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3.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ables/table12.xml" ContentType="application/vnd.openxmlformats-officedocument.spreadsheetml.table+xml"/>
  <Override PartName="/xl/tables/table13.xml" ContentType="application/vnd.openxmlformats-officedocument.spreadsheetml.table+xml"/>
  <Override PartName="/xl/comments4.xml" ContentType="application/vnd.openxmlformats-officedocument.spreadsheetml.comments+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codeName="ThisWorkbook" hidePivotFieldList="1" defaultThemeVersion="124226"/>
  <mc:AlternateContent xmlns:mc="http://schemas.openxmlformats.org/markup-compatibility/2006">
    <mc:Choice Requires="x15">
      <x15ac:absPath xmlns:x15ac="http://schemas.microsoft.com/office/spreadsheetml/2010/11/ac" url="C:\Users\Justin\Downloads\"/>
    </mc:Choice>
  </mc:AlternateContent>
  <xr:revisionPtr revIDLastSave="0" documentId="8_{AA27A65E-B9D9-4D8C-8619-ABB68B023D79}" xr6:coauthVersionLast="45" xr6:coauthVersionMax="45" xr10:uidLastSave="{00000000-0000-0000-0000-000000000000}"/>
  <bookViews>
    <workbookView xWindow="-110" yWindow="490" windowWidth="21820" windowHeight="14020" tabRatio="655" firstSheet="2" activeTab="8" xr2:uid="{00000000-000D-0000-FFFF-FFFF00000000}"/>
  </bookViews>
  <sheets>
    <sheet name="Usage Summary" sheetId="6" state="hidden" r:id="rId1"/>
    <sheet name="Cost Summary" sheetId="7" state="hidden" r:id="rId2"/>
    <sheet name="Utility Data" sheetId="2" r:id="rId3"/>
    <sheet name="Fleet Fuel" sheetId="4" r:id="rId4"/>
    <sheet name="Heat" sheetId="19" r:id="rId5"/>
    <sheet name="Plant" sheetId="20" r:id="rId6"/>
    <sheet name="Electricity" sheetId="17" r:id="rId7"/>
    <sheet name="eGRID" sheetId="21" r:id="rId8"/>
    <sheet name="CO2" sheetId="18" r:id="rId9"/>
  </sheets>
  <externalReferences>
    <externalReference r:id="rId10"/>
  </externalReferences>
  <definedNames>
    <definedName name="BaseYr">#REF!</definedName>
    <definedName name="DATA">[1]DATA!$A$5:$Z$6500</definedName>
    <definedName name="DATE">[1]DATA!$A$5:$A$6500</definedName>
    <definedName name="elec_amt">#REF!</definedName>
    <definedName name="elec_fy">#REF!</definedName>
    <definedName name="elec_units">#REF!</definedName>
    <definedName name="elec_vendor">#REF!</definedName>
    <definedName name="fuel">'Fleet Fuel'!$J$9:$J$41</definedName>
    <definedName name="_xlnm.Print_Area" localSheetId="2">'Utility Data'!$A$1:$H$262</definedName>
    <definedName name="purch">'Fleet Fuel'!$K$9:$K$41</definedName>
    <definedName name="subcode">'Fleet Fuel'!$H$9:$H$41</definedName>
  </definedNames>
  <calcPr calcId="191029"/>
  <pivotCaches>
    <pivotCache cacheId="0" r:id="rId11"/>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3" i="17" l="1"/>
  <c r="M4" i="17"/>
  <c r="L3" i="17"/>
  <c r="L4" i="17"/>
  <c r="D14" i="2" l="1"/>
  <c r="C7" i="2"/>
  <c r="D7" i="2"/>
  <c r="E7" i="2"/>
  <c r="F7" i="2"/>
  <c r="G7" i="2"/>
  <c r="B7" i="2"/>
  <c r="D12" i="17" l="1"/>
  <c r="D13" i="17"/>
  <c r="C13" i="17"/>
  <c r="B12" i="17"/>
  <c r="B13" i="17"/>
  <c r="B12" i="19"/>
  <c r="B11" i="19"/>
  <c r="G3" i="18" l="1"/>
  <c r="G4" i="18"/>
  <c r="G5" i="18"/>
  <c r="G6" i="18"/>
  <c r="G7" i="18"/>
  <c r="G8" i="18"/>
  <c r="G9" i="18"/>
  <c r="D22" i="18" l="1"/>
  <c r="D24" i="18"/>
  <c r="D30" i="18"/>
  <c r="D29" i="18"/>
  <c r="D20" i="18"/>
  <c r="F3" i="17" l="1"/>
  <c r="C12" i="17" s="1"/>
  <c r="K21" i="18" l="1"/>
  <c r="F12" i="17" s="1"/>
  <c r="L21" i="18"/>
  <c r="M21" i="18"/>
  <c r="N21" i="18"/>
  <c r="O21" i="18"/>
  <c r="P21" i="18"/>
  <c r="Q21" i="18"/>
  <c r="R21" i="18"/>
  <c r="S21" i="18"/>
  <c r="T21" i="18"/>
  <c r="U21" i="18"/>
  <c r="V21" i="18"/>
  <c r="W21" i="18"/>
  <c r="X21" i="18"/>
  <c r="W20" i="18"/>
  <c r="X20" i="18"/>
  <c r="V20" i="18"/>
  <c r="U20" i="18"/>
  <c r="T20" i="18"/>
  <c r="S20" i="18"/>
  <c r="R20" i="18"/>
  <c r="Q20" i="18"/>
  <c r="P20" i="18"/>
  <c r="O20" i="18"/>
  <c r="N20" i="18"/>
  <c r="M20" i="18"/>
  <c r="L20" i="18"/>
  <c r="Y21" i="18" l="1"/>
  <c r="Y20" i="18"/>
  <c r="K20" i="18"/>
  <c r="F13" i="17" s="1"/>
  <c r="D26" i="21"/>
  <c r="E26" i="21" s="1"/>
  <c r="D21" i="21"/>
  <c r="E21" i="21" s="1"/>
  <c r="D25" i="21"/>
  <c r="E25" i="21" s="1"/>
  <c r="D22" i="21"/>
  <c r="E22" i="21" s="1"/>
  <c r="D23" i="21"/>
  <c r="E23" i="21" s="1"/>
  <c r="D24" i="21"/>
  <c r="E24" i="21" s="1"/>
  <c r="F26" i="21" l="1"/>
  <c r="G26" i="21" s="1"/>
  <c r="F25" i="21"/>
  <c r="G25" i="21" s="1"/>
  <c r="F24" i="21"/>
  <c r="G24" i="21" s="1"/>
  <c r="F23" i="21"/>
  <c r="G23" i="21" s="1"/>
  <c r="F22" i="21"/>
  <c r="G22" i="21" s="1"/>
  <c r="F21" i="21"/>
  <c r="G21" i="21" s="1"/>
  <c r="Y17" i="18"/>
  <c r="Y16" i="18"/>
  <c r="Y15" i="18"/>
  <c r="Y14" i="18"/>
  <c r="Y13" i="18"/>
  <c r="Y12" i="18"/>
  <c r="Y11" i="18"/>
  <c r="Y10" i="18"/>
  <c r="Y9" i="18"/>
  <c r="Y8" i="18"/>
  <c r="Y7" i="18"/>
  <c r="Y6" i="18"/>
  <c r="Y3" i="18"/>
  <c r="Y4" i="18"/>
  <c r="Y5" i="18"/>
  <c r="U22" i="21" l="1"/>
  <c r="T22" i="21"/>
  <c r="S22" i="21"/>
  <c r="R22" i="21"/>
  <c r="Q22" i="21"/>
  <c r="P22" i="21"/>
  <c r="O22" i="21"/>
  <c r="N22" i="21"/>
  <c r="M22" i="21"/>
  <c r="L22" i="21"/>
  <c r="U26" i="21"/>
  <c r="T26" i="21"/>
  <c r="S26" i="21"/>
  <c r="R26" i="21"/>
  <c r="Q26" i="21"/>
  <c r="P26" i="21"/>
  <c r="O26" i="21"/>
  <c r="N26" i="21"/>
  <c r="M26" i="21"/>
  <c r="L26" i="21"/>
  <c r="U21" i="21"/>
  <c r="T21" i="21"/>
  <c r="S21" i="21"/>
  <c r="R21" i="21"/>
  <c r="Q21" i="21"/>
  <c r="P21" i="21"/>
  <c r="O21" i="21"/>
  <c r="N21" i="21"/>
  <c r="M21" i="21"/>
  <c r="L21" i="21"/>
  <c r="U24" i="21"/>
  <c r="T24" i="21"/>
  <c r="S24" i="21"/>
  <c r="R24" i="21"/>
  <c r="Q24" i="21"/>
  <c r="P24" i="21"/>
  <c r="O24" i="21"/>
  <c r="N24" i="21"/>
  <c r="M24" i="21"/>
  <c r="L24" i="21"/>
  <c r="U23" i="21"/>
  <c r="T23" i="21"/>
  <c r="R23" i="21"/>
  <c r="Q23" i="21"/>
  <c r="P23" i="21"/>
  <c r="N23" i="21"/>
  <c r="L23" i="21"/>
  <c r="S23" i="21"/>
  <c r="O23" i="21"/>
  <c r="M23" i="21"/>
  <c r="U25" i="21"/>
  <c r="T25" i="21"/>
  <c r="S25" i="21"/>
  <c r="R25" i="21"/>
  <c r="Q25" i="21"/>
  <c r="P25" i="21"/>
  <c r="O25" i="21"/>
  <c r="N25" i="21"/>
  <c r="M25" i="21"/>
  <c r="L25" i="21"/>
  <c r="J25" i="21"/>
  <c r="K25" i="21"/>
  <c r="J26" i="21"/>
  <c r="K26" i="21"/>
  <c r="J21" i="21"/>
  <c r="K21" i="21"/>
  <c r="J22" i="21"/>
  <c r="K22" i="21"/>
  <c r="J23" i="21"/>
  <c r="K23" i="21"/>
  <c r="J24" i="21"/>
  <c r="K24" i="21"/>
  <c r="H22" i="21"/>
  <c r="I22" i="21"/>
  <c r="H23" i="21"/>
  <c r="I23" i="21"/>
  <c r="H24" i="21"/>
  <c r="I24" i="21"/>
  <c r="H21" i="21"/>
  <c r="I21" i="21"/>
  <c r="H25" i="21"/>
  <c r="I25" i="21"/>
  <c r="H26" i="21"/>
  <c r="I26" i="21"/>
  <c r="P19" i="18" l="1"/>
  <c r="V19" i="18"/>
  <c r="P18" i="18"/>
  <c r="T19" i="18"/>
  <c r="V18" i="18"/>
  <c r="L19" i="18"/>
  <c r="W19" i="18"/>
  <c r="Q19" i="18"/>
  <c r="W18" i="18"/>
  <c r="O19" i="18"/>
  <c r="U19" i="18"/>
  <c r="M18" i="18"/>
  <c r="S19" i="18"/>
  <c r="M19" i="18"/>
  <c r="N18" i="18"/>
  <c r="O18" i="18"/>
  <c r="U18" i="18"/>
  <c r="Q18" i="18"/>
  <c r="K19" i="18"/>
  <c r="E12" i="17" s="1"/>
  <c r="G12" i="17" s="1" a="1"/>
  <c r="G12" i="17" s="1"/>
  <c r="C20" i="2" s="1"/>
  <c r="R19" i="18"/>
  <c r="X19" i="18"/>
  <c r="R18" i="18"/>
  <c r="X18" i="18"/>
  <c r="L18" i="18"/>
  <c r="N19" i="18"/>
  <c r="S18" i="18"/>
  <c r="K18" i="18"/>
  <c r="E13" i="17" s="1"/>
  <c r="G13" i="17" s="1" a="1"/>
  <c r="G13" i="17" s="1"/>
  <c r="C21" i="2" s="1"/>
  <c r="T18" i="18"/>
  <c r="C22" i="2" l="1"/>
  <c r="Y19" i="18"/>
  <c r="Y18" i="18"/>
  <c r="R3" i="19" l="1"/>
  <c r="R4" i="19"/>
  <c r="R5" i="19"/>
  <c r="R6" i="19"/>
  <c r="R7" i="19"/>
  <c r="R8" i="19"/>
  <c r="R9" i="19"/>
  <c r="R10" i="19"/>
  <c r="R11" i="19"/>
  <c r="R12" i="19"/>
  <c r="Q3" i="19"/>
  <c r="Q4" i="19"/>
  <c r="Q5" i="19"/>
  <c r="Q6" i="19"/>
  <c r="Q7" i="19"/>
  <c r="Q8" i="19"/>
  <c r="Q9" i="19"/>
  <c r="Q10" i="19"/>
  <c r="Q11" i="19"/>
  <c r="Q12" i="19"/>
  <c r="D12" i="2"/>
  <c r="D20" i="2" s="1"/>
  <c r="D13" i="2"/>
  <c r="D21" i="2" s="1"/>
  <c r="D22" i="2" l="1"/>
  <c r="E10" i="2"/>
  <c r="C10" i="2"/>
  <c r="C12" i="2" s="1"/>
  <c r="C13" i="2" l="1"/>
  <c r="C14" i="2" s="1"/>
  <c r="E14" i="19"/>
  <c r="F10" i="2" s="1"/>
  <c r="B13" i="19"/>
  <c r="E13" i="19" s="1"/>
  <c r="E12" i="19"/>
  <c r="E11" i="19"/>
  <c r="B11" i="18" s="1"/>
  <c r="B10" i="19"/>
  <c r="E10" i="19" s="1"/>
  <c r="B9" i="19"/>
  <c r="E9" i="19" s="1"/>
  <c r="B10" i="18" s="1"/>
  <c r="E8" i="19"/>
  <c r="E5" i="19"/>
  <c r="E7" i="19"/>
  <c r="E6" i="19" l="1"/>
  <c r="E4" i="19"/>
  <c r="E3" i="19"/>
  <c r="O19" i="4"/>
  <c r="N20" i="4"/>
  <c r="N19" i="4"/>
  <c r="O20" i="4"/>
  <c r="D11" i="18" l="1"/>
  <c r="E11" i="18"/>
  <c r="F11" i="18"/>
  <c r="D10" i="18"/>
  <c r="F10" i="18"/>
  <c r="E10" i="18"/>
  <c r="G13" i="2"/>
  <c r="G12" i="2"/>
  <c r="G20" i="2" s="1"/>
  <c r="P20" i="4"/>
  <c r="P19" i="4"/>
  <c r="G21" i="2" l="1"/>
  <c r="G22" i="2" s="1"/>
  <c r="G14" i="2"/>
  <c r="G11" i="18"/>
  <c r="G10" i="18"/>
  <c r="E285" i="4"/>
  <c r="E286" i="4"/>
  <c r="E287" i="4"/>
  <c r="E288" i="4"/>
  <c r="E289" i="4"/>
  <c r="E290" i="4"/>
  <c r="E291" i="4"/>
  <c r="E292" i="4"/>
  <c r="E293" i="4"/>
  <c r="E294" i="4"/>
  <c r="E295" i="4"/>
  <c r="E296" i="4"/>
  <c r="F285" i="4"/>
  <c r="F286" i="4"/>
  <c r="F287" i="4"/>
  <c r="F288" i="4"/>
  <c r="F289" i="4"/>
  <c r="F290" i="4"/>
  <c r="F291" i="4"/>
  <c r="F292" i="4"/>
  <c r="F293" i="4"/>
  <c r="F294" i="4"/>
  <c r="F295" i="4"/>
  <c r="F296" i="4"/>
  <c r="I20" i="2" l="1"/>
  <c r="I21" i="2"/>
  <c r="E13" i="2"/>
  <c r="F13" i="2"/>
  <c r="I22" i="2" l="1"/>
  <c r="F21" i="2"/>
  <c r="E21" i="2"/>
  <c r="H13" i="2"/>
  <c r="H21" i="2" l="1"/>
  <c r="J21" i="2" s="1"/>
  <c r="E273" i="4" l="1"/>
  <c r="E274" i="4"/>
  <c r="E275" i="4"/>
  <c r="E276" i="4"/>
  <c r="E277" i="4"/>
  <c r="E278" i="4"/>
  <c r="E279" i="4"/>
  <c r="E280" i="4"/>
  <c r="E281" i="4"/>
  <c r="E282" i="4"/>
  <c r="E283" i="4"/>
  <c r="E284" i="4"/>
  <c r="F273" i="4"/>
  <c r="F274" i="4"/>
  <c r="F275" i="4"/>
  <c r="F276" i="4"/>
  <c r="F277" i="4"/>
  <c r="F278" i="4"/>
  <c r="F279" i="4"/>
  <c r="F280" i="4"/>
  <c r="F281" i="4"/>
  <c r="F282" i="4"/>
  <c r="F283" i="4"/>
  <c r="F284" i="4"/>
  <c r="E260" i="4" l="1"/>
  <c r="F260" i="4"/>
  <c r="E261" i="4"/>
  <c r="F261" i="4"/>
  <c r="E262" i="4"/>
  <c r="F262" i="4"/>
  <c r="E263" i="4"/>
  <c r="F263" i="4"/>
  <c r="E264" i="4"/>
  <c r="F264" i="4"/>
  <c r="E265" i="4"/>
  <c r="F265" i="4"/>
  <c r="E266" i="4"/>
  <c r="F266" i="4"/>
  <c r="E267" i="4"/>
  <c r="F267" i="4"/>
  <c r="E268" i="4"/>
  <c r="F268" i="4"/>
  <c r="E269" i="4"/>
  <c r="F269" i="4"/>
  <c r="E270" i="4"/>
  <c r="F270" i="4"/>
  <c r="E271" i="4"/>
  <c r="F271" i="4"/>
  <c r="E272" i="4"/>
  <c r="F272" i="4"/>
  <c r="E250" i="4" l="1"/>
  <c r="E251" i="4"/>
  <c r="E252" i="4"/>
  <c r="E253" i="4"/>
  <c r="E254" i="4"/>
  <c r="E255" i="4"/>
  <c r="E256" i="4"/>
  <c r="E257" i="4"/>
  <c r="E258" i="4"/>
  <c r="E259" i="4"/>
  <c r="F250" i="4"/>
  <c r="F251" i="4"/>
  <c r="F252" i="4"/>
  <c r="F253" i="4"/>
  <c r="F254" i="4"/>
  <c r="F255" i="4"/>
  <c r="F256" i="4"/>
  <c r="F257" i="4"/>
  <c r="F258" i="4"/>
  <c r="F259" i="4"/>
  <c r="F12" i="2"/>
  <c r="E12" i="2"/>
  <c r="E20" i="2" l="1"/>
  <c r="E22" i="2" s="1"/>
  <c r="E14" i="2"/>
  <c r="F20" i="2"/>
  <c r="F22" i="2" s="1"/>
  <c r="F14" i="2"/>
  <c r="H12" i="2"/>
  <c r="H14" i="2" s="1"/>
  <c r="H20" i="2" l="1"/>
  <c r="J20" i="2" s="1"/>
  <c r="J22" i="2" s="1"/>
  <c r="H22" i="2" l="1"/>
  <c r="E229" i="4"/>
  <c r="E230" i="4"/>
  <c r="E231" i="4"/>
  <c r="E232" i="4"/>
  <c r="E233" i="4"/>
  <c r="E234" i="4"/>
  <c r="E235" i="4"/>
  <c r="E236" i="4"/>
  <c r="E237" i="4"/>
  <c r="E238" i="4"/>
  <c r="E239" i="4"/>
  <c r="E240" i="4"/>
  <c r="E241" i="4"/>
  <c r="E242" i="4"/>
  <c r="E243" i="4"/>
  <c r="E244" i="4"/>
  <c r="E245" i="4"/>
  <c r="E246" i="4"/>
  <c r="E247" i="4"/>
  <c r="E248" i="4"/>
  <c r="E249" i="4"/>
  <c r="F229" i="4"/>
  <c r="F230" i="4"/>
  <c r="F231" i="4"/>
  <c r="F232" i="4"/>
  <c r="F233" i="4"/>
  <c r="F234" i="4"/>
  <c r="F235" i="4"/>
  <c r="F236" i="4"/>
  <c r="F237" i="4"/>
  <c r="F238" i="4"/>
  <c r="F239" i="4"/>
  <c r="F240" i="4"/>
  <c r="F241" i="4"/>
  <c r="F242" i="4"/>
  <c r="F243" i="4"/>
  <c r="F244" i="4"/>
  <c r="F245" i="4"/>
  <c r="F246" i="4"/>
  <c r="F247" i="4"/>
  <c r="F248" i="4"/>
  <c r="F249" i="4"/>
  <c r="E9" i="4"/>
  <c r="F9" i="4"/>
  <c r="E10" i="4"/>
  <c r="F10" i="4"/>
  <c r="E11" i="4"/>
  <c r="F11" i="4"/>
  <c r="E12" i="4"/>
  <c r="F12" i="4"/>
  <c r="E13" i="4"/>
  <c r="F13" i="4"/>
  <c r="E14" i="4"/>
  <c r="F14" i="4"/>
  <c r="E15" i="4"/>
  <c r="F15" i="4"/>
  <c r="E16" i="4"/>
  <c r="F16" i="4"/>
  <c r="E17" i="4"/>
  <c r="F17" i="4"/>
  <c r="E18" i="4"/>
  <c r="F18" i="4"/>
  <c r="E19" i="4"/>
  <c r="F19" i="4"/>
  <c r="E20" i="4"/>
  <c r="F20" i="4"/>
  <c r="E21" i="4"/>
  <c r="F21" i="4"/>
  <c r="E22" i="4"/>
  <c r="F22" i="4"/>
  <c r="E23" i="4"/>
  <c r="F23" i="4"/>
  <c r="E24" i="4"/>
  <c r="F24" i="4"/>
  <c r="E25" i="4"/>
  <c r="F25" i="4"/>
  <c r="E26" i="4"/>
  <c r="F26" i="4"/>
  <c r="E27" i="4"/>
  <c r="F27" i="4"/>
  <c r="E28" i="4"/>
  <c r="F28" i="4"/>
  <c r="E29" i="4"/>
  <c r="F29" i="4"/>
  <c r="E30" i="4"/>
  <c r="F30" i="4"/>
  <c r="E31" i="4"/>
  <c r="F31" i="4"/>
  <c r="E32" i="4"/>
  <c r="F32" i="4"/>
  <c r="E33" i="4"/>
  <c r="F33" i="4"/>
  <c r="E34" i="4"/>
  <c r="F34" i="4"/>
  <c r="E35" i="4"/>
  <c r="F35" i="4"/>
  <c r="E36" i="4"/>
  <c r="F36" i="4"/>
  <c r="E37" i="4"/>
  <c r="F37" i="4"/>
  <c r="E38" i="4"/>
  <c r="F38" i="4"/>
  <c r="E39" i="4"/>
  <c r="F39" i="4"/>
  <c r="E40" i="4"/>
  <c r="F40" i="4"/>
  <c r="E41" i="4"/>
  <c r="F41" i="4"/>
  <c r="E42" i="4"/>
  <c r="F42" i="4"/>
  <c r="E43" i="4"/>
  <c r="F43" i="4"/>
  <c r="E44" i="4"/>
  <c r="F44" i="4"/>
  <c r="E45" i="4"/>
  <c r="F45" i="4"/>
  <c r="E46" i="4"/>
  <c r="F46" i="4"/>
  <c r="E47" i="4"/>
  <c r="F47" i="4"/>
  <c r="E48" i="4"/>
  <c r="F48" i="4"/>
  <c r="E49" i="4"/>
  <c r="F49" i="4"/>
  <c r="E50" i="4"/>
  <c r="F50" i="4"/>
  <c r="E51" i="4"/>
  <c r="F51" i="4"/>
  <c r="E52" i="4"/>
  <c r="F52" i="4"/>
  <c r="E53" i="4"/>
  <c r="F53" i="4"/>
  <c r="E54" i="4"/>
  <c r="F54" i="4"/>
  <c r="E55" i="4"/>
  <c r="F55" i="4"/>
  <c r="E56" i="4"/>
  <c r="F56" i="4"/>
  <c r="E57" i="4"/>
  <c r="F57" i="4"/>
  <c r="E58" i="4"/>
  <c r="F58" i="4"/>
  <c r="E59" i="4"/>
  <c r="F59" i="4"/>
  <c r="E60" i="4"/>
  <c r="F60" i="4"/>
  <c r="E61" i="4"/>
  <c r="F61" i="4"/>
  <c r="E62" i="4"/>
  <c r="F62" i="4"/>
  <c r="E63" i="4"/>
  <c r="F63" i="4"/>
  <c r="E64" i="4"/>
  <c r="F64" i="4"/>
  <c r="E65" i="4"/>
  <c r="F65" i="4"/>
  <c r="E66" i="4"/>
  <c r="F66" i="4"/>
  <c r="E67" i="4"/>
  <c r="F67" i="4"/>
  <c r="E68" i="4"/>
  <c r="F68" i="4"/>
  <c r="E69" i="4"/>
  <c r="F69" i="4"/>
  <c r="E70" i="4"/>
  <c r="F70" i="4"/>
  <c r="E71" i="4"/>
  <c r="F71" i="4"/>
  <c r="E72" i="4"/>
  <c r="F72" i="4"/>
  <c r="E73" i="4"/>
  <c r="F73" i="4"/>
  <c r="E74" i="4"/>
  <c r="F74" i="4"/>
  <c r="E75" i="4"/>
  <c r="F75" i="4"/>
  <c r="E76" i="4"/>
  <c r="F76" i="4"/>
  <c r="E77" i="4"/>
  <c r="F77" i="4"/>
  <c r="E78" i="4"/>
  <c r="F78" i="4"/>
  <c r="E79" i="4"/>
  <c r="F79" i="4"/>
  <c r="E80" i="4"/>
  <c r="F80" i="4"/>
  <c r="E81" i="4"/>
  <c r="F81" i="4"/>
  <c r="E82" i="4"/>
  <c r="F82" i="4"/>
  <c r="E83" i="4"/>
  <c r="F83" i="4"/>
  <c r="E84" i="4"/>
  <c r="F84" i="4"/>
  <c r="E85" i="4"/>
  <c r="F85" i="4"/>
  <c r="E86" i="4"/>
  <c r="F86" i="4"/>
  <c r="E87" i="4"/>
  <c r="F87" i="4"/>
  <c r="E88" i="4"/>
  <c r="F88" i="4"/>
  <c r="E89" i="4"/>
  <c r="F89" i="4"/>
  <c r="E90" i="4"/>
  <c r="F90" i="4"/>
  <c r="E91" i="4"/>
  <c r="F91" i="4"/>
  <c r="E92" i="4"/>
  <c r="F92" i="4"/>
  <c r="E93" i="4"/>
  <c r="F93" i="4"/>
  <c r="E94" i="4"/>
  <c r="F94" i="4"/>
  <c r="E95" i="4"/>
  <c r="F95" i="4"/>
  <c r="E96" i="4"/>
  <c r="F96" i="4"/>
  <c r="E97" i="4"/>
  <c r="F97" i="4"/>
  <c r="E98" i="4"/>
  <c r="F98" i="4"/>
  <c r="E99" i="4"/>
  <c r="F99" i="4"/>
  <c r="E100" i="4"/>
  <c r="F100" i="4"/>
  <c r="E101" i="4"/>
  <c r="F101" i="4"/>
  <c r="E102" i="4"/>
  <c r="F102" i="4"/>
  <c r="E103" i="4"/>
  <c r="F103" i="4"/>
  <c r="E104" i="4"/>
  <c r="F104" i="4"/>
  <c r="E105" i="4"/>
  <c r="F105" i="4"/>
  <c r="E106" i="4"/>
  <c r="F106" i="4"/>
  <c r="E107" i="4"/>
  <c r="F107" i="4"/>
  <c r="E108" i="4"/>
  <c r="F108" i="4"/>
  <c r="E109" i="4"/>
  <c r="F109" i="4"/>
  <c r="E110" i="4"/>
  <c r="F110" i="4"/>
  <c r="E111" i="4"/>
  <c r="F111" i="4"/>
  <c r="E112" i="4"/>
  <c r="F112" i="4"/>
  <c r="E113" i="4"/>
  <c r="F113" i="4"/>
  <c r="E114" i="4"/>
  <c r="F114" i="4"/>
  <c r="E115" i="4"/>
  <c r="F115" i="4"/>
  <c r="E116" i="4"/>
  <c r="F116" i="4"/>
  <c r="E117" i="4"/>
  <c r="F117" i="4"/>
  <c r="E118" i="4"/>
  <c r="F118" i="4"/>
  <c r="E119" i="4"/>
  <c r="F119" i="4"/>
  <c r="E120" i="4"/>
  <c r="F120" i="4"/>
  <c r="E121" i="4"/>
  <c r="F121" i="4"/>
  <c r="E122" i="4"/>
  <c r="F122" i="4"/>
  <c r="E123" i="4"/>
  <c r="F123" i="4"/>
  <c r="E124" i="4"/>
  <c r="F124" i="4"/>
  <c r="E125" i="4"/>
  <c r="F125" i="4"/>
  <c r="E126" i="4"/>
  <c r="F126" i="4"/>
  <c r="E127" i="4"/>
  <c r="F127" i="4"/>
  <c r="E128" i="4"/>
  <c r="F128" i="4"/>
  <c r="E129" i="4"/>
  <c r="F129" i="4"/>
  <c r="E130" i="4"/>
  <c r="F130" i="4"/>
  <c r="E131" i="4"/>
  <c r="F131" i="4"/>
  <c r="E132" i="4"/>
  <c r="F132" i="4"/>
  <c r="E133" i="4"/>
  <c r="F133" i="4"/>
  <c r="E134" i="4"/>
  <c r="F134" i="4"/>
  <c r="E135" i="4"/>
  <c r="F135" i="4"/>
  <c r="E136" i="4"/>
  <c r="F136" i="4"/>
  <c r="E137" i="4"/>
  <c r="F137" i="4"/>
  <c r="E138" i="4"/>
  <c r="F138" i="4"/>
  <c r="E139" i="4"/>
  <c r="F139" i="4"/>
  <c r="E140" i="4"/>
  <c r="F140" i="4"/>
  <c r="E141" i="4"/>
  <c r="F141" i="4"/>
  <c r="E142" i="4"/>
  <c r="F142" i="4"/>
  <c r="E143" i="4"/>
  <c r="F143" i="4"/>
  <c r="E144" i="4"/>
  <c r="F144" i="4"/>
  <c r="E145" i="4"/>
  <c r="F145" i="4"/>
  <c r="E146" i="4"/>
  <c r="F146" i="4"/>
  <c r="E147" i="4"/>
  <c r="F147" i="4"/>
  <c r="E148" i="4"/>
  <c r="F148" i="4"/>
  <c r="E149" i="4"/>
  <c r="F149" i="4"/>
  <c r="E150" i="4"/>
  <c r="F150" i="4"/>
  <c r="E151" i="4"/>
  <c r="F151" i="4"/>
  <c r="E152" i="4"/>
  <c r="F152" i="4"/>
  <c r="E153" i="4"/>
  <c r="F153" i="4"/>
  <c r="E154" i="4"/>
  <c r="F154" i="4"/>
  <c r="E155" i="4"/>
  <c r="F155" i="4"/>
  <c r="E156" i="4"/>
  <c r="F156" i="4"/>
  <c r="E157" i="4"/>
  <c r="F157" i="4"/>
  <c r="E158" i="4"/>
  <c r="F158" i="4"/>
  <c r="E159" i="4"/>
  <c r="F159" i="4"/>
  <c r="E160" i="4"/>
  <c r="F160" i="4"/>
  <c r="E161" i="4"/>
  <c r="F161" i="4"/>
  <c r="E162" i="4"/>
  <c r="F162" i="4"/>
  <c r="E163" i="4"/>
  <c r="F163" i="4"/>
  <c r="E164" i="4"/>
  <c r="F164" i="4"/>
  <c r="E165" i="4"/>
  <c r="F165" i="4"/>
  <c r="E166" i="4"/>
  <c r="F166" i="4"/>
  <c r="E167" i="4"/>
  <c r="F167" i="4"/>
  <c r="E168" i="4"/>
  <c r="F168" i="4"/>
  <c r="E169" i="4"/>
  <c r="F169" i="4"/>
  <c r="E170" i="4"/>
  <c r="F170" i="4"/>
  <c r="E171" i="4"/>
  <c r="F171" i="4"/>
  <c r="E172" i="4"/>
  <c r="F172" i="4"/>
  <c r="E173" i="4"/>
  <c r="F173" i="4"/>
  <c r="E174" i="4"/>
  <c r="F174" i="4"/>
  <c r="E175" i="4"/>
  <c r="F175" i="4"/>
  <c r="E176" i="4"/>
  <c r="F176" i="4"/>
  <c r="E177" i="4"/>
  <c r="F177" i="4"/>
  <c r="E178" i="4"/>
  <c r="F178" i="4"/>
  <c r="E179" i="4"/>
  <c r="F179" i="4"/>
  <c r="E180" i="4"/>
  <c r="F180" i="4"/>
  <c r="E181" i="4"/>
  <c r="F181" i="4"/>
  <c r="E182" i="4"/>
  <c r="F182" i="4"/>
  <c r="E183" i="4"/>
  <c r="F183" i="4"/>
  <c r="E184" i="4"/>
  <c r="F184" i="4"/>
  <c r="E185" i="4"/>
  <c r="F185" i="4"/>
  <c r="E186" i="4"/>
  <c r="F186" i="4"/>
  <c r="E187" i="4"/>
  <c r="F187" i="4"/>
  <c r="E188" i="4"/>
  <c r="F188" i="4"/>
  <c r="E189" i="4"/>
  <c r="F189" i="4"/>
  <c r="E190" i="4"/>
  <c r="F190" i="4"/>
  <c r="E191" i="4"/>
  <c r="F191" i="4"/>
  <c r="E192" i="4"/>
  <c r="F192" i="4"/>
  <c r="E193" i="4"/>
  <c r="F193" i="4"/>
  <c r="E194" i="4"/>
  <c r="F194" i="4"/>
  <c r="E195" i="4"/>
  <c r="F195" i="4"/>
  <c r="E196" i="4"/>
  <c r="F196" i="4"/>
  <c r="E197" i="4"/>
  <c r="F197" i="4"/>
  <c r="E198" i="4"/>
  <c r="F198" i="4"/>
  <c r="E199" i="4"/>
  <c r="F199" i="4"/>
  <c r="E200" i="4"/>
  <c r="F200" i="4"/>
  <c r="E201" i="4"/>
  <c r="F201" i="4"/>
  <c r="E202" i="4"/>
  <c r="F202" i="4"/>
  <c r="E203" i="4"/>
  <c r="F203" i="4"/>
  <c r="E204" i="4"/>
  <c r="F204" i="4"/>
  <c r="E205" i="4"/>
  <c r="F205" i="4"/>
  <c r="E206" i="4"/>
  <c r="F206" i="4"/>
  <c r="E207" i="4"/>
  <c r="F207" i="4"/>
  <c r="E208" i="4"/>
  <c r="F208" i="4"/>
  <c r="E209" i="4"/>
  <c r="F209" i="4"/>
  <c r="E210" i="4"/>
  <c r="F210" i="4"/>
  <c r="E211" i="4"/>
  <c r="F211" i="4"/>
  <c r="E212" i="4"/>
  <c r="F212" i="4"/>
  <c r="E213" i="4"/>
  <c r="F213" i="4"/>
  <c r="E214" i="4"/>
  <c r="F214" i="4"/>
  <c r="E215" i="4"/>
  <c r="F215" i="4"/>
  <c r="E216" i="4"/>
  <c r="F216" i="4"/>
  <c r="E217" i="4"/>
  <c r="F217" i="4"/>
  <c r="E218" i="4"/>
  <c r="F218" i="4"/>
  <c r="E219" i="4"/>
  <c r="F219" i="4"/>
  <c r="E220" i="4"/>
  <c r="F220" i="4"/>
  <c r="E221" i="4"/>
  <c r="F221" i="4"/>
  <c r="E222" i="4"/>
  <c r="F222" i="4"/>
  <c r="E223" i="4"/>
  <c r="F223" i="4"/>
  <c r="E224" i="4"/>
  <c r="F224" i="4"/>
  <c r="E225" i="4"/>
  <c r="F225" i="4"/>
  <c r="E226" i="4"/>
  <c r="F226" i="4"/>
  <c r="E227" i="4"/>
  <c r="F227" i="4"/>
  <c r="E228" i="4"/>
  <c r="F228" i="4"/>
  <c r="A3" i="6"/>
  <c r="B3" i="6"/>
  <c r="C3" i="6"/>
  <c r="D3" i="6"/>
  <c r="E3" i="6"/>
  <c r="F3" i="6"/>
  <c r="G3" i="6"/>
  <c r="A4" i="6"/>
  <c r="B4" i="6"/>
  <c r="C4" i="6"/>
  <c r="D4" i="6"/>
  <c r="E4" i="6"/>
  <c r="F4" i="6"/>
  <c r="G4" i="6"/>
  <c r="A5" i="6"/>
  <c r="B5" i="6"/>
  <c r="C5" i="6"/>
  <c r="D5" i="6"/>
  <c r="E5" i="6"/>
  <c r="F5" i="6"/>
  <c r="G5" i="6"/>
  <c r="A6" i="6"/>
  <c r="B6" i="6"/>
  <c r="C6" i="6"/>
  <c r="D6" i="6"/>
  <c r="E6" i="6"/>
  <c r="F6" i="6"/>
  <c r="G6" i="6"/>
  <c r="M6" i="6"/>
  <c r="A7" i="6"/>
  <c r="B7" i="6"/>
  <c r="C7" i="6"/>
  <c r="D7" i="6"/>
  <c r="E7" i="6"/>
  <c r="F7" i="6"/>
  <c r="G7" i="6"/>
  <c r="M7" i="6"/>
  <c r="M12" i="6" s="1"/>
  <c r="A8" i="6"/>
  <c r="B8" i="6"/>
  <c r="C8" i="6"/>
  <c r="D8" i="6"/>
  <c r="E8" i="6"/>
  <c r="F8" i="6"/>
  <c r="G8" i="6"/>
  <c r="A9" i="6"/>
  <c r="B9" i="6"/>
  <c r="C9" i="6"/>
  <c r="D9" i="6"/>
  <c r="E9" i="6"/>
  <c r="F9" i="6"/>
  <c r="G9" i="6"/>
  <c r="A10" i="6"/>
  <c r="B10" i="6"/>
  <c r="C10" i="6"/>
  <c r="D10" i="6"/>
  <c r="E10" i="6"/>
  <c r="F10" i="6"/>
  <c r="G10" i="6"/>
  <c r="M10" i="6"/>
  <c r="M14" i="6" s="1"/>
  <c r="A11" i="6"/>
  <c r="B11" i="6"/>
  <c r="C11" i="6"/>
  <c r="D11" i="6"/>
  <c r="E11" i="6"/>
  <c r="F11" i="6"/>
  <c r="G11" i="6"/>
  <c r="M11" i="6"/>
  <c r="A12" i="6"/>
  <c r="B12" i="6"/>
  <c r="C12" i="6"/>
  <c r="D12" i="6"/>
  <c r="E12" i="6"/>
  <c r="F12" i="6"/>
  <c r="G12" i="6"/>
  <c r="A13" i="6"/>
  <c r="B13" i="6"/>
  <c r="C13" i="6"/>
  <c r="D13" i="6"/>
  <c r="E13" i="6"/>
  <c r="F13" i="6"/>
  <c r="G13" i="6"/>
  <c r="M13" i="6"/>
  <c r="A14" i="6"/>
  <c r="B14" i="6"/>
  <c r="C14" i="6"/>
  <c r="D14" i="6"/>
  <c r="E14" i="6"/>
  <c r="F14" i="6"/>
  <c r="G14" i="6"/>
  <c r="M19" i="6"/>
  <c r="A21" i="6"/>
  <c r="B21" i="6"/>
  <c r="C21" i="6"/>
  <c r="D21" i="6"/>
  <c r="E21" i="6"/>
  <c r="F21" i="6"/>
  <c r="G21" i="6"/>
  <c r="H21" i="6"/>
  <c r="I21" i="6"/>
  <c r="J21" i="6"/>
  <c r="K21" i="6"/>
  <c r="L21" i="6"/>
  <c r="M21" i="6"/>
  <c r="A22" i="6"/>
  <c r="B22" i="6"/>
  <c r="C22" i="6"/>
  <c r="D22" i="6"/>
  <c r="E22" i="6"/>
  <c r="F22" i="6"/>
  <c r="G22" i="6"/>
  <c r="H22" i="6"/>
  <c r="I22" i="6"/>
  <c r="J22" i="6"/>
  <c r="K22" i="6"/>
  <c r="L22" i="6"/>
  <c r="M22" i="6"/>
  <c r="A23" i="6"/>
  <c r="B23" i="6"/>
  <c r="C23" i="6"/>
  <c r="D23" i="6"/>
  <c r="E23" i="6"/>
  <c r="F23" i="6"/>
  <c r="G23" i="6"/>
  <c r="H23" i="6"/>
  <c r="I23" i="6"/>
  <c r="J23" i="6"/>
  <c r="K23" i="6"/>
  <c r="L23" i="6"/>
  <c r="M23" i="6"/>
  <c r="A24" i="6"/>
  <c r="B24" i="6"/>
  <c r="C24" i="6"/>
  <c r="D24" i="6"/>
  <c r="E24" i="6"/>
  <c r="F24" i="6"/>
  <c r="G24" i="6"/>
  <c r="H24" i="6"/>
  <c r="I24" i="6"/>
  <c r="J24" i="6"/>
  <c r="K24" i="6"/>
  <c r="L24" i="6"/>
  <c r="M24" i="6"/>
  <c r="A25" i="6"/>
  <c r="B25" i="6"/>
  <c r="C25" i="6"/>
  <c r="D25" i="6"/>
  <c r="E25" i="6"/>
  <c r="F25" i="6"/>
  <c r="G25" i="6"/>
  <c r="H25" i="6"/>
  <c r="I25" i="6"/>
  <c r="J25" i="6"/>
  <c r="K25" i="6"/>
  <c r="L25" i="6"/>
  <c r="M25" i="6"/>
  <c r="A26" i="6"/>
  <c r="B26" i="6"/>
  <c r="C26" i="6"/>
  <c r="D26" i="6"/>
  <c r="E26" i="6"/>
  <c r="F26" i="6"/>
  <c r="G26" i="6"/>
  <c r="H26" i="6"/>
  <c r="I26" i="6"/>
  <c r="J26" i="6"/>
  <c r="K26" i="6"/>
  <c r="L26" i="6"/>
  <c r="M26" i="6"/>
  <c r="A27" i="6"/>
  <c r="B27" i="6"/>
  <c r="C27" i="6"/>
  <c r="D27" i="6"/>
  <c r="E27" i="6"/>
  <c r="F27" i="6"/>
  <c r="G27" i="6"/>
  <c r="H27" i="6"/>
  <c r="I27" i="6"/>
  <c r="J27" i="6"/>
  <c r="K27" i="6"/>
  <c r="L27" i="6"/>
  <c r="M27" i="6"/>
  <c r="A28" i="6"/>
  <c r="B28" i="6"/>
  <c r="C28" i="6"/>
  <c r="D28" i="6"/>
  <c r="E28" i="6"/>
  <c r="F28" i="6"/>
  <c r="G28" i="6"/>
  <c r="H28" i="6"/>
  <c r="I28" i="6"/>
  <c r="J28" i="6"/>
  <c r="K28" i="6"/>
  <c r="L28" i="6"/>
  <c r="M28" i="6"/>
  <c r="A29" i="6"/>
  <c r="B29" i="6"/>
  <c r="C29" i="6"/>
  <c r="D29" i="6"/>
  <c r="E29" i="6"/>
  <c r="F29" i="6"/>
  <c r="G29" i="6"/>
  <c r="H29" i="6"/>
  <c r="I29" i="6"/>
  <c r="J29" i="6"/>
  <c r="K29" i="6"/>
  <c r="L29" i="6"/>
  <c r="M29" i="6"/>
  <c r="A30" i="6"/>
  <c r="B30" i="6"/>
  <c r="C30" i="6"/>
  <c r="D30" i="6"/>
  <c r="E30" i="6"/>
  <c r="F30" i="6"/>
  <c r="G30" i="6"/>
  <c r="H30" i="6"/>
  <c r="I30" i="6"/>
  <c r="J30" i="6"/>
  <c r="K30" i="6"/>
  <c r="L30" i="6"/>
  <c r="M30" i="6"/>
  <c r="A31" i="6"/>
  <c r="B31" i="6"/>
  <c r="C31" i="6"/>
  <c r="D31" i="6"/>
  <c r="E31" i="6"/>
  <c r="F31" i="6"/>
  <c r="G31" i="6"/>
  <c r="H31" i="6"/>
  <c r="I31" i="6"/>
  <c r="J31" i="6"/>
  <c r="K31" i="6"/>
  <c r="L31" i="6"/>
  <c r="M31" i="6"/>
  <c r="A37" i="6"/>
  <c r="B37" i="6"/>
  <c r="C37" i="6"/>
  <c r="A38" i="6"/>
  <c r="B38" i="6"/>
  <c r="C38" i="6"/>
  <c r="A39" i="6"/>
  <c r="B39" i="6"/>
  <c r="C39" i="6"/>
  <c r="A40" i="6"/>
  <c r="B40" i="6"/>
  <c r="C40" i="6"/>
  <c r="A41" i="6"/>
  <c r="B41" i="6"/>
  <c r="C41" i="6"/>
  <c r="Q20" i="4" l="1"/>
  <c r="I13" i="2" s="1"/>
  <c r="T20" i="4" l="1"/>
  <c r="S20" i="4"/>
  <c r="R20" i="4"/>
  <c r="J13" i="2" l="1"/>
  <c r="Q19" i="4" l="1"/>
  <c r="I12" i="2" s="1"/>
  <c r="I14" i="2" s="1"/>
  <c r="S19" i="4" l="1"/>
  <c r="T19" i="4"/>
  <c r="R19" i="4"/>
  <c r="J12" i="2" l="1"/>
  <c r="J14"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justinh</author>
  </authors>
  <commentList>
    <comment ref="K10" authorId="0" shapeId="0" xr:uid="{00000000-0006-0000-0000-000001000000}">
      <text>
        <r>
          <rPr>
            <b/>
            <sz val="10"/>
            <color indexed="81"/>
            <rFont val="Tahoma"/>
            <family val="2"/>
          </rPr>
          <t>justinh:</t>
        </r>
        <r>
          <rPr>
            <sz val="10"/>
            <color indexed="81"/>
            <rFont val="Tahoma"/>
            <family val="2"/>
          </rPr>
          <t xml:space="preserve">
Motor gasoline, reformulated/oxygenated: 5.15 MMBtu/Barrel (EIA)
42 gal/barrel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Harrell, Justin M</author>
    <author>Justin M. Harrell</author>
  </authors>
  <commentList>
    <comment ref="D11" authorId="0" shapeId="0" xr:uid="{00000000-0006-0000-0200-000005000000}">
      <text>
        <r>
          <rPr>
            <b/>
            <sz val="9"/>
            <color indexed="81"/>
            <rFont val="Tahoma"/>
            <family val="2"/>
          </rPr>
          <t>Harrell, Justin M:</t>
        </r>
        <r>
          <rPr>
            <sz val="9"/>
            <color indexed="81"/>
            <rFont val="Tahoma"/>
            <family val="2"/>
          </rPr>
          <t xml:space="preserve">
FY2004 is first year with complete coal burned data from daily plant logs. Prior data is based on coal purchased.
FY2005 is the first year with complete coal analysis data. Prior years based on heat factors from FY2005 and with stoker/2x0 split based on FY2004.
HF(&lt;FY2005) = 22,208 Btu/ton
HF(&gt;=FY2005) based measured stoker and 2x0 coal burned and measured Btu/lb from coal analysis.
Note last stoker coal analysis year is FY2009. Later fiscal year use the FY2009 heat value.</t>
        </r>
      </text>
    </comment>
    <comment ref="G11" authorId="0" shapeId="0" xr:uid="{00000000-0006-0000-0200-000006000000}">
      <text>
        <r>
          <rPr>
            <b/>
            <sz val="9"/>
            <color indexed="81"/>
            <rFont val="Tahoma"/>
            <family val="2"/>
          </rPr>
          <t>Harrell, Justin M:</t>
        </r>
        <r>
          <rPr>
            <sz val="9"/>
            <color indexed="81"/>
            <rFont val="Tahoma"/>
            <family val="2"/>
          </rPr>
          <t xml:space="preserve">
See Heat, note 4, about nonroad  ULSD phase-in from FY2008 - FY2015.</t>
        </r>
      </text>
    </comment>
    <comment ref="I11" authorId="1" shapeId="0" xr:uid="{00000000-0006-0000-0200-000007000000}">
      <text>
        <r>
          <rPr>
            <b/>
            <sz val="9"/>
            <color indexed="81"/>
            <rFont val="Tahoma"/>
            <family val="2"/>
          </rPr>
          <t>Justin M. Harrell:</t>
        </r>
        <r>
          <rPr>
            <sz val="9"/>
            <color indexed="81"/>
            <rFont val="Tahoma"/>
            <family val="2"/>
          </rPr>
          <t xml:space="preserve">
Does NOT include Motor Fuels use by SIU Farms.</t>
        </r>
      </text>
    </comment>
    <comment ref="A18" authorId="0" shapeId="0" xr:uid="{00000000-0006-0000-0200-000009000000}">
      <text>
        <r>
          <rPr>
            <b/>
            <sz val="9"/>
            <color indexed="81"/>
            <rFont val="Tahoma"/>
            <family val="2"/>
          </rPr>
          <t>Harrell, Justin M:</t>
        </r>
        <r>
          <rPr>
            <sz val="9"/>
            <color indexed="81"/>
            <rFont val="Tahoma"/>
            <family val="2"/>
          </rPr>
          <t xml:space="preserve">
MT = metric ton 
= 1 tonne 
= 1000 kg
= 1.10231 ton
= 2204.62 lb</t>
        </r>
      </text>
    </comment>
    <comment ref="I19" authorId="1" shapeId="0" xr:uid="{00000000-0006-0000-0200-00000A000000}">
      <text>
        <r>
          <rPr>
            <b/>
            <sz val="9"/>
            <color indexed="81"/>
            <rFont val="Tahoma"/>
            <family val="2"/>
          </rPr>
          <t>Justin M. Harrell:</t>
        </r>
        <r>
          <rPr>
            <sz val="9"/>
            <color indexed="81"/>
            <rFont val="Tahoma"/>
            <family val="2"/>
          </rPr>
          <t xml:space="preserve">
Does NOT include motor fuels purchased directly by SIU Farms.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Harrell, Justin M</author>
  </authors>
  <commentList>
    <comment ref="N18" authorId="0" shapeId="0" xr:uid="{00000000-0006-0000-0600-000001000000}">
      <text>
        <r>
          <rPr>
            <b/>
            <sz val="9"/>
            <color indexed="81"/>
            <rFont val="Tahoma"/>
            <family val="2"/>
          </rPr>
          <t>Harrell, Justin M:</t>
        </r>
        <r>
          <rPr>
            <sz val="9"/>
            <color indexed="81"/>
            <rFont val="Tahoma"/>
            <family val="2"/>
          </rPr>
          <t xml:space="preserve">
See Heat table. Gasoline for blending HHV drops in 2007.</t>
        </r>
      </text>
    </comment>
    <comment ref="O18" authorId="0" shapeId="0" xr:uid="{00000000-0006-0000-0600-000002000000}">
      <text>
        <r>
          <rPr>
            <b/>
            <sz val="9"/>
            <color indexed="81"/>
            <rFont val="Tahoma"/>
            <family val="2"/>
          </rPr>
          <t>Harrell, Justin M:</t>
        </r>
        <r>
          <rPr>
            <sz val="9"/>
            <color indexed="81"/>
            <rFont val="Tahoma"/>
            <family val="2"/>
          </rPr>
          <t xml:space="preserve">
See Heat table. Gasoline for blending HHV drops in 2007.</t>
        </r>
      </text>
    </comment>
    <comment ref="P18" authorId="0" shapeId="0" xr:uid="{00000000-0006-0000-0600-000003000000}">
      <text>
        <r>
          <rPr>
            <b/>
            <sz val="9"/>
            <color indexed="81"/>
            <rFont val="Tahoma"/>
            <family val="2"/>
          </rPr>
          <t>Harrell, Justin M:</t>
        </r>
        <r>
          <rPr>
            <sz val="9"/>
            <color indexed="81"/>
            <rFont val="Tahoma"/>
            <family val="2"/>
          </rPr>
          <t xml:space="preserve">
See Heat, note 4, about onroad ULSD phase-in from FY2007 - FY2011.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Harrell, Justin M</author>
  </authors>
  <commentList>
    <comment ref="D3" authorId="0" shapeId="0" xr:uid="{00000000-0006-0000-0A00-000007000000}">
      <text>
        <r>
          <rPr>
            <b/>
            <sz val="9"/>
            <color indexed="81"/>
            <rFont val="Tahoma"/>
            <family val="2"/>
          </rPr>
          <t>Harrell, Justin M:</t>
        </r>
        <r>
          <rPr>
            <sz val="9"/>
            <color indexed="81"/>
            <rFont val="Tahoma"/>
            <family val="2"/>
          </rPr>
          <t xml:space="preserve">
From Main Campus Electric spreadsheet. Verified against Laserfiche bill scans located in Annuals&gt;AmerenCIPS.
Note AEM billed kWh totals were slightly higher. Reason unknown. CIPS metering should be the primary source data.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Harrell, Justin M</author>
  </authors>
  <commentList>
    <comment ref="G2" authorId="0" shapeId="0" xr:uid="{00000000-0006-0000-0C00-000001000000}">
      <text>
        <r>
          <rPr>
            <b/>
            <sz val="9"/>
            <color indexed="81"/>
            <rFont val="Tahoma"/>
            <family val="2"/>
          </rPr>
          <t>Harrell, Justin M:</t>
        </r>
        <r>
          <rPr>
            <sz val="9"/>
            <color indexed="81"/>
            <rFont val="Tahoma"/>
            <family val="2"/>
          </rPr>
          <t xml:space="preserve">
CO2e combines the CO2, CH4, and N2O emissions factors using the 100-year global warming potential factors (GWP100) from the table below.</t>
        </r>
      </text>
    </comment>
    <comment ref="I8" authorId="0" shapeId="0" xr:uid="{00000000-0006-0000-0C00-000002000000}">
      <text>
        <r>
          <rPr>
            <b/>
            <sz val="9"/>
            <color indexed="81"/>
            <rFont val="Tahoma"/>
            <family val="2"/>
          </rPr>
          <t>Harrell, Justin M:</t>
        </r>
        <r>
          <rPr>
            <sz val="9"/>
            <color indexed="81"/>
            <rFont val="Tahoma"/>
            <family val="2"/>
          </rPr>
          <t xml:space="preserve">
Year end 6/30/2014 report unavailable. Data averaged across year end 3/31/2014 and 9/30/2014 reports.</t>
        </r>
      </text>
    </comment>
    <comment ref="I16" authorId="0" shapeId="0" xr:uid="{00000000-0006-0000-0C00-000004000000}">
      <text>
        <r>
          <rPr>
            <b/>
            <sz val="9"/>
            <color indexed="81"/>
            <rFont val="Tahoma"/>
            <family val="2"/>
          </rPr>
          <t>Harrell, Justin M:</t>
        </r>
        <r>
          <rPr>
            <sz val="9"/>
            <color indexed="81"/>
            <rFont val="Tahoma"/>
            <family val="2"/>
          </rPr>
          <t xml:space="preserve">
Year end 6/30/2005 report unavailable. Data averaged across year end 3/31/2005 and 9/30/2005 reports.</t>
        </r>
      </text>
    </comment>
    <comment ref="D20" authorId="0" shapeId="0" xr:uid="{00000000-0006-0000-0C00-000005000000}">
      <text>
        <r>
          <rPr>
            <b/>
            <sz val="9"/>
            <color indexed="81"/>
            <rFont val="Tahoma"/>
            <family val="2"/>
          </rPr>
          <t>Harrell, Justin M:</t>
        </r>
        <r>
          <rPr>
            <sz val="9"/>
            <color indexed="81"/>
            <rFont val="Tahoma"/>
            <family val="2"/>
          </rPr>
          <t xml:space="preserve">
Table 8.A.4</t>
        </r>
      </text>
    </comment>
    <comment ref="D22" authorId="0" shapeId="0" xr:uid="{00000000-0006-0000-0C00-000006000000}">
      <text>
        <r>
          <rPr>
            <b/>
            <sz val="9"/>
            <color indexed="81"/>
            <rFont val="Tahoma"/>
            <family val="2"/>
          </rPr>
          <t>Harrell, Justin M:</t>
        </r>
        <r>
          <rPr>
            <sz val="9"/>
            <color indexed="81"/>
            <rFont val="Tahoma"/>
            <family val="2"/>
          </rPr>
          <t xml:space="preserve">
Table 8.A.3</t>
        </r>
      </text>
    </comment>
    <comment ref="D24" authorId="0" shapeId="0" xr:uid="{00000000-0006-0000-0C00-000007000000}">
      <text>
        <r>
          <rPr>
            <b/>
            <sz val="9"/>
            <color indexed="81"/>
            <rFont val="Tahoma"/>
            <family val="2"/>
          </rPr>
          <t>Harrell, Justin M:</t>
        </r>
        <r>
          <rPr>
            <sz val="9"/>
            <color indexed="81"/>
            <rFont val="Tahoma"/>
            <family val="2"/>
          </rPr>
          <t xml:space="preserve">
Includes indirect GWP100 reduction due to ozone depletion. (Table 8.A.2)</t>
        </r>
      </text>
    </comment>
  </commentList>
</comments>
</file>

<file path=xl/sharedStrings.xml><?xml version="1.0" encoding="utf-8"?>
<sst xmlns="http://schemas.openxmlformats.org/spreadsheetml/2006/main" count="992" uniqueCount="619">
  <si>
    <t>trans_fy</t>
  </si>
  <si>
    <t>FY</t>
  </si>
  <si>
    <t>Coal</t>
  </si>
  <si>
    <t>LPG</t>
  </si>
  <si>
    <t>Fuel Oil</t>
  </si>
  <si>
    <t>Electricity</t>
  </si>
  <si>
    <t>Nat. Gas</t>
  </si>
  <si>
    <t>Water</t>
  </si>
  <si>
    <t>Usage</t>
  </si>
  <si>
    <t>Gal</t>
  </si>
  <si>
    <t>kWh</t>
  </si>
  <si>
    <t>Therm</t>
  </si>
  <si>
    <t>Total</t>
  </si>
  <si>
    <t>Note: data is taken from the PSO Accounting Util Recon Spreadsheets</t>
  </si>
  <si>
    <t>Ton</t>
  </si>
  <si>
    <t>kBtu/ton</t>
  </si>
  <si>
    <t>kBtu/Gal</t>
  </si>
  <si>
    <t>kBtu/kWh</t>
  </si>
  <si>
    <t>kBtu/Therm</t>
  </si>
  <si>
    <t>MMBTU</t>
  </si>
  <si>
    <t>Ethanol</t>
  </si>
  <si>
    <t>Biodiesel</t>
  </si>
  <si>
    <t>Diesel</t>
  </si>
  <si>
    <t>Fuel</t>
  </si>
  <si>
    <t>subcode</t>
  </si>
  <si>
    <t>SELECT subcode, trans_fy, sum(trans_units), sum(trans_amt)</t>
  </si>
  <si>
    <t>FROM  trv_trans</t>
  </si>
  <si>
    <t xml:space="preserve">WHERE transtype = '040' </t>
  </si>
  <si>
    <t>group by subcode, trans_fy</t>
  </si>
  <si>
    <t>order by subcode, trans_fy</t>
  </si>
  <si>
    <t>Grand Total</t>
  </si>
  <si>
    <t>PROPANE FUEL-OUTSIDE</t>
  </si>
  <si>
    <t>DIESEL FUEL AT TRAVL</t>
  </si>
  <si>
    <t>UNLEADED AT TRAVEL</t>
  </si>
  <si>
    <t>GASOHOL AT TRAVEL</t>
  </si>
  <si>
    <t>ETHANOL - 85</t>
  </si>
  <si>
    <t>ETHANOL - OUTSIDE</t>
  </si>
  <si>
    <t>UNLEADED - OUTSIDE</t>
  </si>
  <si>
    <t>BULK DIESEL FUEL</t>
  </si>
  <si>
    <t>BULK UNLEADED FUEL</t>
  </si>
  <si>
    <t>FUEL-FED EXC TAX REB</t>
  </si>
  <si>
    <t>OIL PURCH-PERS REM</t>
  </si>
  <si>
    <t>PARTS PURCH-PERS REM</t>
  </si>
  <si>
    <t>DIESEL FUEL-PERS REM</t>
  </si>
  <si>
    <t>UNLEAD FUEL-PERS REM</t>
  </si>
  <si>
    <t>GASOHOL-PERS REM</t>
  </si>
  <si>
    <t>LEADED FUEL-PERS REM</t>
  </si>
  <si>
    <t>LABOR PURCH-PERS REM</t>
  </si>
  <si>
    <t>TIRE PURCH-PERS REM</t>
  </si>
  <si>
    <t>WASH-PERS REM</t>
  </si>
  <si>
    <t>PERS REMB-OTHER</t>
  </si>
  <si>
    <t>description</t>
  </si>
  <si>
    <t>OIL PURCH-CRED CD</t>
  </si>
  <si>
    <t>PARTS-CRED CD</t>
  </si>
  <si>
    <t>DIESEL FUEL-CRED CD</t>
  </si>
  <si>
    <t>UNLEAD FUEL-CRED CD</t>
  </si>
  <si>
    <t>GASOHOL-CRED CD</t>
  </si>
  <si>
    <t>LEADED FUEL-CRED CD</t>
  </si>
  <si>
    <t>OTHER FUEL-CRED CD</t>
  </si>
  <si>
    <t>ETHANOL-CRED CD</t>
  </si>
  <si>
    <t>FUEL-CC FED EX TX RB</t>
  </si>
  <si>
    <t>LABOR-CRED CD</t>
  </si>
  <si>
    <t>TIRE-CRED CD</t>
  </si>
  <si>
    <t>WASH-CRED CD</t>
  </si>
  <si>
    <t>OTHER PURCH-CRED CD</t>
  </si>
  <si>
    <t>fuel</t>
  </si>
  <si>
    <t>purch</t>
  </si>
  <si>
    <t>copy formulas down</t>
  </si>
  <si>
    <t>paste query results below &amp; update pivot</t>
  </si>
  <si>
    <t>ethanol</t>
  </si>
  <si>
    <t>diesel</t>
  </si>
  <si>
    <t>other</t>
  </si>
  <si>
    <t>Purch</t>
  </si>
  <si>
    <t>propane</t>
  </si>
  <si>
    <t>diesel Total</t>
  </si>
  <si>
    <t>ethanol Total</t>
  </si>
  <si>
    <t>other Total</t>
  </si>
  <si>
    <t>Gasoline</t>
  </si>
  <si>
    <t>gasoline</t>
  </si>
  <si>
    <t>gasoline Total</t>
  </si>
  <si>
    <t>off-campus</t>
  </si>
  <si>
    <t>on-campus</t>
  </si>
  <si>
    <t>Physical Plant - Facilities Energy Usage</t>
  </si>
  <si>
    <t>On-Campus</t>
  </si>
  <si>
    <t>Off-Campus</t>
  </si>
  <si>
    <t>Other</t>
  </si>
  <si>
    <t>Travel Service - Vehicles Energy Usage (Gallons)</t>
  </si>
  <si>
    <t>Agriculture - Farm Vehicle Usage (Gallons)</t>
  </si>
  <si>
    <t xml:space="preserve">Conversion Factors </t>
  </si>
  <si>
    <t>Fuel Unit</t>
  </si>
  <si>
    <t>x MMBtu/Fuel Unit</t>
  </si>
  <si>
    <t>ton</t>
  </si>
  <si>
    <t>gal</t>
  </si>
  <si>
    <t>therm</t>
  </si>
  <si>
    <t>Ethanol (E-85)</t>
  </si>
  <si>
    <t>Bio-Diesel (B-20)</t>
  </si>
  <si>
    <t>E-85</t>
  </si>
  <si>
    <t>B-20</t>
  </si>
  <si>
    <t>Gasoline (E-10)</t>
  </si>
  <si>
    <t>*Estimated same as gasoline</t>
  </si>
  <si>
    <t>Query Date:</t>
  </si>
  <si>
    <t>E-10</t>
  </si>
  <si>
    <t>TRVSRV_Fuel Sales.sql</t>
  </si>
  <si>
    <t>gallons</t>
  </si>
  <si>
    <t>cost</t>
  </si>
  <si>
    <t>Sum of gallons</t>
  </si>
  <si>
    <t>Note: Fiscal Year XX runs 7/1/(XX-1) - 6/30/XX</t>
  </si>
  <si>
    <t>.</t>
  </si>
  <si>
    <t>Note: These data account for fuel use by PSO Travel Services (campus fleet vehicles, on and off-campus purchases, Touch of Nature, and Motorcycle Safety).</t>
  </si>
  <si>
    <t>Diesel fuel used by stationary emergency generators is purchased by Physical Plant. (See Utilities tab.)</t>
  </si>
  <si>
    <t>Travel Service Fuel</t>
  </si>
  <si>
    <t>Physical Plant Total</t>
  </si>
  <si>
    <t>Natural Gas</t>
  </si>
  <si>
    <t>Sources</t>
  </si>
  <si>
    <t>Source</t>
  </si>
  <si>
    <t>Sources:</t>
  </si>
  <si>
    <t>[1]</t>
  </si>
  <si>
    <t>Bituminous Coal</t>
  </si>
  <si>
    <t>HHV Unit</t>
  </si>
  <si>
    <t>HHV (MMBtu/unit)</t>
  </si>
  <si>
    <t>scf</t>
  </si>
  <si>
    <t>Fuel Oil #2</t>
  </si>
  <si>
    <t>Propane</t>
  </si>
  <si>
    <t>HHV</t>
  </si>
  <si>
    <t>HHV unit</t>
  </si>
  <si>
    <t>HF Unit</t>
  </si>
  <si>
    <t>HF</t>
  </si>
  <si>
    <t>MMBtu/bbl</t>
  </si>
  <si>
    <t>kBtu/gal</t>
  </si>
  <si>
    <t>Notes</t>
  </si>
  <si>
    <t>undenatured</t>
  </si>
  <si>
    <t>https://www.eia.gov/totalenergy/data/monthly/pdf/mer_a.pdf</t>
  </si>
  <si>
    <t>Source [1], Table A1. Approximate Heat Content of Petroleum and Other Liquids. Accessed 11/20/2019.</t>
  </si>
  <si>
    <t>U.S. Energy Information Administration, Monthly Energy Review, Appendix A: British Thermal Unit Conversion Factors.</t>
  </si>
  <si>
    <t>[1.1]</t>
  </si>
  <si>
    <t>[1.2]</t>
  </si>
  <si>
    <t>Source [1], Table A3. Approximate Heat Content of Petroleum Consumption and Fuel Ethanol. Note k. Accessed 11/20/2019.</t>
  </si>
  <si>
    <t>Btu/scf</t>
  </si>
  <si>
    <t>[1.3]</t>
  </si>
  <si>
    <t>kBtu/therm</t>
  </si>
  <si>
    <t>Source [1]. Table A4. Approximate Heat Content of Natural Gas. Accessed 11/20/2019.</t>
  </si>
  <si>
    <t>HHV estimate for 2019. HF value is definition of therm.</t>
  </si>
  <si>
    <t>Diesel ULSD</t>
  </si>
  <si>
    <t>Diesel LSD</t>
  </si>
  <si>
    <t>(1)</t>
  </si>
  <si>
    <t>15 ppm sulfur (1,2)</t>
  </si>
  <si>
    <t>500 ppm sulfur (1,2)</t>
  </si>
  <si>
    <t>(2)</t>
  </si>
  <si>
    <t>[2]</t>
  </si>
  <si>
    <t>U.S. Environmental Protection Agency, Diesel Fuel Standards and Rulemakings. Accessed 11/20/2019.</t>
  </si>
  <si>
    <t>https://www.epa.gov/diesel-fuel-standards/diesel-fuel-standards-and-rulemakings</t>
  </si>
  <si>
    <t>Onroad ULSD phased in from 2006-2010. Starting FY07, assume LSD +20%/y ULSD; 100% ULSD in FY11 on. [2]</t>
  </si>
  <si>
    <t>Nonroad ULSD phased in from 2007-2014. Starting FY08, assume LSD +12.5%/y ULSD; 100% ULSD in FY15 on. [2]</t>
  </si>
  <si>
    <t>Gasoline (&lt;FY07)</t>
  </si>
  <si>
    <t>unblended. Prior to 2007.</t>
  </si>
  <si>
    <t>unblended. Starting 2007.</t>
  </si>
  <si>
    <t>E-10 (&lt;FY07)</t>
  </si>
  <si>
    <t>E-85 (&lt;FY07)</t>
  </si>
  <si>
    <t>calculated using 20% biodiesel. Starting FY11.</t>
  </si>
  <si>
    <t>calculated using 10% ethanol. Starting FY07.</t>
  </si>
  <si>
    <t>calculated using 10% ethanol. Prior to FY07.</t>
  </si>
  <si>
    <t>Average % Moisture</t>
  </si>
  <si>
    <t>Average % Ash</t>
  </si>
  <si>
    <t>Average % Sulfur</t>
  </si>
  <si>
    <t>Average Btu/lb</t>
  </si>
  <si>
    <t>Samples</t>
  </si>
  <si>
    <t>HHV = High Heating Value; includes the latent heat of water vapor</t>
  </si>
  <si>
    <t>(3)</t>
  </si>
  <si>
    <t>(4)</t>
  </si>
  <si>
    <t>HF = Heat Factor; unit conversion from HHV units into kBtu per commodity billing unit</t>
  </si>
  <si>
    <t>[3]</t>
  </si>
  <si>
    <t>2x0 Coal Analysis [3]</t>
  </si>
  <si>
    <t>Stoker Coal Analysis [3]</t>
  </si>
  <si>
    <t>Coal sample analysis by Summit Environmental Services, Inc., West Frankfurt, IL.</t>
  </si>
  <si>
    <t>SIUC Steam Plant Production</t>
  </si>
  <si>
    <t>SIUC Steam Plant Consumption</t>
  </si>
  <si>
    <t>Fiscal</t>
  </si>
  <si>
    <t>Year Summary</t>
  </si>
  <si>
    <t>#2 STEAM [kLB/YR]</t>
  </si>
  <si>
    <t>#3 STEAM [kLB/YR]</t>
  </si>
  <si>
    <t>#4 STEAM [kLB/YR]</t>
  </si>
  <si>
    <t>#5 STEAM [kLB/YR]</t>
  </si>
  <si>
    <t>TOTAL STEAM [kLB/YR]</t>
  </si>
  <si>
    <t>Heating Degree Days [Base 65°F db]</t>
  </si>
  <si>
    <t>Cooling Degree Days [Base 50°F wb]</t>
  </si>
  <si>
    <t>Total Degree Days [°F]</t>
  </si>
  <si>
    <t>Steam klb per Degree Day</t>
  </si>
  <si>
    <t>Stoker Coal [ton/y]</t>
  </si>
  <si>
    <t>2x0 Coal [ton/y]</t>
  </si>
  <si>
    <t>Limestone [ton/y]</t>
  </si>
  <si>
    <t>Natural Gas [therm/y]</t>
  </si>
  <si>
    <t>Make-Up Water [gal/y]</t>
  </si>
  <si>
    <t>[4]</t>
  </si>
  <si>
    <t>ASHRAE Handbook of Fundamentals, 2013, Chapter 38: Units and Conversions</t>
  </si>
  <si>
    <t>Coal Burned</t>
  </si>
  <si>
    <t>Coal Purchased</t>
  </si>
  <si>
    <t>Varies</t>
  </si>
  <si>
    <t>OnRoad</t>
  </si>
  <si>
    <t>NonRoad</t>
  </si>
  <si>
    <t>Total Motor Fuel Energy (MMBtu)</t>
  </si>
  <si>
    <t>% Gasoline</t>
  </si>
  <si>
    <t>% Ethanol</t>
  </si>
  <si>
    <t>% Diesel</t>
  </si>
  <si>
    <t>ULSD Phase-in (3,4)</t>
  </si>
  <si>
    <t>Approximate Heat Content of Fuels (1,2)</t>
  </si>
  <si>
    <t>Electric Use (kWh)</t>
  </si>
  <si>
    <t>Mid-American</t>
  </si>
  <si>
    <t>Egyptian Electric</t>
  </si>
  <si>
    <t>Norris Electric</t>
  </si>
  <si>
    <t>Tri-County Electric</t>
  </si>
  <si>
    <t>S. IL. Electric Coop</t>
  </si>
  <si>
    <t>Cogen</t>
  </si>
  <si>
    <t>Ameren CIPS</t>
  </si>
  <si>
    <t>Ameren IP</t>
  </si>
  <si>
    <t>Supplier</t>
  </si>
  <si>
    <t>CO2</t>
  </si>
  <si>
    <t>NOx</t>
  </si>
  <si>
    <t>SO2</t>
  </si>
  <si>
    <t>Biomass</t>
  </si>
  <si>
    <t>Hydro</t>
  </si>
  <si>
    <t>Nuclear</t>
  </si>
  <si>
    <t>Oil</t>
  </si>
  <si>
    <t>Solar</t>
  </si>
  <si>
    <t>Wind</t>
  </si>
  <si>
    <t>Unknown</t>
  </si>
  <si>
    <t>MidAmerican Energy Services</t>
  </si>
  <si>
    <t>Electricity Sources (%) and Emissions (lb/MWh) Disclosures</t>
  </si>
  <si>
    <t>Check</t>
  </si>
  <si>
    <t>https://www.icc.illinois.gov/industry-reports/environmental-disclosure</t>
  </si>
  <si>
    <t>U.S. EPA, Emissions &amp; Generation Resource Integrated Database (eGRID)</t>
  </si>
  <si>
    <t>CH4</t>
  </si>
  <si>
    <t>eGRID2016 Plant file sequence number</t>
  </si>
  <si>
    <t>Plant state abbreviation</t>
  </si>
  <si>
    <t>Plant name</t>
  </si>
  <si>
    <t>DOE/EIA ORIS plant or facility code</t>
  </si>
  <si>
    <t>Plant operator name</t>
  </si>
  <si>
    <t>Plant operator ID</t>
  </si>
  <si>
    <t>Utility service territory name</t>
  </si>
  <si>
    <t>Utility service territory ID</t>
  </si>
  <si>
    <t>Balancing Authority Name</t>
  </si>
  <si>
    <t>Balancing Authority Code</t>
  </si>
  <si>
    <t>NERC region acronym</t>
  </si>
  <si>
    <t>eGRID subregion acronym</t>
  </si>
  <si>
    <t>eGRID subregion name</t>
  </si>
  <si>
    <t xml:space="preserve">Plant associated ISO/RTO Territory </t>
  </si>
  <si>
    <t>Plant FIPS state code</t>
  </si>
  <si>
    <t>Plant FIPS county code</t>
  </si>
  <si>
    <t>Plant county name</t>
  </si>
  <si>
    <t>Plant latitude</t>
  </si>
  <si>
    <t>Plant longitude</t>
  </si>
  <si>
    <t>Number of boilers</t>
  </si>
  <si>
    <t>Number of generators</t>
  </si>
  <si>
    <t>Plant primary fuel</t>
  </si>
  <si>
    <t>Plant primary coal/oil/gas/ other fossil fuel category</t>
  </si>
  <si>
    <t>Flag indicating if the plant  burned or generated any amount of coal</t>
  </si>
  <si>
    <t>Plant capacity factor</t>
  </si>
  <si>
    <t>Plant nameplate capacity (MW)</t>
  </si>
  <si>
    <t>Nonbaseload Factor</t>
  </si>
  <si>
    <t>Biogas/ biomass plant adjustment flag</t>
  </si>
  <si>
    <t>Combined heat and power (CHP) plant adjustment flag</t>
  </si>
  <si>
    <t>CHP plant useful thermal output (MMBtu)</t>
  </si>
  <si>
    <t>CHP plant power to heat ratio</t>
  </si>
  <si>
    <t>CHP plant electric allocation factor</t>
  </si>
  <si>
    <t>Plant pumped storage flag</t>
  </si>
  <si>
    <t>Plant annual heat input from combustion (MMBtu)</t>
  </si>
  <si>
    <t>Plant ozone season heat input from combustion (MMBtu)</t>
  </si>
  <si>
    <t>Plant total annual heat input (MMBtu)</t>
  </si>
  <si>
    <t>Plant total ozone season heat input (MMBtu)</t>
  </si>
  <si>
    <t>Plant annual net generation (MWh)</t>
  </si>
  <si>
    <t>Plant ozone season net generation (MWh)</t>
  </si>
  <si>
    <t>Plant annual NOx emissions (tons)</t>
  </si>
  <si>
    <t>Plant ozone season NOx emissions (tons)</t>
  </si>
  <si>
    <t>Plant annual SO2 emissions (tons)</t>
  </si>
  <si>
    <t>Plant annual CO2 emissions (tons)</t>
  </si>
  <si>
    <t>Plant annual CH4 emissions (lbs)</t>
  </si>
  <si>
    <t>Plant annual N2O emissions (lbs)</t>
  </si>
  <si>
    <t>Plant annual CO2 equivalent emissions (tons)</t>
  </si>
  <si>
    <t>Plant annual Hg emissions (lbs)</t>
  </si>
  <si>
    <t>Plant annual NOx total output emission rate (lb/MWh)</t>
  </si>
  <si>
    <t>Plant ozone season NOx total output emission rate (lb/MWh)</t>
  </si>
  <si>
    <t>Plant annual SO2 total output emission rate (lb/MWh)</t>
  </si>
  <si>
    <t>Plant annual CO2 total output emission rate (lb/MWh)</t>
  </si>
  <si>
    <t>Plant annual CH4 total output emission rate (lb/MWh)</t>
  </si>
  <si>
    <t>Plant annual N2O total output emission rate (lb/MWh)</t>
  </si>
  <si>
    <t>Plant annual CO2 equivalent total output emission rate (lb/MWh)</t>
  </si>
  <si>
    <t>Plant annual Hg total output emission rate (lb/MWh)</t>
  </si>
  <si>
    <t>Plant annual NOx input emission rate (lb/MMBtu)</t>
  </si>
  <si>
    <t>Plant ozone season NOx input emission rate (lb/MMBtu)</t>
  </si>
  <si>
    <t>Plant annual SO2 input emission rate (lb/MMBtu)</t>
  </si>
  <si>
    <t>Plant annual CO2 input emission rate (lb/MMBtu)</t>
  </si>
  <si>
    <t>Plant annual Hg input emission rate (lb/MMBtu)</t>
  </si>
  <si>
    <t>Plant annual NOx combustion output emission rate (lb/MWh)</t>
  </si>
  <si>
    <t>Plant ozone season NOx combustion output emission rate (lb/MWh)</t>
  </si>
  <si>
    <t>Plant annual SO2 combustion output emission rate (lb/MWh)</t>
  </si>
  <si>
    <t>Plant annual CO2 combustion output emission rate (lb/MWh)</t>
  </si>
  <si>
    <t>Plant annual CH4 combustion output emission rate (lb/MWh)</t>
  </si>
  <si>
    <t>Plant annual N2O combustion output emission rate (lb/MWh)</t>
  </si>
  <si>
    <t>Plant annual Hg combustion output emission rate (lb/MWh)</t>
  </si>
  <si>
    <t>Plant unadjusted annual NOx emissions (tons)</t>
  </si>
  <si>
    <t>Plant unadjusted ozone season NOx emissions (tons)</t>
  </si>
  <si>
    <t>Plant unadjusted annual SO2 emissions (tons)</t>
  </si>
  <si>
    <t>Plant unadjusted annual CO2 emissions (tons)</t>
  </si>
  <si>
    <t>Plant unadjusted annual CH4 emissions (lbs)</t>
  </si>
  <si>
    <t>Plant unadjusted annual N2O emissions (lbs)</t>
  </si>
  <si>
    <t>Plant unadjusted annual Hg emissions (lbs)</t>
  </si>
  <si>
    <t>Plant unadjusted annual heat input from combustion (MMBtu)</t>
  </si>
  <si>
    <t>Plant unadjusted ozone season heat input from combustion (MMBtu)</t>
  </si>
  <si>
    <t>Plant unadjusted total annual heat input (MMBtu)</t>
  </si>
  <si>
    <t>Plant unadjusted total ozone season heat input (MMBtu)</t>
  </si>
  <si>
    <t>Plant unadjusted annual NOx emissions source</t>
  </si>
  <si>
    <t>Plant unadjusted ozone season NOx emissions source</t>
  </si>
  <si>
    <t>Plant unadjusted annual SO2 emissions source</t>
  </si>
  <si>
    <t>Plant unadjusted annual CO2 emissions source</t>
  </si>
  <si>
    <t>Plant unadjusted annual CH4 emissions source</t>
  </si>
  <si>
    <t>Plant unadjusted annual N2O emissions source</t>
  </si>
  <si>
    <t>Plant unadjusted annual Hg emissions source</t>
  </si>
  <si>
    <t>Annual heat input source</t>
  </si>
  <si>
    <t>Ozone season heat input source</t>
  </si>
  <si>
    <t>Plant nominal heat rate (Btu/kWh)</t>
  </si>
  <si>
    <t>Plant annual coal net generation (MWh)</t>
  </si>
  <si>
    <t>Plant annual oil net generation (MWh)</t>
  </si>
  <si>
    <t>Plant annual gas net generation (MWh)</t>
  </si>
  <si>
    <t>Plant annual nuclear net generation (MWh)</t>
  </si>
  <si>
    <t>Plant annual hydro net generation (MWh)</t>
  </si>
  <si>
    <t>Plant annual biomass net generation (MWh)</t>
  </si>
  <si>
    <t>Plant annual wind net generation (MWh)</t>
  </si>
  <si>
    <t>Plant annual solar net generation (MWh)</t>
  </si>
  <si>
    <t>Plant annual geothermal net generation (MWh)</t>
  </si>
  <si>
    <t>Plant annual other fossil net generation (MWh)</t>
  </si>
  <si>
    <t>Plant annual other unknown/ purchased fuel net generation (MWh)</t>
  </si>
  <si>
    <t>Plant annual total nonrenewables net generation (MWh)</t>
  </si>
  <si>
    <t>Plant annual total renewables net generation (MWh)</t>
  </si>
  <si>
    <t>Plant annual total nonhydro renewables net generation (MWh)</t>
  </si>
  <si>
    <t>Plant annual total combustion net generation (MWh)</t>
  </si>
  <si>
    <t>Plant annual total noncombustion net generation (MWh)</t>
  </si>
  <si>
    <t>Plant coal generation percent (resource mix)</t>
  </si>
  <si>
    <t>Plant oil generation percent (resource mix)</t>
  </si>
  <si>
    <t>Plant gas generation percent (resource mix)</t>
  </si>
  <si>
    <t>Plant nuclear generation percent (resource mix)</t>
  </si>
  <si>
    <t>Plant  hydro generation percent (resource mix)</t>
  </si>
  <si>
    <t>Plant biomass generation percent (resource mix)</t>
  </si>
  <si>
    <t>Plant wind generation percent (resource mix)</t>
  </si>
  <si>
    <t>Plant solar generation percent (resource mix)</t>
  </si>
  <si>
    <t>Plant geothermal generation percent (resource mix)</t>
  </si>
  <si>
    <t>Plant other fossil generation percent (resource mix)</t>
  </si>
  <si>
    <t>Plant other unknown / purchased fuel generation percent (resource mix)</t>
  </si>
  <si>
    <t>Plant total nonrenewables generation percent (resource mix)</t>
  </si>
  <si>
    <t>Plant total renewables generation percent (resource mix)</t>
  </si>
  <si>
    <t>Plant total nonhydro renewables generation percent (resource mix)</t>
  </si>
  <si>
    <t>Plant total combustion generation percent (resource mix)</t>
  </si>
  <si>
    <t>Plant total noncombustion generation percent (resource mix)</t>
  </si>
  <si>
    <t>SEQPLT16</t>
  </si>
  <si>
    <t>PSTATABB</t>
  </si>
  <si>
    <t>PNAME</t>
  </si>
  <si>
    <t>ORISPL</t>
  </si>
  <si>
    <t>OPRNAME</t>
  </si>
  <si>
    <t>OPRCODE</t>
  </si>
  <si>
    <t>UTLSRVNM</t>
  </si>
  <si>
    <t>UTLSRVID</t>
  </si>
  <si>
    <t>BANAME</t>
  </si>
  <si>
    <t>BACODE</t>
  </si>
  <si>
    <t>NERC</t>
  </si>
  <si>
    <t>SUBRGN</t>
  </si>
  <si>
    <t>SRNAME</t>
  </si>
  <si>
    <t>ISORTO</t>
  </si>
  <si>
    <t>FIPSST</t>
  </si>
  <si>
    <t>FIPSCNTY</t>
  </si>
  <si>
    <t>CNTYNAME</t>
  </si>
  <si>
    <t>LAT</t>
  </si>
  <si>
    <t>LON</t>
  </si>
  <si>
    <t>NUMBLR</t>
  </si>
  <si>
    <t>NUMGEN</t>
  </si>
  <si>
    <t>PLPRMFL</t>
  </si>
  <si>
    <t>PLFUELCT</t>
  </si>
  <si>
    <t>COALFLAG</t>
  </si>
  <si>
    <t>CAPFAC</t>
  </si>
  <si>
    <t>NAMEPCAP</t>
  </si>
  <si>
    <t>NBFACTOR</t>
  </si>
  <si>
    <t>RMBMFLAG</t>
  </si>
  <si>
    <t>CHPFLAG</t>
  </si>
  <si>
    <t>USETHRMO</t>
  </si>
  <si>
    <t>PWRTOHT</t>
  </si>
  <si>
    <t>ELCALLOC</t>
  </si>
  <si>
    <t>PSFLAG</t>
  </si>
  <si>
    <t>PLHTIAN</t>
  </si>
  <si>
    <t>PLHTIOZ</t>
  </si>
  <si>
    <t>PLHTIANT</t>
  </si>
  <si>
    <t>PLHTIOZT</t>
  </si>
  <si>
    <t>PLNGENAN</t>
  </si>
  <si>
    <t>PLNGENOZ</t>
  </si>
  <si>
    <t>PLNOXAN</t>
  </si>
  <si>
    <t>PLNOXOZ</t>
  </si>
  <si>
    <t>PLSO2AN</t>
  </si>
  <si>
    <t>PLCO2AN</t>
  </si>
  <si>
    <t>PLCH4AN</t>
  </si>
  <si>
    <t>PLN2OAN</t>
  </si>
  <si>
    <t>PLCO2EQA</t>
  </si>
  <si>
    <t>PLHGAN</t>
  </si>
  <si>
    <t>PLNOXRTA</t>
  </si>
  <si>
    <t>PLNOXRTO</t>
  </si>
  <si>
    <t>PLSO2RTA</t>
  </si>
  <si>
    <t>PLCO2RTA</t>
  </si>
  <si>
    <t>PLCH4RTA</t>
  </si>
  <si>
    <t>PLN2ORTA</t>
  </si>
  <si>
    <t>PLC2ERTA</t>
  </si>
  <si>
    <t>PLHGRTA</t>
  </si>
  <si>
    <t>PLNOXRA</t>
  </si>
  <si>
    <t>PLNOXRO</t>
  </si>
  <si>
    <t>PLSO2RA</t>
  </si>
  <si>
    <t>PLCO2RA</t>
  </si>
  <si>
    <t>PLHGRA</t>
  </si>
  <si>
    <t>PLNOXCRT</t>
  </si>
  <si>
    <t>PLNOXCRO</t>
  </si>
  <si>
    <t>PLSO2CRT</t>
  </si>
  <si>
    <t>PLCO2CRT</t>
  </si>
  <si>
    <t>PLCH4CRT</t>
  </si>
  <si>
    <t>PLN2OCRT</t>
  </si>
  <si>
    <t>PLHGCRT</t>
  </si>
  <si>
    <t>UNNOX</t>
  </si>
  <si>
    <t>UNNOXOZ</t>
  </si>
  <si>
    <t>UNSO2</t>
  </si>
  <si>
    <t>UNCO2</t>
  </si>
  <si>
    <t>UNCH4</t>
  </si>
  <si>
    <t>UNN2O</t>
  </si>
  <si>
    <t>UNHG</t>
  </si>
  <si>
    <t>UNHTI</t>
  </si>
  <si>
    <t>UNHTIOZ</t>
  </si>
  <si>
    <t>UNHTIT</t>
  </si>
  <si>
    <t>UNHTIOZT</t>
  </si>
  <si>
    <t>UNNOXSRC</t>
  </si>
  <si>
    <t>UNNOZSRC</t>
  </si>
  <si>
    <t>UNSO2SRC</t>
  </si>
  <si>
    <t>UNCO2SRC</t>
  </si>
  <si>
    <t>UNCH4SRC</t>
  </si>
  <si>
    <t>UNN2OSRC</t>
  </si>
  <si>
    <t>UNHGSRC</t>
  </si>
  <si>
    <t>UNHTISRC</t>
  </si>
  <si>
    <t>UNHOZSRC</t>
  </si>
  <si>
    <t>PLHTRT</t>
  </si>
  <si>
    <t>PLGENACL</t>
  </si>
  <si>
    <t>PLGENAOL</t>
  </si>
  <si>
    <t>PLGENAGS</t>
  </si>
  <si>
    <t>PLGENANC</t>
  </si>
  <si>
    <t>PLGENAHY</t>
  </si>
  <si>
    <t>PLGENABM</t>
  </si>
  <si>
    <t>PLGENAWI</t>
  </si>
  <si>
    <t>PLGENASO</t>
  </si>
  <si>
    <t>PLGENAGT</t>
  </si>
  <si>
    <t>PLGENAOF</t>
  </si>
  <si>
    <t>PLGENAOP</t>
  </si>
  <si>
    <t>PLGENATN</t>
  </si>
  <si>
    <t>PLGENATR</t>
  </si>
  <si>
    <t>PLGENATH</t>
  </si>
  <si>
    <t>PLGENACY</t>
  </si>
  <si>
    <t>PLGENACN</t>
  </si>
  <si>
    <t>PLCLPR</t>
  </si>
  <si>
    <t>PLOLPR</t>
  </si>
  <si>
    <t>PLGSPR</t>
  </si>
  <si>
    <t>PLNCPR</t>
  </si>
  <si>
    <t>PLHYPR</t>
  </si>
  <si>
    <t>PLBMPR</t>
  </si>
  <si>
    <t>PLWIPR</t>
  </si>
  <si>
    <t>PLSOPR</t>
  </si>
  <si>
    <t>PLGTPR</t>
  </si>
  <si>
    <t>PLOFPR</t>
  </si>
  <si>
    <t>PLOPPR</t>
  </si>
  <si>
    <t>PLTNPR</t>
  </si>
  <si>
    <t>PLTRPR</t>
  </si>
  <si>
    <t>PLTHPR</t>
  </si>
  <si>
    <t>PLCYPR</t>
  </si>
  <si>
    <t>PLCNPR</t>
  </si>
  <si>
    <t>IL</t>
  </si>
  <si>
    <t>Marion</t>
  </si>
  <si>
    <t>Southeastern IL Elec Coop, Inc</t>
  </si>
  <si>
    <t>Southern Illinois Power Coop</t>
  </si>
  <si>
    <t>Midcontinent Independent Transmission System Operator, Inc..</t>
  </si>
  <si>
    <t>MISO</t>
  </si>
  <si>
    <t>SERC</t>
  </si>
  <si>
    <t>SRMW</t>
  </si>
  <si>
    <t>SERC Midwest</t>
  </si>
  <si>
    <t>17</t>
  </si>
  <si>
    <t>199</t>
  </si>
  <si>
    <t>Williamson</t>
  </si>
  <si>
    <t>BIT</t>
  </si>
  <si>
    <t>COAL</t>
  </si>
  <si>
    <t>Yes</t>
  </si>
  <si>
    <t>--</t>
  </si>
  <si>
    <t>EPA/CAMD</t>
  </si>
  <si>
    <t>EIA</t>
  </si>
  <si>
    <t>n/a</t>
  </si>
  <si>
    <t>Newton</t>
  </si>
  <si>
    <t>Ameren Illinois Company</t>
  </si>
  <si>
    <t>Illinois Power Generating Co</t>
  </si>
  <si>
    <t>079</t>
  </si>
  <si>
    <t>Jasper</t>
  </si>
  <si>
    <t>RC</t>
  </si>
  <si>
    <t>Pioneer Trail Wind Farm, LLC</t>
  </si>
  <si>
    <t>E ON Climate Renewables N America LLC</t>
  </si>
  <si>
    <t>075</t>
  </si>
  <si>
    <t>Iroquois</t>
  </si>
  <si>
    <t>WND</t>
  </si>
  <si>
    <t>WIND</t>
  </si>
  <si>
    <t>Prairie State Generating Station</t>
  </si>
  <si>
    <t>Prairie State Generating Co LLC</t>
  </si>
  <si>
    <t>163</t>
  </si>
  <si>
    <t>St Clair</t>
  </si>
  <si>
    <t>Year</t>
  </si>
  <si>
    <t>USEPA eGRID Data Table Extract</t>
  </si>
  <si>
    <t>AmerenEnergy Resources</t>
  </si>
  <si>
    <t>AmerenCIPS</t>
  </si>
  <si>
    <t>SUB</t>
  </si>
  <si>
    <t>KY</t>
  </si>
  <si>
    <t>Barkley</t>
  </si>
  <si>
    <t>Tennessee Valley Authority</t>
  </si>
  <si>
    <t>USCE-Nashville District</t>
  </si>
  <si>
    <t>TVA</t>
  </si>
  <si>
    <t>SRTV</t>
  </si>
  <si>
    <t>SERC Tennessee Valley</t>
  </si>
  <si>
    <t>21</t>
  </si>
  <si>
    <t>143</t>
  </si>
  <si>
    <t>Lyon</t>
  </si>
  <si>
    <t>WAT</t>
  </si>
  <si>
    <t>HYDRO</t>
  </si>
  <si>
    <t>N/A</t>
  </si>
  <si>
    <t>Marion Plant</t>
  </si>
  <si>
    <t>Barkley Dam</t>
  </si>
  <si>
    <t>MW</t>
  </si>
  <si>
    <t>Prairie State</t>
  </si>
  <si>
    <t>Pioneer Trail</t>
  </si>
  <si>
    <t>https://www.sipower.org/power-supply/</t>
  </si>
  <si>
    <t>Plant</t>
  </si>
  <si>
    <t>Unit</t>
  </si>
  <si>
    <t>Share</t>
  </si>
  <si>
    <t>ORIS code</t>
  </si>
  <si>
    <t>Notes:</t>
  </si>
  <si>
    <t>Southern Illinois Power Cooperative Sources [4] (11/26/2019)</t>
  </si>
  <si>
    <t>[3], [4]</t>
  </si>
  <si>
    <t>year</t>
  </si>
  <si>
    <t>plant</t>
  </si>
  <si>
    <t>ORIS</t>
  </si>
  <si>
    <t>Prairie St.</t>
  </si>
  <si>
    <t>Pioneer</t>
  </si>
  <si>
    <t>MWh</t>
  </si>
  <si>
    <t>%MWh</t>
  </si>
  <si>
    <t>Total MWh</t>
  </si>
  <si>
    <t>Plant generation share equal to capacity share times plant total generation.</t>
  </si>
  <si>
    <t>Generation shares are used to weight plant emissions factors.</t>
  </si>
  <si>
    <t>CO2 (lb/MWh)</t>
  </si>
  <si>
    <t>NOx (lb/MWh)</t>
  </si>
  <si>
    <t>SO2 (lb/MWh)</t>
  </si>
  <si>
    <t>CH4 (lb/MWh)</t>
  </si>
  <si>
    <t>SIPC Plant Generation-Share-Weighted Emission Rates &amp; Resource Mix</t>
  </si>
  <si>
    <t>1. Norris Coop assumed to be 100% supplied by Newton plant, ORIS code 6017.</t>
  </si>
  <si>
    <t>Norris Coop</t>
  </si>
  <si>
    <t>MidAmerican ES</t>
  </si>
  <si>
    <t>SIPC</t>
  </si>
  <si>
    <t>Norris</t>
  </si>
  <si>
    <t>[5]</t>
  </si>
  <si>
    <t>https://www.ipcc.ch/site/assets/uploads/2018/02/WG1AR5_Chapter08_FINAL.pdf</t>
  </si>
  <si>
    <t>IPCC, AR5, Climate Change 2013: The Physical Science Basis, Ch.8, App. 8.A: Lifetimes, Radiative Efficiencies and Metric Values</t>
  </si>
  <si>
    <t>Chemical GWP Metrics [5]</t>
  </si>
  <si>
    <t>Name</t>
  </si>
  <si>
    <t>Formula</t>
  </si>
  <si>
    <t>Lifetime</t>
  </si>
  <si>
    <t>GWP100</t>
  </si>
  <si>
    <t>Carbon dioxide</t>
  </si>
  <si>
    <t>NA</t>
  </si>
  <si>
    <t>Methane</t>
  </si>
  <si>
    <t>Nitrous Oxide</t>
  </si>
  <si>
    <t>N2O</t>
  </si>
  <si>
    <t>HCFC-22</t>
  </si>
  <si>
    <t>CHClF2</t>
  </si>
  <si>
    <t>Purchased</t>
  </si>
  <si>
    <t>Total Use</t>
  </si>
  <si>
    <t>HFC-134a</t>
  </si>
  <si>
    <t>CH2FCF3</t>
  </si>
  <si>
    <t>HFC-32</t>
  </si>
  <si>
    <t>CH2F2</t>
  </si>
  <si>
    <t>HFC-125</t>
  </si>
  <si>
    <t>CHF2CF3</t>
  </si>
  <si>
    <t>HFC-143a</t>
  </si>
  <si>
    <t>CH3CF3</t>
  </si>
  <si>
    <t>HFC-404a</t>
  </si>
  <si>
    <t>125/143a/134a (44/52/4)</t>
  </si>
  <si>
    <t>Carbon monoxide</t>
  </si>
  <si>
    <t>CO</t>
  </si>
  <si>
    <t>HFC-410a</t>
  </si>
  <si>
    <t>32/125 (50/50)</t>
  </si>
  <si>
    <t>Nitrogen Oxides</t>
  </si>
  <si>
    <t>MT</t>
  </si>
  <si>
    <t>CO2 (kg/MMBtu)</t>
  </si>
  <si>
    <t>CH4 (g/MMBtu)</t>
  </si>
  <si>
    <t>N2O (g/MMBtu)</t>
  </si>
  <si>
    <t>Default Emission Factors and High Heat Values for Various Types of Fuel [1]</t>
  </si>
  <si>
    <t>U.S. EPA, Center of Corporate Climate Leadership, GHG Emissions Factors Hub, March 2018.</t>
  </si>
  <si>
    <r>
      <t>CO</t>
    </r>
    <r>
      <rPr>
        <b/>
        <vertAlign val="subscript"/>
        <sz val="13"/>
        <color theme="3"/>
        <rFont val="Calibri"/>
        <family val="2"/>
        <scheme val="minor"/>
      </rPr>
      <t>2</t>
    </r>
    <r>
      <rPr>
        <b/>
        <sz val="13"/>
        <color theme="3"/>
        <rFont val="Calibri"/>
        <family val="2"/>
        <scheme val="minor"/>
      </rPr>
      <t>e</t>
    </r>
  </si>
  <si>
    <t>CO2e (kg/MMBtu)</t>
  </si>
  <si>
    <t>U.S. EPA, Center for Corporate Climate Leadership, Direct Emissions from Mobile Combustion Sources, pg. 3.</t>
  </si>
  <si>
    <t>[1.1, 5]</t>
  </si>
  <si>
    <t>1. Ethanol blend emissions factors calculated from gasoline and ethanol (this table) using energy fraction of each assuming ethanol volume fractions of 10% for E-10 and 74% for E-85. Heat factors by volume looked up from Heat table.</t>
  </si>
  <si>
    <t>calculated using 74% ethanol. Starting FY07.</t>
  </si>
  <si>
    <t>calculated using 74% ethanol. Prior to FY07.</t>
  </si>
  <si>
    <t>eGRID 2016 is the most recent data available</t>
  </si>
  <si>
    <t>2. Ameren Energy Marketing's Environmental Disclosures are not available from the ICC. AEM supplied electricity is assumed to have the same sources and emissions as AmerenCIPS for the same time period.</t>
  </si>
  <si>
    <t>3. Southern Illinois Power Coop supplies electricity to Egyptian Electric, Tri-County, and Southern Illinois Electric Cooperatives.</t>
  </si>
  <si>
    <t>Performance/Baseline:</t>
  </si>
  <si>
    <t>Note: 2016 data, the most recent eGRID data available, is used for FY2019 emissions factor calculation.</t>
  </si>
  <si>
    <t>4. 2016 data, the most recent eGRID data available, is used for FY2019 emissions factor calculation for SIPC and Norris.</t>
  </si>
  <si>
    <t>SIUC Utilities : Usage, Energy, and CO2 Emissions by Utility and Fiscal Year</t>
  </si>
  <si>
    <t>2019/2015:</t>
  </si>
  <si>
    <t>Motor fuel used by SIU Farms vehicles is NOT included.</t>
  </si>
  <si>
    <t>1. Gasoline = Gasohol = E10 = 10% Ethanol by volume</t>
  </si>
  <si>
    <t>2. Ethanol = E85 = 74% Ethanol by volume</t>
  </si>
  <si>
    <t>Substation - MidAm ES</t>
  </si>
  <si>
    <t>Substation - Ameren Energy Marketing</t>
  </si>
  <si>
    <t>1. Cogenerated electricity is produced by the coal-fired steam boiler, not purchased, and so is excluded to avoid double counting.</t>
  </si>
  <si>
    <t>Total Purchased</t>
  </si>
  <si>
    <t>Electric CO2 (MT)</t>
  </si>
  <si>
    <t>1. Electric CO2 emissions do not include equivalent emissions from other GHGs as this data is not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</si>
</sst>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44" formatCode="_(&quot;$&quot;* #,##0.00_);_(&quot;$&quot;* \(#,##0.00\);_(&quot;$&quot;* &quot;-&quot;??_);_(@_)"/>
    <numFmt numFmtId="43" formatCode="_(* #,##0.00_);_(* \(#,##0.00\);_(* &quot;-&quot;??_);_(@_)"/>
    <numFmt numFmtId="164" formatCode="0.0%"/>
    <numFmt numFmtId="165" formatCode="#,##0.000"/>
    <numFmt numFmtId="166" formatCode="#,##0.0000"/>
    <numFmt numFmtId="167" formatCode="#,##0.00000"/>
    <numFmt numFmtId="168" formatCode="#,##0.000000"/>
    <numFmt numFmtId="169" formatCode="_(* #,##0_);_(* \(#,##0\);_(* &quot;-&quot;??_);_(@_)"/>
    <numFmt numFmtId="170" formatCode="0.000E+00"/>
    <numFmt numFmtId="171" formatCode="0.000"/>
    <numFmt numFmtId="172" formatCode="#,##0.0"/>
    <numFmt numFmtId="173" formatCode="0.0"/>
    <numFmt numFmtId="174" formatCode="0.0000"/>
    <numFmt numFmtId="175" formatCode="#,##0.00;\-#;0"/>
    <numFmt numFmtId="176" formatCode="0.##00;\-#;0"/>
    <numFmt numFmtId="177" formatCode="0.###0;\-#;0"/>
    <numFmt numFmtId="178" formatCode="_(* #,##0.0_);_(* \(#,##0.0\);_(* &quot;-&quot;??_);_(@_)"/>
    <numFmt numFmtId="179" formatCode="_(* #,##0.000000_);_(* \(#,##0.000000\);_(* &quot;-&quot;??_);_(@_)"/>
  </numFmts>
  <fonts count="42">
    <font>
      <sz val="1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8"/>
      <name val="Verdana"/>
      <family val="2"/>
    </font>
    <font>
      <b/>
      <sz val="10"/>
      <name val="Verdana"/>
      <family val="2"/>
    </font>
    <font>
      <sz val="10"/>
      <name val="Verdana"/>
      <family val="2"/>
    </font>
    <font>
      <sz val="10"/>
      <name val="Verdana"/>
      <family val="2"/>
    </font>
    <font>
      <sz val="10"/>
      <color indexed="81"/>
      <name val="Tahoma"/>
      <family val="2"/>
    </font>
    <font>
      <b/>
      <sz val="10"/>
      <color indexed="81"/>
      <name val="Tahoma"/>
      <family val="2"/>
    </font>
    <font>
      <sz val="9"/>
      <color indexed="81"/>
      <name val="Tahoma"/>
      <family val="2"/>
    </font>
    <font>
      <b/>
      <sz val="9"/>
      <color indexed="81"/>
      <name val="Tahoma"/>
      <family val="2"/>
    </font>
    <font>
      <b/>
      <sz val="10"/>
      <name val="Calibri"/>
      <family val="2"/>
      <scheme val="minor"/>
    </font>
    <font>
      <sz val="10"/>
      <name val="Calibri"/>
      <family val="2"/>
      <scheme val="minor"/>
    </font>
    <font>
      <sz val="11"/>
      <name val="Calibri"/>
      <family val="2"/>
      <scheme val="minor"/>
    </font>
    <font>
      <b/>
      <sz val="11"/>
      <name val="Calibri"/>
      <family val="2"/>
      <scheme val="minor"/>
    </font>
    <font>
      <b/>
      <sz val="15"/>
      <color theme="3"/>
      <name val="Calibri"/>
      <family val="2"/>
      <scheme val="minor"/>
    </font>
    <font>
      <b/>
      <sz val="13"/>
      <color theme="3"/>
      <name val="Calibri"/>
      <family val="2"/>
      <scheme val="minor"/>
    </font>
    <font>
      <b/>
      <sz val="11"/>
      <color theme="0"/>
      <name val="Calibri"/>
      <family val="2"/>
      <scheme val="minor"/>
    </font>
    <font>
      <b/>
      <sz val="12"/>
      <name val="Calibri"/>
      <family val="2"/>
      <scheme val="minor"/>
    </font>
    <font>
      <sz val="11"/>
      <name val="Calibri"/>
      <family val="2"/>
      <scheme val="minor"/>
    </font>
    <font>
      <sz val="11"/>
      <name val="Calibri"/>
      <family val="2"/>
      <scheme val="minor"/>
    </font>
    <font>
      <b/>
      <sz val="11"/>
      <color theme="3"/>
      <name val="Calibri"/>
      <family val="2"/>
      <scheme val="minor"/>
    </font>
    <font>
      <b/>
      <sz val="11"/>
      <color rgb="FFFA7D00"/>
      <name val="Calibri"/>
      <family val="2"/>
      <scheme val="minor"/>
    </font>
    <font>
      <u/>
      <sz val="11"/>
      <color theme="10"/>
      <name val="Calibri"/>
      <family val="2"/>
      <scheme val="minor"/>
    </font>
    <font>
      <b/>
      <sz val="11"/>
      <color rgb="FF000000"/>
      <name val="Calibri"/>
      <family val="2"/>
      <scheme val="minor"/>
    </font>
    <font>
      <sz val="11"/>
      <color rgb="FF000000"/>
      <name val="Calibri"/>
      <family val="2"/>
      <scheme val="minor"/>
    </font>
    <font>
      <sz val="11"/>
      <name val="Calibri"/>
      <family val="2"/>
    </font>
    <font>
      <b/>
      <sz val="11"/>
      <color rgb="FFFFFFFF"/>
      <name val="Calibri"/>
      <family val="2"/>
    </font>
    <font>
      <sz val="11"/>
      <color rgb="FF000000"/>
      <name val="Calibri"/>
      <family val="2"/>
    </font>
    <font>
      <sz val="11"/>
      <color rgb="FF9C6500"/>
      <name val="Calibri"/>
      <family val="2"/>
      <scheme val="minor"/>
    </font>
    <font>
      <sz val="11"/>
      <color indexed="9"/>
      <name val="Calibri"/>
      <family val="2"/>
      <scheme val="minor"/>
    </font>
    <font>
      <b/>
      <sz val="8.5"/>
      <color theme="1"/>
      <name val="Arial"/>
      <family val="2"/>
    </font>
    <font>
      <b/>
      <sz val="8.5"/>
      <color rgb="FFFFFFFF"/>
      <name val="Arial"/>
      <family val="2"/>
    </font>
    <font>
      <sz val="8.5"/>
      <color theme="1"/>
      <name val="Arial"/>
      <family val="2"/>
    </font>
    <font>
      <sz val="8.5"/>
      <name val="Arial"/>
      <family val="2"/>
    </font>
    <font>
      <sz val="8.5"/>
      <color theme="1"/>
      <name val="Arial"/>
      <family val="2"/>
    </font>
    <font>
      <sz val="11"/>
      <name val="Calibri"/>
      <family val="2"/>
      <scheme val="minor"/>
    </font>
    <font>
      <b/>
      <vertAlign val="subscript"/>
      <sz val="13"/>
      <color theme="3"/>
      <name val="Calibri"/>
      <family val="2"/>
      <scheme val="minor"/>
    </font>
    <font>
      <sz val="11"/>
      <name val="Calibri"/>
      <scheme val="minor"/>
    </font>
  </fonts>
  <fills count="24">
    <fill>
      <patternFill patternType="none"/>
    </fill>
    <fill>
      <patternFill patternType="gray125"/>
    </fill>
    <fill>
      <patternFill patternType="solid">
        <fgColor theme="4" tint="0.79998168889431442"/>
        <bgColor theme="4" tint="0.79998168889431442"/>
      </patternFill>
    </fill>
    <fill>
      <patternFill patternType="solid">
        <fgColor theme="4"/>
        <bgColor theme="4"/>
      </patternFill>
    </fill>
    <fill>
      <patternFill patternType="solid">
        <fgColor theme="4" tint="0.59999389629810485"/>
        <bgColor theme="4" tint="0.59999389629810485"/>
      </patternFill>
    </fill>
    <fill>
      <patternFill patternType="solid">
        <fgColor rgb="FFDCE6F1"/>
        <bgColor rgb="FFDCE6F1"/>
      </patternFill>
    </fill>
    <fill>
      <patternFill patternType="solid">
        <fgColor rgb="FFF2F2F2"/>
      </patternFill>
    </fill>
    <fill>
      <patternFill patternType="solid">
        <fgColor rgb="FF4F81BD"/>
        <bgColor rgb="FF4F81BD"/>
      </patternFill>
    </fill>
    <fill>
      <patternFill patternType="solid">
        <fgColor rgb="FFB8CCE4"/>
        <bgColor rgb="FFB8CCE4"/>
      </patternFill>
    </fill>
    <fill>
      <patternFill patternType="solid">
        <fgColor rgb="FFFFEB9C"/>
      </patternFill>
    </fill>
    <fill>
      <patternFill patternType="solid">
        <fgColor rgb="FFF2F2F2"/>
        <bgColor indexed="64"/>
      </patternFill>
    </fill>
    <fill>
      <patternFill patternType="solid">
        <fgColor rgb="FFF2DCDB"/>
        <bgColor indexed="64"/>
      </patternFill>
    </fill>
    <fill>
      <patternFill patternType="solid">
        <fgColor rgb="FFEBF1DE"/>
        <bgColor indexed="64"/>
      </patternFill>
    </fill>
    <fill>
      <patternFill patternType="solid">
        <fgColor rgb="FFC4D79B"/>
        <bgColor indexed="64"/>
      </patternFill>
    </fill>
    <fill>
      <patternFill patternType="solid">
        <fgColor rgb="FF76933C"/>
        <bgColor indexed="64"/>
      </patternFill>
    </fill>
    <fill>
      <patternFill patternType="solid">
        <fgColor rgb="FFE6B8B7"/>
        <bgColor indexed="64"/>
      </patternFill>
    </fill>
    <fill>
      <patternFill patternType="solid">
        <fgColor rgb="FFDAEEF3"/>
        <bgColor indexed="64"/>
      </patternFill>
    </fill>
    <fill>
      <patternFill patternType="solid">
        <fgColor rgb="FF92CDDC"/>
        <bgColor indexed="64"/>
      </patternFill>
    </fill>
    <fill>
      <patternFill patternType="solid">
        <fgColor rgb="FF3DA2BD"/>
        <bgColor indexed="64"/>
      </patternFill>
    </fill>
    <fill>
      <patternFill patternType="solid">
        <fgColor rgb="FF31869B"/>
        <bgColor indexed="64"/>
      </patternFill>
    </fill>
    <fill>
      <patternFill patternType="solid">
        <fgColor rgb="FFFDE9D9"/>
        <bgColor indexed="64"/>
      </patternFill>
    </fill>
    <fill>
      <patternFill patternType="solid">
        <fgColor rgb="FFFABF8F"/>
        <bgColor indexed="64"/>
      </patternFill>
    </fill>
    <fill>
      <patternFill patternType="solid">
        <fgColor rgb="FFF6903C"/>
        <bgColor indexed="64"/>
      </patternFill>
    </fill>
    <fill>
      <patternFill patternType="solid">
        <fgColor rgb="FFE26B0A"/>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diagonalUp="1" diagonalDown="1">
      <left/>
      <right/>
      <top/>
      <bottom/>
      <diagonal style="thin">
        <color theme="0" tint="-0.499984740745262"/>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theme="0"/>
      </left>
      <right style="thin">
        <color theme="0"/>
      </right>
      <top/>
      <bottom style="thick">
        <color theme="0"/>
      </bottom>
      <diagonal/>
    </border>
    <border>
      <left/>
      <right/>
      <top/>
      <bottom style="medium">
        <color theme="4" tint="0.39997558519241921"/>
      </bottom>
      <diagonal/>
    </border>
    <border>
      <left/>
      <right/>
      <top/>
      <bottom style="thin">
        <color rgb="FF95B3D7"/>
      </bottom>
      <diagonal/>
    </border>
    <border>
      <left/>
      <right/>
      <top style="thin">
        <color rgb="FF95B3D7"/>
      </top>
      <bottom/>
      <diagonal/>
    </border>
    <border>
      <left/>
      <right style="thin">
        <color theme="0"/>
      </right>
      <top/>
      <bottom style="thick">
        <color theme="0"/>
      </bottom>
      <diagonal/>
    </border>
    <border>
      <left/>
      <right style="thin">
        <color theme="0"/>
      </right>
      <top style="thin">
        <color theme="0"/>
      </top>
      <bottom style="thin">
        <color theme="0"/>
      </bottom>
      <diagonal/>
    </border>
    <border>
      <left/>
      <right style="thin">
        <color rgb="FFFFFFFF"/>
      </right>
      <top/>
      <bottom style="thick">
        <color rgb="FFFFFFFF"/>
      </bottom>
      <diagonal/>
    </border>
    <border>
      <left style="thin">
        <color rgb="FFFFFFFF"/>
      </left>
      <right style="thin">
        <color rgb="FFFFFFFF"/>
      </right>
      <top/>
      <bottom style="thick">
        <color rgb="FFFFFFFF"/>
      </bottom>
      <diagonal/>
    </border>
    <border>
      <left/>
      <right style="thin">
        <color rgb="FFFFFFFF"/>
      </right>
      <top style="thin">
        <color rgb="FFFFFFFF"/>
      </top>
      <bottom style="thin">
        <color rgb="FFFFFFFF"/>
      </bottom>
      <diagonal/>
    </border>
    <border>
      <left/>
      <right style="thin">
        <color rgb="FFFFFFFF"/>
      </right>
      <top style="thin">
        <color rgb="FFFFFFFF"/>
      </top>
      <bottom/>
      <diagonal/>
    </border>
    <border>
      <left/>
      <right style="thin">
        <color rgb="FF7F7F7F"/>
      </right>
      <top/>
      <bottom/>
      <diagonal/>
    </border>
    <border>
      <left style="thin">
        <color rgb="FF7F7F7F"/>
      </left>
      <right/>
      <top/>
      <bottom/>
      <diagonal/>
    </border>
    <border>
      <left style="thin">
        <color theme="0"/>
      </left>
      <right/>
      <top/>
      <bottom style="thick">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bottom/>
      <diagonal/>
    </border>
  </borders>
  <cellStyleXfs count="13">
    <xf numFmtId="0" fontId="0" fillId="0" borderId="0"/>
    <xf numFmtId="43" fontId="5" fillId="0" borderId="0" applyFont="0" applyFill="0" applyBorder="0" applyAlignment="0" applyProtection="0"/>
    <xf numFmtId="44" fontId="5" fillId="0" borderId="0" applyFont="0" applyFill="0" applyBorder="0" applyAlignment="0" applyProtection="0"/>
    <xf numFmtId="0" fontId="18" fillId="0" borderId="8" applyNumberFormat="0" applyFill="0" applyAlignment="0" applyProtection="0"/>
    <xf numFmtId="0" fontId="19" fillId="0" borderId="9" applyNumberFormat="0" applyFill="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16" fillId="0" borderId="0" applyFont="0" applyFill="0" applyBorder="0" applyAlignment="0" applyProtection="0"/>
    <xf numFmtId="0" fontId="24" fillId="0" borderId="24" applyNumberFormat="0" applyFill="0" applyAlignment="0" applyProtection="0"/>
    <xf numFmtId="0" fontId="25" fillId="6" borderId="7" applyNumberFormat="0" applyAlignment="0" applyProtection="0"/>
    <xf numFmtId="0" fontId="26" fillId="0" borderId="0" applyNumberFormat="0" applyFill="0" applyBorder="0" applyAlignment="0" applyProtection="0"/>
    <xf numFmtId="0" fontId="32" fillId="9" borderId="0" applyNumberFormat="0" applyBorder="0" applyAlignment="0" applyProtection="0"/>
  </cellStyleXfs>
  <cellXfs count="259">
    <xf numFmtId="0" fontId="0" fillId="0" borderId="0" xfId="0"/>
    <xf numFmtId="4" fontId="0" fillId="0" borderId="0" xfId="0" applyNumberFormat="1"/>
    <xf numFmtId="44" fontId="0" fillId="0" borderId="0" xfId="2" applyFont="1"/>
    <xf numFmtId="3" fontId="0" fillId="0" borderId="0" xfId="0" applyNumberFormat="1"/>
    <xf numFmtId="0" fontId="7" fillId="0" borderId="0" xfId="0" applyFont="1"/>
    <xf numFmtId="0" fontId="0" fillId="0" borderId="0" xfId="0" applyAlignment="1">
      <alignment horizontal="center"/>
    </xf>
    <xf numFmtId="0" fontId="0" fillId="0" borderId="2" xfId="0" applyBorder="1" applyAlignment="1">
      <alignment horizontal="center"/>
    </xf>
    <xf numFmtId="0" fontId="7" fillId="0" borderId="3" xfId="0" applyFont="1" applyBorder="1"/>
    <xf numFmtId="0" fontId="9" fillId="0" borderId="0" xfId="0" applyFont="1"/>
    <xf numFmtId="0" fontId="7" fillId="0" borderId="3" xfId="0" applyFont="1" applyBorder="1" applyAlignment="1">
      <alignment horizontal="center"/>
    </xf>
    <xf numFmtId="0" fontId="8" fillId="0" borderId="0" xfId="0" applyFont="1"/>
    <xf numFmtId="0" fontId="8" fillId="0" borderId="1" xfId="0" applyFont="1" applyBorder="1" applyAlignment="1">
      <alignment horizontal="center"/>
    </xf>
    <xf numFmtId="11" fontId="0" fillId="0" borderId="0" xfId="0" applyNumberFormat="1"/>
    <xf numFmtId="11" fontId="8" fillId="0" borderId="0" xfId="0" applyNumberFormat="1" applyFont="1"/>
    <xf numFmtId="0" fontId="8" fillId="0" borderId="0" xfId="0" quotePrefix="1" applyFont="1"/>
    <xf numFmtId="0" fontId="8" fillId="0" borderId="3" xfId="0" applyFont="1" applyBorder="1"/>
    <xf numFmtId="0" fontId="0" fillId="0" borderId="3" xfId="0" applyBorder="1"/>
    <xf numFmtId="0" fontId="8" fillId="0" borderId="2" xfId="0" applyFont="1" applyBorder="1"/>
    <xf numFmtId="0" fontId="14" fillId="0" borderId="0" xfId="0" applyFont="1"/>
    <xf numFmtId="0" fontId="9" fillId="0" borderId="4" xfId="0" applyFont="1" applyBorder="1" applyAlignment="1">
      <alignment horizontal="centerContinuous"/>
    </xf>
    <xf numFmtId="0" fontId="0" fillId="0" borderId="5" xfId="0" applyBorder="1" applyAlignment="1">
      <alignment horizontal="centerContinuous"/>
    </xf>
    <xf numFmtId="0" fontId="16" fillId="0" borderId="0" xfId="0" applyFont="1" applyAlignment="1">
      <alignment wrapText="1"/>
    </xf>
    <xf numFmtId="15" fontId="0" fillId="0" borderId="0" xfId="0" applyNumberFormat="1"/>
    <xf numFmtId="169" fontId="0" fillId="0" borderId="0" xfId="1" applyNumberFormat="1" applyFont="1"/>
    <xf numFmtId="0" fontId="0" fillId="0" borderId="0" xfId="0" applyBorder="1"/>
    <xf numFmtId="169" fontId="0" fillId="0" borderId="0" xfId="0" applyNumberFormat="1"/>
    <xf numFmtId="9" fontId="0" fillId="0" borderId="0" xfId="1" applyNumberFormat="1" applyFont="1"/>
    <xf numFmtId="43" fontId="0" fillId="0" borderId="0" xfId="1" applyFont="1"/>
    <xf numFmtId="11" fontId="0" fillId="0" borderId="0" xfId="1" applyNumberFormat="1" applyFont="1"/>
    <xf numFmtId="0" fontId="0" fillId="0" borderId="0" xfId="0" applyFont="1"/>
    <xf numFmtId="0" fontId="16" fillId="0" borderId="0" xfId="0" applyFont="1"/>
    <xf numFmtId="43" fontId="16" fillId="0" borderId="0" xfId="1" applyFont="1"/>
    <xf numFmtId="0" fontId="18" fillId="0" borderId="8" xfId="3"/>
    <xf numFmtId="0" fontId="19" fillId="0" borderId="0" xfId="4" applyBorder="1"/>
    <xf numFmtId="0" fontId="0" fillId="0" borderId="0" xfId="0" applyFont="1" applyAlignment="1">
      <alignment horizontal="center"/>
    </xf>
    <xf numFmtId="0" fontId="21" fillId="0" borderId="0" xfId="0" applyFont="1"/>
    <xf numFmtId="0" fontId="0" fillId="0" borderId="0" xfId="0" applyFont="1"/>
    <xf numFmtId="0" fontId="0" fillId="0" borderId="0" xfId="0" applyFont="1" applyAlignment="1"/>
    <xf numFmtId="4" fontId="0" fillId="0" borderId="0" xfId="0" applyNumberFormat="1" applyFont="1"/>
    <xf numFmtId="3" fontId="0" fillId="0" borderId="0" xfId="0" applyNumberFormat="1" applyFont="1"/>
    <xf numFmtId="9" fontId="0" fillId="0" borderId="0" xfId="0" applyNumberFormat="1" applyFont="1"/>
    <xf numFmtId="168" fontId="0" fillId="0" borderId="0" xfId="0" applyNumberFormat="1" applyFont="1"/>
    <xf numFmtId="167" fontId="0" fillId="0" borderId="0" xfId="0" applyNumberFormat="1" applyFont="1"/>
    <xf numFmtId="165" fontId="0" fillId="0" borderId="0" xfId="0" applyNumberFormat="1" applyFont="1"/>
    <xf numFmtId="44" fontId="0" fillId="0" borderId="0" xfId="0" applyNumberFormat="1" applyFont="1"/>
    <xf numFmtId="10" fontId="0" fillId="0" borderId="0" xfId="0" applyNumberFormat="1" applyFont="1"/>
    <xf numFmtId="0" fontId="0" fillId="0" borderId="0" xfId="0" applyFont="1" applyBorder="1" applyAlignment="1">
      <alignment horizontal="center"/>
    </xf>
    <xf numFmtId="10" fontId="0" fillId="0" borderId="0" xfId="0" applyNumberFormat="1" applyFont="1" applyBorder="1"/>
    <xf numFmtId="0" fontId="0" fillId="0" borderId="0" xfId="0" applyFont="1" applyBorder="1" applyAlignment="1">
      <alignment horizontal="center" wrapText="1"/>
    </xf>
    <xf numFmtId="0" fontId="0" fillId="0" borderId="0" xfId="0" applyFont="1" applyBorder="1"/>
    <xf numFmtId="3" fontId="0" fillId="0" borderId="0" xfId="0" applyNumberFormat="1" applyFont="1" applyBorder="1"/>
    <xf numFmtId="0" fontId="0" fillId="0" borderId="10" xfId="0" applyFont="1" applyBorder="1"/>
    <xf numFmtId="0" fontId="15" fillId="0" borderId="0" xfId="0" applyFont="1" applyBorder="1" applyAlignment="1">
      <alignment horizontal="center"/>
    </xf>
    <xf numFmtId="0" fontId="0" fillId="0" borderId="11" xfId="0" pivotButton="1" applyBorder="1"/>
    <xf numFmtId="0" fontId="0" fillId="0" borderId="12" xfId="0" pivotButton="1" applyBorder="1"/>
    <xf numFmtId="0" fontId="0" fillId="0" borderId="12" xfId="0" applyBorder="1"/>
    <xf numFmtId="0" fontId="0" fillId="0" borderId="13" xfId="0" applyBorder="1"/>
    <xf numFmtId="0" fontId="0" fillId="0" borderId="14" xfId="0" applyBorder="1"/>
    <xf numFmtId="0" fontId="0" fillId="0" borderId="11"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20" xfId="0" applyBorder="1"/>
    <xf numFmtId="4" fontId="0" fillId="0" borderId="11" xfId="0" applyNumberFormat="1" applyBorder="1"/>
    <xf numFmtId="4" fontId="0" fillId="0" borderId="16" xfId="0" applyNumberFormat="1" applyBorder="1"/>
    <xf numFmtId="4" fontId="0" fillId="0" borderId="15" xfId="0" applyNumberFormat="1" applyBorder="1"/>
    <xf numFmtId="4" fontId="0" fillId="0" borderId="18" xfId="0" applyNumberFormat="1" applyBorder="1"/>
    <xf numFmtId="4" fontId="0" fillId="0" borderId="19" xfId="0" applyNumberFormat="1" applyBorder="1"/>
    <xf numFmtId="4" fontId="0" fillId="0" borderId="20" xfId="0" applyNumberFormat="1" applyBorder="1"/>
    <xf numFmtId="4" fontId="0" fillId="0" borderId="21" xfId="0" applyNumberFormat="1" applyBorder="1"/>
    <xf numFmtId="4" fontId="0" fillId="0" borderId="22" xfId="0" applyNumberFormat="1" applyBorder="1"/>
    <xf numFmtId="0" fontId="22" fillId="0" borderId="0" xfId="0" applyFont="1"/>
    <xf numFmtId="3" fontId="22" fillId="0" borderId="0" xfId="0" applyNumberFormat="1" applyFont="1"/>
    <xf numFmtId="0" fontId="22" fillId="0" borderId="0" xfId="0" applyFont="1" applyBorder="1"/>
    <xf numFmtId="44" fontId="0" fillId="0" borderId="0" xfId="0" applyNumberFormat="1" applyBorder="1"/>
    <xf numFmtId="164" fontId="0" fillId="0" borderId="0" xfId="8" applyNumberFormat="1" applyFont="1"/>
    <xf numFmtId="0" fontId="0" fillId="0" borderId="0" xfId="0" applyFont="1"/>
    <xf numFmtId="3" fontId="23" fillId="0" borderId="0" xfId="0" applyNumberFormat="1" applyFont="1"/>
    <xf numFmtId="0" fontId="23" fillId="0" borderId="10" xfId="0" applyFont="1" applyBorder="1"/>
    <xf numFmtId="0" fontId="0" fillId="0" borderId="0" xfId="0" applyFont="1"/>
    <xf numFmtId="0" fontId="0" fillId="0" borderId="0" xfId="0" applyFont="1"/>
    <xf numFmtId="0" fontId="19" fillId="0" borderId="9" xfId="4"/>
    <xf numFmtId="0" fontId="24" fillId="0" borderId="0" xfId="9" applyBorder="1"/>
    <xf numFmtId="170" fontId="0" fillId="0" borderId="0" xfId="0" applyNumberFormat="1"/>
    <xf numFmtId="0" fontId="26" fillId="0" borderId="0" xfId="11"/>
    <xf numFmtId="171" fontId="0" fillId="0" borderId="0" xfId="0" applyNumberFormat="1"/>
    <xf numFmtId="1" fontId="0" fillId="0" borderId="0" xfId="0" applyNumberFormat="1"/>
    <xf numFmtId="49" fontId="19" fillId="0" borderId="9" xfId="4" applyNumberFormat="1"/>
    <xf numFmtId="49" fontId="0" fillId="0" borderId="0" xfId="0" applyNumberFormat="1"/>
    <xf numFmtId="49" fontId="0" fillId="0" borderId="0" xfId="0" applyNumberFormat="1" applyFont="1"/>
    <xf numFmtId="171" fontId="25" fillId="6" borderId="7" xfId="10" applyNumberFormat="1"/>
    <xf numFmtId="0" fontId="28" fillId="0" borderId="25" xfId="0" applyFont="1" applyFill="1" applyBorder="1"/>
    <xf numFmtId="2" fontId="0" fillId="0" borderId="0" xfId="0" applyNumberFormat="1" applyFont="1" applyFill="1" applyBorder="1"/>
    <xf numFmtId="3" fontId="0" fillId="0" borderId="0" xfId="0" applyNumberFormat="1" applyFont="1" applyFill="1" applyBorder="1"/>
    <xf numFmtId="1" fontId="0" fillId="0" borderId="0" xfId="0" applyNumberFormat="1" applyFont="1" applyFill="1" applyBorder="1"/>
    <xf numFmtId="0" fontId="27" fillId="0" borderId="0" xfId="0" applyFont="1" applyFill="1" applyBorder="1"/>
    <xf numFmtId="2" fontId="17" fillId="0" borderId="26" xfId="0" applyNumberFormat="1" applyFont="1" applyFill="1" applyBorder="1"/>
    <xf numFmtId="3" fontId="17" fillId="0" borderId="26" xfId="0" applyNumberFormat="1" applyFont="1" applyFill="1" applyBorder="1"/>
    <xf numFmtId="1" fontId="17" fillId="0" borderId="26" xfId="0" applyNumberFormat="1" applyFont="1" applyFill="1" applyBorder="1"/>
    <xf numFmtId="0" fontId="28" fillId="0" borderId="0" xfId="0" applyFont="1" applyFill="1" applyBorder="1"/>
    <xf numFmtId="2" fontId="17" fillId="0" borderId="0" xfId="0" applyNumberFormat="1" applyFont="1" applyFill="1" applyBorder="1"/>
    <xf numFmtId="3" fontId="17" fillId="0" borderId="0" xfId="0" applyNumberFormat="1" applyFont="1" applyFill="1" applyBorder="1"/>
    <xf numFmtId="1" fontId="17" fillId="0" borderId="0" xfId="0" applyNumberFormat="1" applyFont="1" applyFill="1" applyBorder="1"/>
    <xf numFmtId="0" fontId="29" fillId="0" borderId="0" xfId="0" applyFont="1" applyFill="1" applyBorder="1"/>
    <xf numFmtId="0" fontId="29" fillId="0" borderId="0" xfId="0" applyFont="1" applyFill="1" applyBorder="1" applyAlignment="1">
      <alignment horizontal="center"/>
    </xf>
    <xf numFmtId="0" fontId="29" fillId="0" borderId="0" xfId="0" applyFont="1" applyFill="1" applyBorder="1" applyAlignment="1">
      <alignment horizontal="center" wrapText="1"/>
    </xf>
    <xf numFmtId="0" fontId="30" fillId="7" borderId="29" xfId="0" applyFont="1" applyFill="1" applyBorder="1" applyAlignment="1">
      <alignment horizontal="center" wrapText="1"/>
    </xf>
    <xf numFmtId="0" fontId="30" fillId="7" borderId="30" xfId="0" applyFont="1" applyFill="1" applyBorder="1" applyAlignment="1">
      <alignment horizontal="center" wrapText="1"/>
    </xf>
    <xf numFmtId="3" fontId="29" fillId="0" borderId="0" xfId="0" applyNumberFormat="1" applyFont="1" applyFill="1" applyBorder="1" applyAlignment="1">
      <alignment wrapText="1"/>
    </xf>
    <xf numFmtId="0" fontId="31" fillId="8" borderId="31" xfId="0" applyFont="1" applyFill="1" applyBorder="1"/>
    <xf numFmtId="0" fontId="31" fillId="5" borderId="31" xfId="0" applyFont="1" applyFill="1" applyBorder="1"/>
    <xf numFmtId="3" fontId="29" fillId="0" borderId="0" xfId="0" applyNumberFormat="1" applyFont="1" applyFill="1" applyBorder="1"/>
    <xf numFmtId="0" fontId="31" fillId="5" borderId="32" xfId="0" applyFont="1" applyFill="1" applyBorder="1"/>
    <xf numFmtId="0" fontId="18" fillId="0" borderId="8" xfId="3" applyFill="1"/>
    <xf numFmtId="0" fontId="20" fillId="3" borderId="27" xfId="0" applyFont="1" applyFill="1" applyBorder="1" applyAlignment="1">
      <alignment horizontal="center" wrapText="1"/>
    </xf>
    <xf numFmtId="0" fontId="0" fillId="0" borderId="33" xfId="0" applyBorder="1"/>
    <xf numFmtId="0" fontId="0" fillId="0" borderId="34" xfId="0" applyBorder="1"/>
    <xf numFmtId="49" fontId="0" fillId="0" borderId="0" xfId="0" applyNumberFormat="1" applyBorder="1"/>
    <xf numFmtId="171" fontId="0" fillId="0" borderId="0" xfId="0" applyNumberFormat="1" applyBorder="1"/>
    <xf numFmtId="171" fontId="0" fillId="0" borderId="0" xfId="0" applyNumberFormat="1" applyFont="1" applyAlignment="1">
      <alignment horizontal="center"/>
    </xf>
    <xf numFmtId="0" fontId="5" fillId="0" borderId="0" xfId="0" applyFont="1"/>
    <xf numFmtId="0" fontId="27" fillId="5" borderId="25" xfId="0" applyFont="1" applyFill="1" applyBorder="1" applyAlignment="1">
      <alignment wrapText="1"/>
    </xf>
    <xf numFmtId="0" fontId="19" fillId="0" borderId="0" xfId="4" applyBorder="1" applyAlignment="1"/>
    <xf numFmtId="0" fontId="3" fillId="0" borderId="28" xfId="0" applyFont="1" applyFill="1" applyBorder="1"/>
    <xf numFmtId="9" fontId="0" fillId="0" borderId="0" xfId="8" applyFont="1" applyFill="1"/>
    <xf numFmtId="0" fontId="24" fillId="0" borderId="8" xfId="3" applyFont="1"/>
    <xf numFmtId="0" fontId="16" fillId="0" borderId="0" xfId="0" applyFont="1" applyFill="1" applyBorder="1" applyAlignment="1"/>
    <xf numFmtId="169" fontId="16" fillId="0" borderId="0" xfId="1" applyNumberFormat="1" applyFont="1" applyFill="1" applyBorder="1"/>
    <xf numFmtId="169" fontId="0" fillId="0" borderId="0" xfId="1" applyNumberFormat="1" applyFont="1" applyFill="1"/>
    <xf numFmtId="0" fontId="0" fillId="0" borderId="0" xfId="0" applyAlignment="1">
      <alignment horizontal="center" vertical="center"/>
    </xf>
    <xf numFmtId="0" fontId="24" fillId="0" borderId="24" xfId="9"/>
    <xf numFmtId="9" fontId="0" fillId="0" borderId="0" xfId="8" applyFont="1" applyAlignment="1">
      <alignment horizontal="center"/>
    </xf>
    <xf numFmtId="0" fontId="34" fillId="10" borderId="1" xfId="0" applyFont="1" applyFill="1" applyBorder="1" applyAlignment="1">
      <alignment horizontal="center" vertical="center" wrapText="1"/>
    </xf>
    <xf numFmtId="3" fontId="34" fillId="10" borderId="1" xfId="0" applyNumberFormat="1" applyFont="1" applyFill="1" applyBorder="1" applyAlignment="1">
      <alignment horizontal="center" vertical="center" wrapText="1"/>
    </xf>
    <xf numFmtId="166" fontId="34" fillId="10" borderId="1" xfId="0" applyNumberFormat="1" applyFont="1" applyFill="1" applyBorder="1" applyAlignment="1">
      <alignment horizontal="center" vertical="center" wrapText="1"/>
    </xf>
    <xf numFmtId="172" fontId="34" fillId="10" borderId="1" xfId="0" applyNumberFormat="1" applyFont="1" applyFill="1" applyBorder="1" applyAlignment="1">
      <alignment horizontal="center" vertical="center" wrapText="1"/>
    </xf>
    <xf numFmtId="3" fontId="34" fillId="11" borderId="1" xfId="0" applyNumberFormat="1" applyFont="1" applyFill="1" applyBorder="1" applyAlignment="1">
      <alignment horizontal="center" vertical="center" wrapText="1"/>
    </xf>
    <xf numFmtId="172" fontId="34" fillId="12" borderId="1" xfId="0" applyNumberFormat="1" applyFont="1" applyFill="1" applyBorder="1" applyAlignment="1">
      <alignment horizontal="center" vertical="center" wrapText="1"/>
    </xf>
    <xf numFmtId="3" fontId="34" fillId="12" borderId="1" xfId="0" applyNumberFormat="1" applyFont="1" applyFill="1" applyBorder="1" applyAlignment="1">
      <alignment horizontal="center" vertical="center" wrapText="1"/>
    </xf>
    <xf numFmtId="165" fontId="34" fillId="12" borderId="1" xfId="0" applyNumberFormat="1" applyFont="1" applyFill="1" applyBorder="1" applyAlignment="1">
      <alignment horizontal="center" vertical="center" wrapText="1"/>
    </xf>
    <xf numFmtId="165" fontId="34" fillId="13" borderId="1" xfId="0" applyNumberFormat="1" applyFont="1" applyFill="1" applyBorder="1" applyAlignment="1">
      <alignment horizontal="center" vertical="center" wrapText="1"/>
    </xf>
    <xf numFmtId="165" fontId="35" fillId="14" borderId="1" xfId="0" applyNumberFormat="1" applyFont="1" applyFill="1" applyBorder="1" applyAlignment="1">
      <alignment horizontal="center" vertical="center" wrapText="1"/>
    </xf>
    <xf numFmtId="3" fontId="35" fillId="14" borderId="1" xfId="0" applyNumberFormat="1" applyFont="1" applyFill="1" applyBorder="1" applyAlignment="1">
      <alignment horizontal="center" vertical="center" wrapText="1"/>
    </xf>
    <xf numFmtId="0" fontId="35" fillId="14" borderId="1" xfId="0" applyFont="1" applyFill="1" applyBorder="1" applyAlignment="1">
      <alignment horizontal="center" vertical="center" wrapText="1"/>
    </xf>
    <xf numFmtId="3" fontId="34" fillId="15" borderId="1" xfId="0" applyNumberFormat="1" applyFont="1" applyFill="1" applyBorder="1" applyAlignment="1">
      <alignment horizontal="center" vertical="center" wrapText="1"/>
    </xf>
    <xf numFmtId="0" fontId="34" fillId="15" borderId="1" xfId="0" applyFont="1" applyFill="1" applyBorder="1" applyAlignment="1">
      <alignment horizontal="center" vertical="center" wrapText="1"/>
    </xf>
    <xf numFmtId="3" fontId="34" fillId="16" borderId="1" xfId="0" applyNumberFormat="1" applyFont="1" applyFill="1" applyBorder="1" applyAlignment="1">
      <alignment horizontal="center" vertical="center" wrapText="1"/>
    </xf>
    <xf numFmtId="3" fontId="34" fillId="17" borderId="1" xfId="0" applyNumberFormat="1" applyFont="1" applyFill="1" applyBorder="1" applyAlignment="1">
      <alignment horizontal="center" vertical="center" wrapText="1"/>
    </xf>
    <xf numFmtId="3" fontId="34" fillId="18" borderId="1" xfId="0" applyNumberFormat="1" applyFont="1" applyFill="1" applyBorder="1" applyAlignment="1">
      <alignment horizontal="center" vertical="center" wrapText="1"/>
    </xf>
    <xf numFmtId="172" fontId="35" fillId="19" borderId="1" xfId="0" applyNumberFormat="1" applyFont="1" applyFill="1" applyBorder="1" applyAlignment="1">
      <alignment horizontal="center" vertical="center" wrapText="1"/>
    </xf>
    <xf numFmtId="172" fontId="34" fillId="20" borderId="1" xfId="0" applyNumberFormat="1" applyFont="1" applyFill="1" applyBorder="1" applyAlignment="1">
      <alignment horizontal="center" vertical="center" wrapText="1"/>
    </xf>
    <xf numFmtId="172" fontId="34" fillId="21" borderId="1" xfId="0" applyNumberFormat="1" applyFont="1" applyFill="1" applyBorder="1" applyAlignment="1">
      <alignment horizontal="center" vertical="center" wrapText="1"/>
    </xf>
    <xf numFmtId="172" fontId="34" fillId="22" borderId="1" xfId="0" applyNumberFormat="1" applyFont="1" applyFill="1" applyBorder="1" applyAlignment="1">
      <alignment horizontal="center" vertical="center" wrapText="1"/>
    </xf>
    <xf numFmtId="172" fontId="34" fillId="23" borderId="1" xfId="0" applyNumberFormat="1" applyFont="1" applyFill="1" applyBorder="1" applyAlignment="1">
      <alignment horizontal="center" vertical="center" wrapText="1"/>
    </xf>
    <xf numFmtId="0" fontId="34" fillId="10" borderId="1" xfId="0" applyFont="1" applyFill="1" applyBorder="1"/>
    <xf numFmtId="3" fontId="34" fillId="10" borderId="1" xfId="0" applyNumberFormat="1" applyFont="1" applyFill="1" applyBorder="1"/>
    <xf numFmtId="166" fontId="34" fillId="10" borderId="1" xfId="0" applyNumberFormat="1" applyFont="1" applyFill="1" applyBorder="1"/>
    <xf numFmtId="172" fontId="34" fillId="10" borderId="1" xfId="0" applyNumberFormat="1" applyFont="1" applyFill="1" applyBorder="1"/>
    <xf numFmtId="3" fontId="34" fillId="11" borderId="1" xfId="0" applyNumberFormat="1" applyFont="1" applyFill="1" applyBorder="1"/>
    <xf numFmtId="172" fontId="34" fillId="12" borderId="1" xfId="0" applyNumberFormat="1" applyFont="1" applyFill="1" applyBorder="1"/>
    <xf numFmtId="3" fontId="34" fillId="12" borderId="1" xfId="0" applyNumberFormat="1" applyFont="1" applyFill="1" applyBorder="1"/>
    <xf numFmtId="165" fontId="34" fillId="12" borderId="1" xfId="0" applyNumberFormat="1" applyFont="1" applyFill="1" applyBorder="1"/>
    <xf numFmtId="165" fontId="34" fillId="13" borderId="1" xfId="0" applyNumberFormat="1" applyFont="1" applyFill="1" applyBorder="1"/>
    <xf numFmtId="165" fontId="35" fillId="14" borderId="1" xfId="0" applyNumberFormat="1" applyFont="1" applyFill="1" applyBorder="1"/>
    <xf numFmtId="3" fontId="35" fillId="14" borderId="1" xfId="0" applyNumberFormat="1" applyFont="1" applyFill="1" applyBorder="1"/>
    <xf numFmtId="0" fontId="35" fillId="14" borderId="1" xfId="0" applyFont="1" applyFill="1" applyBorder="1"/>
    <xf numFmtId="3" fontId="34" fillId="15" borderId="1" xfId="0" applyNumberFormat="1" applyFont="1" applyFill="1" applyBorder="1"/>
    <xf numFmtId="0" fontId="34" fillId="15" borderId="1" xfId="0" applyFont="1" applyFill="1" applyBorder="1"/>
    <xf numFmtId="3" fontId="34" fillId="16" borderId="1" xfId="0" applyNumberFormat="1" applyFont="1" applyFill="1" applyBorder="1"/>
    <xf numFmtId="3" fontId="34" fillId="17" borderId="1" xfId="0" applyNumberFormat="1" applyFont="1" applyFill="1" applyBorder="1"/>
    <xf numFmtId="3" fontId="34" fillId="18" borderId="1" xfId="0" applyNumberFormat="1" applyFont="1" applyFill="1" applyBorder="1"/>
    <xf numFmtId="172" fontId="35" fillId="19" borderId="1" xfId="0" applyNumberFormat="1" applyFont="1" applyFill="1" applyBorder="1"/>
    <xf numFmtId="172" fontId="34" fillId="20" borderId="1" xfId="0" applyNumberFormat="1" applyFont="1" applyFill="1" applyBorder="1"/>
    <xf numFmtId="172" fontId="34" fillId="21" borderId="1" xfId="0" applyNumberFormat="1" applyFont="1" applyFill="1" applyBorder="1"/>
    <xf numFmtId="172" fontId="34" fillId="22" borderId="1" xfId="0" applyNumberFormat="1" applyFont="1" applyFill="1" applyBorder="1"/>
    <xf numFmtId="172" fontId="34" fillId="23" borderId="1" xfId="0" applyNumberFormat="1" applyFont="1" applyFill="1" applyBorder="1"/>
    <xf numFmtId="0" fontId="36" fillId="0" borderId="0" xfId="0" applyFont="1"/>
    <xf numFmtId="3" fontId="36" fillId="0" borderId="0" xfId="0" applyNumberFormat="1" applyFont="1"/>
    <xf numFmtId="166" fontId="36" fillId="0" borderId="0" xfId="0" applyNumberFormat="1" applyFont="1"/>
    <xf numFmtId="172" fontId="36" fillId="0" borderId="0" xfId="0" applyNumberFormat="1" applyFont="1"/>
    <xf numFmtId="3" fontId="36" fillId="0" borderId="0" xfId="0" applyNumberFormat="1" applyFont="1" applyAlignment="1">
      <alignment horizontal="center"/>
    </xf>
    <xf numFmtId="165" fontId="36" fillId="0" borderId="0" xfId="0" applyNumberFormat="1" applyFont="1"/>
    <xf numFmtId="4" fontId="36" fillId="0" borderId="0" xfId="0" applyNumberFormat="1" applyFont="1"/>
    <xf numFmtId="165" fontId="36" fillId="0" borderId="0" xfId="0" applyNumberFormat="1" applyFont="1" applyAlignment="1">
      <alignment horizontal="center"/>
    </xf>
    <xf numFmtId="0" fontId="36" fillId="0" borderId="0" xfId="0" applyFont="1" applyAlignment="1">
      <alignment horizontal="center"/>
    </xf>
    <xf numFmtId="3" fontId="36" fillId="0" borderId="0" xfId="0" applyNumberFormat="1" applyFont="1" applyAlignment="1">
      <alignment horizontal="center" vertical="center"/>
    </xf>
    <xf numFmtId="0" fontId="37" fillId="0" borderId="0" xfId="5" applyFont="1" applyAlignment="1"/>
    <xf numFmtId="0" fontId="37" fillId="0" borderId="0" xfId="5" applyFont="1"/>
    <xf numFmtId="173" fontId="37" fillId="0" borderId="0" xfId="5" applyNumberFormat="1" applyFont="1"/>
    <xf numFmtId="1" fontId="37" fillId="0" borderId="0" xfId="5" applyNumberFormat="1" applyFont="1"/>
    <xf numFmtId="174" fontId="37" fillId="0" borderId="0" xfId="5" applyNumberFormat="1" applyFont="1"/>
    <xf numFmtId="172" fontId="37" fillId="0" borderId="0" xfId="5" applyNumberFormat="1" applyFont="1"/>
    <xf numFmtId="0" fontId="37" fillId="0" borderId="0" xfId="5" applyNumberFormat="1" applyFont="1"/>
    <xf numFmtId="166" fontId="37" fillId="0" borderId="0" xfId="5" applyNumberFormat="1" applyFont="1"/>
    <xf numFmtId="4" fontId="37" fillId="0" borderId="0" xfId="5" applyNumberFormat="1" applyFont="1"/>
    <xf numFmtId="175" fontId="37" fillId="0" borderId="0" xfId="5" applyNumberFormat="1" applyFont="1" applyAlignment="1">
      <alignment horizontal="right"/>
    </xf>
    <xf numFmtId="176" fontId="37" fillId="0" borderId="0" xfId="5" applyNumberFormat="1" applyFont="1" applyAlignment="1">
      <alignment horizontal="right"/>
    </xf>
    <xf numFmtId="166" fontId="37" fillId="0" borderId="0" xfId="5" applyNumberFormat="1" applyFont="1" applyAlignment="1">
      <alignment horizontal="right"/>
    </xf>
    <xf numFmtId="177" fontId="37" fillId="0" borderId="0" xfId="5" applyNumberFormat="1" applyFont="1" applyAlignment="1">
      <alignment horizontal="right"/>
    </xf>
    <xf numFmtId="0" fontId="38" fillId="0" borderId="0" xfId="0" applyFont="1"/>
    <xf numFmtId="3" fontId="38" fillId="0" borderId="0" xfId="0" applyNumberFormat="1" applyFont="1"/>
    <xf numFmtId="166" fontId="38" fillId="0" borderId="0" xfId="0" applyNumberFormat="1" applyFont="1"/>
    <xf numFmtId="165" fontId="38" fillId="0" borderId="0" xfId="0" applyNumberFormat="1" applyFont="1"/>
    <xf numFmtId="165" fontId="37" fillId="0" borderId="0" xfId="5" applyNumberFormat="1" applyFont="1"/>
    <xf numFmtId="165" fontId="0" fillId="0" borderId="0" xfId="0" applyNumberFormat="1"/>
    <xf numFmtId="165" fontId="37" fillId="0" borderId="0" xfId="5" applyNumberFormat="1" applyFont="1" applyAlignment="1">
      <alignment horizontal="right"/>
    </xf>
    <xf numFmtId="3" fontId="37" fillId="0" borderId="0" xfId="5" applyNumberFormat="1" applyFont="1"/>
    <xf numFmtId="173" fontId="38" fillId="0" borderId="0" xfId="5" applyNumberFormat="1" applyFont="1"/>
    <xf numFmtId="174" fontId="38" fillId="0" borderId="0" xfId="5" applyNumberFormat="1" applyFont="1"/>
    <xf numFmtId="166" fontId="38" fillId="0" borderId="0" xfId="5" applyNumberFormat="1" applyFont="1"/>
    <xf numFmtId="1" fontId="38" fillId="0" borderId="0" xfId="5" applyNumberFormat="1" applyFont="1"/>
    <xf numFmtId="3" fontId="38" fillId="0" borderId="0" xfId="5" applyNumberFormat="1" applyFont="1"/>
    <xf numFmtId="3" fontId="38" fillId="0" borderId="0" xfId="5" applyNumberFormat="1" applyFont="1" applyAlignment="1">
      <alignment horizontal="right"/>
    </xf>
    <xf numFmtId="165" fontId="38" fillId="0" borderId="0" xfId="5" applyNumberFormat="1" applyFont="1"/>
    <xf numFmtId="172" fontId="38" fillId="0" borderId="0" xfId="5" applyNumberFormat="1" applyFont="1"/>
    <xf numFmtId="10" fontId="0" fillId="0" borderId="0" xfId="8" applyNumberFormat="1" applyFont="1"/>
    <xf numFmtId="169" fontId="39" fillId="0" borderId="0" xfId="1" applyNumberFormat="1" applyFont="1"/>
    <xf numFmtId="0" fontId="0" fillId="0" borderId="0" xfId="0" applyNumberFormat="1"/>
    <xf numFmtId="43" fontId="0" fillId="0" borderId="0" xfId="0" applyNumberFormat="1"/>
    <xf numFmtId="0" fontId="0" fillId="0" borderId="0" xfId="0" applyAlignment="1">
      <alignment wrapText="1"/>
    </xf>
    <xf numFmtId="0" fontId="0" fillId="0" borderId="0" xfId="0" applyFont="1"/>
    <xf numFmtId="169" fontId="0" fillId="0" borderId="0" xfId="0" applyNumberFormat="1" applyFont="1" applyFill="1"/>
    <xf numFmtId="0" fontId="33" fillId="0" borderId="0" xfId="0" applyFont="1" applyFill="1" applyBorder="1" applyAlignment="1">
      <alignment horizontal="left" wrapText="1"/>
    </xf>
    <xf numFmtId="0" fontId="0" fillId="0" borderId="0" xfId="0" applyFont="1" applyFill="1" applyBorder="1" applyAlignment="1">
      <alignment horizontal="left" wrapText="1"/>
    </xf>
    <xf numFmtId="0" fontId="20" fillId="0" borderId="0" xfId="0" applyFont="1" applyFill="1" applyBorder="1" applyAlignment="1">
      <alignment horizontal="left" wrapText="1"/>
    </xf>
    <xf numFmtId="0" fontId="0" fillId="0" borderId="0" xfId="0" applyFont="1" applyFill="1" applyAlignment="1">
      <alignment horizontal="left" wrapText="1"/>
    </xf>
    <xf numFmtId="0" fontId="0" fillId="0" borderId="0" xfId="0" applyAlignment="1">
      <alignment horizontal="center" vertical="center"/>
    </xf>
    <xf numFmtId="0" fontId="26" fillId="0" borderId="0" xfId="11" applyAlignment="1">
      <alignment wrapText="1"/>
    </xf>
    <xf numFmtId="0" fontId="20" fillId="3" borderId="23" xfId="0" applyFont="1" applyFill="1" applyBorder="1" applyAlignment="1">
      <alignment horizontal="center" wrapText="1"/>
    </xf>
    <xf numFmtId="0" fontId="20" fillId="3" borderId="35" xfId="0" applyFont="1" applyFill="1" applyBorder="1" applyAlignment="1">
      <alignment horizontal="center" wrapText="1"/>
    </xf>
    <xf numFmtId="0" fontId="2" fillId="4" borderId="38" xfId="0" applyFont="1" applyFill="1" applyBorder="1"/>
    <xf numFmtId="0" fontId="2" fillId="2" borderId="38" xfId="0" applyFont="1" applyFill="1" applyBorder="1"/>
    <xf numFmtId="43" fontId="2" fillId="4" borderId="28" xfId="1" applyFont="1" applyFill="1" applyBorder="1"/>
    <xf numFmtId="43" fontId="2" fillId="4" borderId="36" xfId="1" applyFont="1" applyFill="1" applyBorder="1"/>
    <xf numFmtId="43" fontId="2" fillId="4" borderId="37" xfId="1" applyFont="1" applyFill="1" applyBorder="1"/>
    <xf numFmtId="43" fontId="2" fillId="2" borderId="28" xfId="1" applyFont="1" applyFill="1" applyBorder="1"/>
    <xf numFmtId="43" fontId="2" fillId="2" borderId="36" xfId="1" applyFont="1" applyFill="1" applyBorder="1"/>
    <xf numFmtId="43" fontId="2" fillId="2" borderId="37" xfId="1" applyFont="1" applyFill="1" applyBorder="1"/>
    <xf numFmtId="43" fontId="2" fillId="0" borderId="36" xfId="1" applyFont="1" applyFill="1" applyBorder="1"/>
    <xf numFmtId="178" fontId="0" fillId="0" borderId="0" xfId="1" applyNumberFormat="1" applyFont="1"/>
    <xf numFmtId="0" fontId="26" fillId="0" borderId="0" xfId="11" applyAlignment="1"/>
    <xf numFmtId="43" fontId="41" fillId="0" borderId="0" xfId="1" applyNumberFormat="1" applyFont="1"/>
    <xf numFmtId="179" fontId="0" fillId="0" borderId="0" xfId="1" applyNumberFormat="1" applyFont="1"/>
    <xf numFmtId="43" fontId="1" fillId="4" borderId="36" xfId="1" applyFont="1" applyFill="1" applyBorder="1"/>
    <xf numFmtId="43" fontId="1" fillId="0" borderId="36" xfId="1" applyFont="1" applyFill="1" applyBorder="1"/>
    <xf numFmtId="43" fontId="16" fillId="0" borderId="0" xfId="0" applyNumberFormat="1" applyFont="1"/>
    <xf numFmtId="0" fontId="32" fillId="9" borderId="0" xfId="12"/>
    <xf numFmtId="9" fontId="41" fillId="0" borderId="0" xfId="0" applyNumberFormat="1" applyFont="1"/>
    <xf numFmtId="9" fontId="0" fillId="0" borderId="39" xfId="0" applyNumberFormat="1" applyFont="1" applyBorder="1"/>
    <xf numFmtId="0" fontId="0" fillId="0" borderId="1" xfId="0" applyBorder="1" applyAlignment="1">
      <alignment horizontal="center" wrapText="1"/>
    </xf>
    <xf numFmtId="0" fontId="8" fillId="0" borderId="1" xfId="0" applyFont="1" applyBorder="1" applyAlignment="1">
      <alignment horizontal="center"/>
    </xf>
    <xf numFmtId="0" fontId="0" fillId="0" borderId="1" xfId="0" applyBorder="1" applyAlignment="1">
      <alignment horizontal="center"/>
    </xf>
    <xf numFmtId="0" fontId="0" fillId="0" borderId="0" xfId="0" applyFont="1"/>
    <xf numFmtId="0" fontId="9" fillId="0" borderId="4" xfId="0" applyFont="1" applyBorder="1" applyAlignment="1">
      <alignment horizontal="center"/>
    </xf>
    <xf numFmtId="0" fontId="0" fillId="0" borderId="6" xfId="0" applyBorder="1" applyAlignment="1">
      <alignment horizontal="center"/>
    </xf>
    <xf numFmtId="0" fontId="0" fillId="0" borderId="5" xfId="0" applyBorder="1" applyAlignment="1">
      <alignment horizontal="center"/>
    </xf>
    <xf numFmtId="0" fontId="0" fillId="0" borderId="0" xfId="0" applyAlignment="1">
      <alignment horizontal="left" wrapText="1"/>
    </xf>
    <xf numFmtId="0" fontId="0" fillId="0" borderId="0" xfId="0" applyAlignment="1">
      <alignment horizontal="center" vertical="center"/>
    </xf>
  </cellXfs>
  <cellStyles count="13">
    <cellStyle name="Calculation" xfId="10" builtinId="22"/>
    <cellStyle name="Comma" xfId="1" builtinId="3"/>
    <cellStyle name="Comma 2" xfId="6" xr:uid="{00000000-0005-0000-0000-000002000000}"/>
    <cellStyle name="Currency" xfId="2" builtinId="4"/>
    <cellStyle name="Currency 2" xfId="7" xr:uid="{00000000-0005-0000-0000-000004000000}"/>
    <cellStyle name="Heading 1" xfId="3" builtinId="16"/>
    <cellStyle name="Heading 2" xfId="4" builtinId="17"/>
    <cellStyle name="Heading 3" xfId="9" builtinId="18"/>
    <cellStyle name="Hyperlink" xfId="11" builtinId="8"/>
    <cellStyle name="Neutral" xfId="12" builtinId="28"/>
    <cellStyle name="Normal" xfId="0" builtinId="0" customBuiltin="1"/>
    <cellStyle name="Normal 2" xfId="5" xr:uid="{00000000-0005-0000-0000-00000D000000}"/>
    <cellStyle name="Percent" xfId="8" builtinId="5"/>
  </cellStyles>
  <dxfs count="314">
    <dxf>
      <numFmt numFmtId="169" formatCode="_(* #,##0_);_(* \(#,##0\);_(* &quot;-&quot;??_);_(@_)"/>
    </dxf>
    <dxf>
      <font>
        <b val="0"/>
        <i val="0"/>
        <strike val="0"/>
        <condense val="0"/>
        <extend val="0"/>
        <outline val="0"/>
        <shadow val="0"/>
        <u val="none"/>
        <vertAlign val="baseline"/>
        <sz val="11"/>
        <color auto="1"/>
        <name val="Calibri"/>
        <scheme val="minor"/>
      </font>
      <numFmt numFmtId="169" formatCode="_(* #,##0_);_(* \(#,##0\);_(* &quot;-&quot;??_);_(@_)"/>
      <fill>
        <patternFill patternType="none">
          <fgColor indexed="64"/>
          <bgColor auto="1"/>
        </patternFill>
      </fill>
    </dxf>
    <dxf>
      <numFmt numFmtId="169" formatCode="_(* #,##0_);_(* \(#,##0\);_(* &quot;-&quot;??_);_(@_)"/>
    </dxf>
    <dxf>
      <numFmt numFmtId="169" formatCode="_(* #,##0_);_(* \(#,##0\);_(* &quot;-&quot;??_);_(@_)"/>
    </dxf>
    <dxf>
      <numFmt numFmtId="169" formatCode="_(* #,##0_);_(* \(#,##0\);_(* &quot;-&quot;??_);_(@_)"/>
    </dxf>
    <dxf>
      <numFmt numFmtId="169" formatCode="_(* #,##0_);_(* \(#,##0\);_(* &quot;-&quot;??_);_(@_)"/>
    </dxf>
    <dxf>
      <numFmt numFmtId="169" formatCode="_(* #,##0_);_(* \(#,##0\);_(* &quot;-&quot;??_);_(@_)"/>
    </dxf>
    <dxf>
      <numFmt numFmtId="169" formatCode="_(* #,##0_);_(* \(#,##0\);_(* &quot;-&quot;??_);_(@_)"/>
    </dxf>
    <dxf>
      <numFmt numFmtId="169" formatCode="_(* #,##0_);_(* \(#,##0\);_(* &quot;-&quot;??_);_(@_)"/>
    </dxf>
    <dxf>
      <font>
        <b val="0"/>
        <i val="0"/>
        <strike val="0"/>
        <condense val="0"/>
        <extend val="0"/>
        <outline val="0"/>
        <shadow val="0"/>
        <u val="none"/>
        <vertAlign val="baseline"/>
        <sz val="11"/>
        <color auto="1"/>
        <name val="Calibri"/>
        <scheme val="minor"/>
      </font>
      <numFmt numFmtId="169" formatCode="_(* #,##0_);_(* \(#,##0\);_(* &quot;-&quot;??_);_(@_)"/>
      <fill>
        <patternFill patternType="none">
          <fgColor indexed="64"/>
          <bgColor indexed="65"/>
        </patternFill>
      </fill>
    </dxf>
    <dxf>
      <font>
        <b val="0"/>
        <i val="0"/>
        <strike val="0"/>
        <condense val="0"/>
        <extend val="0"/>
        <outline val="0"/>
        <shadow val="0"/>
        <u val="none"/>
        <vertAlign val="baseline"/>
        <sz val="11"/>
        <color auto="1"/>
        <name val="Calibri"/>
        <family val="2"/>
        <scheme val="minor"/>
      </font>
      <numFmt numFmtId="169" formatCode="_(* #,##0_);_(* \(#,##0\);_(* &quot;-&quot;??_);_(@_)"/>
      <fill>
        <patternFill patternType="none">
          <fgColor indexed="64"/>
          <bgColor indexed="65"/>
        </patternFill>
      </fill>
      <alignment horizontal="general" vertical="bottom" textRotation="0" wrapText="0" indent="0" justifyLastLine="0" shrinkToFit="0" readingOrder="0"/>
    </dxf>
    <dxf>
      <border outline="0">
        <top style="medium">
          <color theme="4" tint="0.39997558519241921"/>
        </top>
      </border>
    </dxf>
    <dxf>
      <alignment horizontal="center" vertical="bottom" textRotation="0" wrapText="0" indent="0" justifyLastLine="0" shrinkToFit="0" readingOrder="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numFmt numFmtId="35" formatCode="_(* #,##0.00_);_(* \(#,##0.00\);_(* &quot;-&quot;??_);_(@_)"/>
    </dxf>
    <dxf>
      <border outline="0">
        <top style="medium">
          <color theme="4" tint="0.39997558519241921"/>
        </top>
      </border>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35" formatCode="_(* #,##0.00_);_(* \(#,##0.00\);_(* &quot;-&quot;??_);_(@_)"/>
    </dxf>
    <dxf>
      <numFmt numFmtId="35" formatCode="_(* #,##0.00_);_(* \(#,##0.00\);_(* &quot;-&quot;??_);_(@_)"/>
    </dxf>
    <dxf>
      <numFmt numFmtId="35" formatCode="_(* #,##0.00_);_(* \(#,##0.00\);_(* &quot;-&quot;??_);_(@_)"/>
    </dxf>
    <dxf>
      <numFmt numFmtId="164" formatCode="0.0%"/>
    </dxf>
    <dxf>
      <font>
        <b val="0"/>
        <i val="0"/>
        <strike val="0"/>
        <condense val="0"/>
        <extend val="0"/>
        <outline val="0"/>
        <shadow val="0"/>
        <u val="none"/>
        <vertAlign val="baseline"/>
        <sz val="11"/>
        <color auto="1"/>
        <name val="Calibri"/>
        <scheme val="minor"/>
      </font>
      <numFmt numFmtId="169" formatCode="_(* #,##0_);_(* \(#,##0\);_(* &quot;-&quot;??_);_(@_)"/>
    </dxf>
    <dxf>
      <alignment horizontal="general" vertical="bottom" textRotation="0" wrapText="1" indent="0" justifyLastLine="0" shrinkToFit="0" readingOrder="0"/>
    </dxf>
    <dxf>
      <font>
        <b val="0"/>
        <i val="0"/>
        <strike val="0"/>
        <condense val="0"/>
        <extend val="0"/>
        <outline val="0"/>
        <shadow val="0"/>
        <u val="none"/>
        <vertAlign val="baseline"/>
        <sz val="8.5"/>
        <color theme="1"/>
        <name val="Arial"/>
        <scheme val="none"/>
      </font>
      <numFmt numFmtId="172" formatCode="#,##0.0"/>
    </dxf>
    <dxf>
      <font>
        <b val="0"/>
        <i val="0"/>
        <strike val="0"/>
        <condense val="0"/>
        <extend val="0"/>
        <outline val="0"/>
        <shadow val="0"/>
        <u val="none"/>
        <vertAlign val="baseline"/>
        <sz val="8.5"/>
        <color theme="1"/>
        <name val="Arial"/>
        <scheme val="none"/>
      </font>
      <numFmt numFmtId="172" formatCode="#,##0.0"/>
    </dxf>
    <dxf>
      <font>
        <b val="0"/>
        <i val="0"/>
        <strike val="0"/>
        <condense val="0"/>
        <extend val="0"/>
        <outline val="0"/>
        <shadow val="0"/>
        <u val="none"/>
        <vertAlign val="baseline"/>
        <sz val="8.5"/>
        <color theme="1"/>
        <name val="Arial"/>
        <scheme val="none"/>
      </font>
      <numFmt numFmtId="172" formatCode="#,##0.0"/>
    </dxf>
    <dxf>
      <font>
        <b val="0"/>
        <i val="0"/>
        <strike val="0"/>
        <condense val="0"/>
        <extend val="0"/>
        <outline val="0"/>
        <shadow val="0"/>
        <u val="none"/>
        <vertAlign val="baseline"/>
        <sz val="8.5"/>
        <color theme="1"/>
        <name val="Arial"/>
        <scheme val="none"/>
      </font>
      <numFmt numFmtId="172" formatCode="#,##0.0"/>
    </dxf>
    <dxf>
      <font>
        <b val="0"/>
        <i val="0"/>
        <strike val="0"/>
        <condense val="0"/>
        <extend val="0"/>
        <outline val="0"/>
        <shadow val="0"/>
        <u val="none"/>
        <vertAlign val="baseline"/>
        <sz val="8.5"/>
        <color theme="1"/>
        <name val="Arial"/>
        <scheme val="none"/>
      </font>
      <numFmt numFmtId="172" formatCode="#,##0.0"/>
    </dxf>
    <dxf>
      <font>
        <b val="0"/>
        <i val="0"/>
        <strike val="0"/>
        <condense val="0"/>
        <extend val="0"/>
        <outline val="0"/>
        <shadow val="0"/>
        <u val="none"/>
        <vertAlign val="baseline"/>
        <sz val="8.5"/>
        <color theme="1"/>
        <name val="Arial"/>
        <scheme val="none"/>
      </font>
      <numFmt numFmtId="172" formatCode="#,##0.0"/>
    </dxf>
    <dxf>
      <font>
        <b val="0"/>
        <i val="0"/>
        <strike val="0"/>
        <condense val="0"/>
        <extend val="0"/>
        <outline val="0"/>
        <shadow val="0"/>
        <u val="none"/>
        <vertAlign val="baseline"/>
        <sz val="8.5"/>
        <color theme="1"/>
        <name val="Arial"/>
        <scheme val="none"/>
      </font>
      <numFmt numFmtId="172" formatCode="#,##0.0"/>
    </dxf>
    <dxf>
      <font>
        <b val="0"/>
        <i val="0"/>
        <strike val="0"/>
        <condense val="0"/>
        <extend val="0"/>
        <outline val="0"/>
        <shadow val="0"/>
        <u val="none"/>
        <vertAlign val="baseline"/>
        <sz val="8.5"/>
        <color theme="1"/>
        <name val="Arial"/>
        <scheme val="none"/>
      </font>
      <numFmt numFmtId="172" formatCode="#,##0.0"/>
    </dxf>
    <dxf>
      <font>
        <b val="0"/>
        <i val="0"/>
        <strike val="0"/>
        <condense val="0"/>
        <extend val="0"/>
        <outline val="0"/>
        <shadow val="0"/>
        <u val="none"/>
        <vertAlign val="baseline"/>
        <sz val="8.5"/>
        <color theme="1"/>
        <name val="Arial"/>
        <scheme val="none"/>
      </font>
      <numFmt numFmtId="172" formatCode="#,##0.0"/>
    </dxf>
    <dxf>
      <font>
        <b val="0"/>
        <i val="0"/>
        <strike val="0"/>
        <condense val="0"/>
        <extend val="0"/>
        <outline val="0"/>
        <shadow val="0"/>
        <u val="none"/>
        <vertAlign val="baseline"/>
        <sz val="8.5"/>
        <color theme="1"/>
        <name val="Arial"/>
        <scheme val="none"/>
      </font>
      <numFmt numFmtId="172" formatCode="#,##0.0"/>
    </dxf>
    <dxf>
      <font>
        <b val="0"/>
        <i val="0"/>
        <strike val="0"/>
        <condense val="0"/>
        <extend val="0"/>
        <outline val="0"/>
        <shadow val="0"/>
        <u val="none"/>
        <vertAlign val="baseline"/>
        <sz val="8.5"/>
        <color theme="1"/>
        <name val="Arial"/>
        <scheme val="none"/>
      </font>
      <numFmt numFmtId="172" formatCode="#,##0.0"/>
    </dxf>
    <dxf>
      <font>
        <b val="0"/>
        <i val="0"/>
        <strike val="0"/>
        <condense val="0"/>
        <extend val="0"/>
        <outline val="0"/>
        <shadow val="0"/>
        <u val="none"/>
        <vertAlign val="baseline"/>
        <sz val="8.5"/>
        <color theme="1"/>
        <name val="Arial"/>
        <scheme val="none"/>
      </font>
      <numFmt numFmtId="172" formatCode="#,##0.0"/>
    </dxf>
    <dxf>
      <font>
        <b val="0"/>
        <i val="0"/>
        <strike val="0"/>
        <condense val="0"/>
        <extend val="0"/>
        <outline val="0"/>
        <shadow val="0"/>
        <u val="none"/>
        <vertAlign val="baseline"/>
        <sz val="8.5"/>
        <color theme="1"/>
        <name val="Arial"/>
        <scheme val="none"/>
      </font>
      <numFmt numFmtId="172" formatCode="#,##0.0"/>
    </dxf>
    <dxf>
      <font>
        <b val="0"/>
        <i val="0"/>
        <strike val="0"/>
        <condense val="0"/>
        <extend val="0"/>
        <outline val="0"/>
        <shadow val="0"/>
        <u val="none"/>
        <vertAlign val="baseline"/>
        <sz val="8.5"/>
        <color theme="1"/>
        <name val="Arial"/>
        <scheme val="none"/>
      </font>
      <numFmt numFmtId="172" formatCode="#,##0.0"/>
    </dxf>
    <dxf>
      <font>
        <b val="0"/>
        <i val="0"/>
        <strike val="0"/>
        <condense val="0"/>
        <extend val="0"/>
        <outline val="0"/>
        <shadow val="0"/>
        <u val="none"/>
        <vertAlign val="baseline"/>
        <sz val="8.5"/>
        <color theme="1"/>
        <name val="Arial"/>
        <scheme val="none"/>
      </font>
      <numFmt numFmtId="172" formatCode="#,##0.0"/>
    </dxf>
    <dxf>
      <font>
        <b val="0"/>
        <i val="0"/>
        <strike val="0"/>
        <condense val="0"/>
        <extend val="0"/>
        <outline val="0"/>
        <shadow val="0"/>
        <u val="none"/>
        <vertAlign val="baseline"/>
        <sz val="8.5"/>
        <color theme="1"/>
        <name val="Arial"/>
        <scheme val="none"/>
      </font>
      <numFmt numFmtId="172" formatCode="#,##0.0"/>
    </dxf>
    <dxf>
      <font>
        <b val="0"/>
        <i val="0"/>
        <strike val="0"/>
        <condense val="0"/>
        <extend val="0"/>
        <outline val="0"/>
        <shadow val="0"/>
        <u val="none"/>
        <vertAlign val="baseline"/>
        <sz val="8.5"/>
        <color theme="1"/>
        <name val="Arial"/>
        <scheme val="none"/>
      </font>
      <numFmt numFmtId="172" formatCode="#,##0.0"/>
    </dxf>
    <dxf>
      <font>
        <b val="0"/>
        <i val="0"/>
        <strike val="0"/>
        <condense val="0"/>
        <extend val="0"/>
        <outline val="0"/>
        <shadow val="0"/>
        <u val="none"/>
        <vertAlign val="baseline"/>
        <sz val="8.5"/>
        <color theme="1"/>
        <name val="Arial"/>
        <scheme val="none"/>
      </font>
      <numFmt numFmtId="172" formatCode="#,##0.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165" formatCode="#,##0.000"/>
    </dxf>
    <dxf>
      <font>
        <b val="0"/>
        <i val="0"/>
        <strike val="0"/>
        <condense val="0"/>
        <extend val="0"/>
        <outline val="0"/>
        <shadow val="0"/>
        <u val="none"/>
        <vertAlign val="baseline"/>
        <sz val="8.5"/>
        <color theme="1"/>
        <name val="Arial"/>
        <scheme val="none"/>
      </font>
      <numFmt numFmtId="165" formatCode="#,##0.000"/>
    </dxf>
    <dxf>
      <font>
        <b val="0"/>
        <i val="0"/>
        <strike val="0"/>
        <condense val="0"/>
        <extend val="0"/>
        <outline val="0"/>
        <shadow val="0"/>
        <u val="none"/>
        <vertAlign val="baseline"/>
        <sz val="8.5"/>
        <color theme="1"/>
        <name val="Arial"/>
        <scheme val="none"/>
      </font>
      <numFmt numFmtId="165" formatCode="#,##0.000"/>
    </dxf>
    <dxf>
      <font>
        <b val="0"/>
        <i val="0"/>
        <strike val="0"/>
        <condense val="0"/>
        <extend val="0"/>
        <outline val="0"/>
        <shadow val="0"/>
        <u val="none"/>
        <vertAlign val="baseline"/>
        <sz val="8.5"/>
        <color theme="1"/>
        <name val="Arial"/>
        <scheme val="none"/>
      </font>
      <numFmt numFmtId="165" formatCode="#,##0.000"/>
    </dxf>
    <dxf>
      <font>
        <b val="0"/>
        <i val="0"/>
        <strike val="0"/>
        <condense val="0"/>
        <extend val="0"/>
        <outline val="0"/>
        <shadow val="0"/>
        <u val="none"/>
        <vertAlign val="baseline"/>
        <sz val="8.5"/>
        <color theme="1"/>
        <name val="Arial"/>
        <scheme val="none"/>
      </font>
      <numFmt numFmtId="165" formatCode="#,##0.000"/>
    </dxf>
    <dxf>
      <font>
        <b val="0"/>
        <i val="0"/>
        <strike val="0"/>
        <condense val="0"/>
        <extend val="0"/>
        <outline val="0"/>
        <shadow val="0"/>
        <u val="none"/>
        <vertAlign val="baseline"/>
        <sz val="8.5"/>
        <color theme="1"/>
        <name val="Arial"/>
        <scheme val="none"/>
      </font>
      <numFmt numFmtId="165" formatCode="#,##0.000"/>
      <alignment horizontal="center" vertical="bottom" textRotation="0" wrapText="0" indent="0" justifyLastLine="0" shrinkToFit="0" readingOrder="0"/>
    </dxf>
    <dxf>
      <font>
        <b val="0"/>
        <i val="0"/>
        <strike val="0"/>
        <condense val="0"/>
        <extend val="0"/>
        <outline val="0"/>
        <shadow val="0"/>
        <u val="none"/>
        <vertAlign val="baseline"/>
        <sz val="8.5"/>
        <color theme="1"/>
        <name val="Arial"/>
        <scheme val="none"/>
      </font>
      <numFmt numFmtId="165" formatCode="#,##0.000"/>
    </dxf>
    <dxf>
      <font>
        <b val="0"/>
        <i val="0"/>
        <strike val="0"/>
        <condense val="0"/>
        <extend val="0"/>
        <outline val="0"/>
        <shadow val="0"/>
        <u val="none"/>
        <vertAlign val="baseline"/>
        <sz val="8.5"/>
        <color theme="1"/>
        <name val="Arial"/>
        <scheme val="none"/>
      </font>
      <numFmt numFmtId="165" formatCode="#,##0.000"/>
    </dxf>
    <dxf>
      <font>
        <b val="0"/>
        <i val="0"/>
        <strike val="0"/>
        <condense val="0"/>
        <extend val="0"/>
        <outline val="0"/>
        <shadow val="0"/>
        <u val="none"/>
        <vertAlign val="baseline"/>
        <sz val="8.5"/>
        <color theme="1"/>
        <name val="Arial"/>
        <scheme val="none"/>
      </font>
      <numFmt numFmtId="165" formatCode="#,##0.000"/>
    </dxf>
    <dxf>
      <font>
        <b val="0"/>
        <i val="0"/>
        <strike val="0"/>
        <condense val="0"/>
        <extend val="0"/>
        <outline val="0"/>
        <shadow val="0"/>
        <u val="none"/>
        <vertAlign val="baseline"/>
        <sz val="8.5"/>
        <color theme="1"/>
        <name val="Arial"/>
        <scheme val="none"/>
      </font>
      <numFmt numFmtId="165" formatCode="#,##0.000"/>
    </dxf>
    <dxf>
      <font>
        <b val="0"/>
        <i val="0"/>
        <strike val="0"/>
        <condense val="0"/>
        <extend val="0"/>
        <outline val="0"/>
        <shadow val="0"/>
        <u val="none"/>
        <vertAlign val="baseline"/>
        <sz val="8.5"/>
        <color theme="1"/>
        <name val="Arial"/>
        <scheme val="none"/>
      </font>
      <numFmt numFmtId="165" formatCode="#,##0.000"/>
      <alignment horizontal="center" vertical="bottom" textRotation="0" wrapText="0" indent="0" justifyLastLine="0" shrinkToFit="0" readingOrder="0"/>
    </dxf>
    <dxf>
      <font>
        <b val="0"/>
        <i val="0"/>
        <strike val="0"/>
        <condense val="0"/>
        <extend val="0"/>
        <outline val="0"/>
        <shadow val="0"/>
        <u val="none"/>
        <vertAlign val="baseline"/>
        <sz val="8.5"/>
        <color theme="1"/>
        <name val="Arial"/>
        <scheme val="none"/>
      </font>
      <numFmt numFmtId="165" formatCode="#,##0.000"/>
    </dxf>
    <dxf>
      <font>
        <b val="0"/>
        <i val="0"/>
        <strike val="0"/>
        <condense val="0"/>
        <extend val="0"/>
        <outline val="0"/>
        <shadow val="0"/>
        <u val="none"/>
        <vertAlign val="baseline"/>
        <sz val="8.5"/>
        <color theme="1"/>
        <name val="Arial"/>
        <scheme val="none"/>
      </font>
      <numFmt numFmtId="165" formatCode="#,##0.000"/>
    </dxf>
    <dxf>
      <font>
        <b val="0"/>
        <i val="0"/>
        <strike val="0"/>
        <condense val="0"/>
        <extend val="0"/>
        <outline val="0"/>
        <shadow val="0"/>
        <u val="none"/>
        <vertAlign val="baseline"/>
        <sz val="8.5"/>
        <color theme="1"/>
        <name val="Arial"/>
        <scheme val="none"/>
      </font>
      <numFmt numFmtId="165" formatCode="#,##0.000"/>
    </dxf>
    <dxf>
      <font>
        <b val="0"/>
        <i val="0"/>
        <strike val="0"/>
        <condense val="0"/>
        <extend val="0"/>
        <outline val="0"/>
        <shadow val="0"/>
        <u val="none"/>
        <vertAlign val="baseline"/>
        <sz val="8.5"/>
        <color theme="1"/>
        <name val="Arial"/>
        <scheme val="none"/>
      </font>
      <numFmt numFmtId="165" formatCode="#,##0.000"/>
    </dxf>
    <dxf>
      <font>
        <b val="0"/>
        <i val="0"/>
        <strike val="0"/>
        <condense val="0"/>
        <extend val="0"/>
        <outline val="0"/>
        <shadow val="0"/>
        <u val="none"/>
        <vertAlign val="baseline"/>
        <sz val="8.5"/>
        <color theme="1"/>
        <name val="Arial"/>
        <scheme val="none"/>
      </font>
      <numFmt numFmtId="165" formatCode="#,##0.000"/>
    </dxf>
    <dxf>
      <font>
        <b val="0"/>
        <i val="0"/>
        <strike val="0"/>
        <condense val="0"/>
        <extend val="0"/>
        <outline val="0"/>
        <shadow val="0"/>
        <u val="none"/>
        <vertAlign val="baseline"/>
        <sz val="8.5"/>
        <color theme="1"/>
        <name val="Arial"/>
        <scheme val="none"/>
      </font>
      <numFmt numFmtId="165" formatCode="#,##0.000"/>
    </dxf>
    <dxf>
      <font>
        <b val="0"/>
        <i val="0"/>
        <strike val="0"/>
        <condense val="0"/>
        <extend val="0"/>
        <outline val="0"/>
        <shadow val="0"/>
        <u val="none"/>
        <vertAlign val="baseline"/>
        <sz val="8.5"/>
        <color theme="1"/>
        <name val="Arial"/>
        <scheme val="none"/>
      </font>
      <numFmt numFmtId="165" formatCode="#,##0.000"/>
    </dxf>
    <dxf>
      <font>
        <b val="0"/>
        <i val="0"/>
        <strike val="0"/>
        <condense val="0"/>
        <extend val="0"/>
        <outline val="0"/>
        <shadow val="0"/>
        <u val="none"/>
        <vertAlign val="baseline"/>
        <sz val="8.5"/>
        <color theme="1"/>
        <name val="Arial"/>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numFmt numFmtId="166" formatCode="#,##0.000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numFmt numFmtId="166" formatCode="#,##0.0000"/>
    </dxf>
    <dxf>
      <font>
        <b val="0"/>
        <i val="0"/>
        <strike val="0"/>
        <condense val="0"/>
        <extend val="0"/>
        <outline val="0"/>
        <shadow val="0"/>
        <u val="none"/>
        <vertAlign val="baseline"/>
        <sz val="8.5"/>
        <color theme="1"/>
        <name val="Arial"/>
        <scheme val="none"/>
      </font>
      <numFmt numFmtId="172" formatCode="#,##0.0"/>
    </dxf>
    <dxf>
      <font>
        <b val="0"/>
        <i val="0"/>
        <strike val="0"/>
        <condense val="0"/>
        <extend val="0"/>
        <outline val="0"/>
        <shadow val="0"/>
        <u val="none"/>
        <vertAlign val="baseline"/>
        <sz val="8.5"/>
        <color theme="1"/>
        <name val="Arial"/>
        <scheme val="none"/>
      </font>
      <numFmt numFmtId="166" formatCode="#,##0.0000"/>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numFmt numFmtId="3" formatCode="#,##0"/>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8.5"/>
        <color theme="1"/>
        <name val="Arial"/>
        <scheme val="none"/>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numFmt numFmtId="35" formatCode="_(* #,##0.00_);_(* \(#,##0.00\);_(* &quot;-&quot;??_);_(@_)"/>
    </dxf>
    <dxf>
      <font>
        <b val="0"/>
        <i val="0"/>
        <strike val="0"/>
        <condense val="0"/>
        <extend val="0"/>
        <outline val="0"/>
        <shadow val="0"/>
        <u val="none"/>
        <vertAlign val="baseline"/>
        <sz val="11"/>
        <color auto="1"/>
        <name val="Calibri"/>
        <scheme val="minor"/>
      </font>
      <numFmt numFmtId="35" formatCode="_(* #,##0.00_);_(* \(#,##0.00\);_(* &quot;-&quot;??_);_(@_)"/>
    </dxf>
    <dxf>
      <font>
        <b val="0"/>
        <i val="0"/>
        <strike val="0"/>
        <condense val="0"/>
        <extend val="0"/>
        <outline val="0"/>
        <shadow val="0"/>
        <u val="none"/>
        <vertAlign val="baseline"/>
        <sz val="11"/>
        <color auto="1"/>
        <name val="Calibri"/>
        <scheme val="minor"/>
      </font>
      <numFmt numFmtId="35" formatCode="_(* #,##0.00_);_(* \(#,##0.00\);_(* &quot;-&quot;??_);_(@_)"/>
    </dxf>
    <dxf>
      <font>
        <b val="0"/>
        <i val="0"/>
        <strike val="0"/>
        <condense val="0"/>
        <extend val="0"/>
        <outline val="0"/>
        <shadow val="0"/>
        <u val="none"/>
        <vertAlign val="baseline"/>
        <sz val="11"/>
        <color auto="1"/>
        <name val="Calibri"/>
        <scheme val="minor"/>
      </font>
      <numFmt numFmtId="35" formatCode="_(* #,##0.00_);_(* \(#,##0.00\);_(* &quot;-&quot;??_);_(@_)"/>
    </dxf>
    <dxf>
      <font>
        <b val="0"/>
        <i val="0"/>
        <strike val="0"/>
        <condense val="0"/>
        <extend val="0"/>
        <outline val="0"/>
        <shadow val="0"/>
        <u val="none"/>
        <vertAlign val="baseline"/>
        <sz val="11"/>
        <color auto="1"/>
        <name val="Calibri"/>
        <scheme val="minor"/>
      </font>
      <numFmt numFmtId="35" formatCode="_(* #,##0.00_);_(* \(#,##0.00\);_(* &quot;-&quot;??_);_(@_)"/>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numFmt numFmtId="169"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scheme val="none"/>
      </font>
      <numFmt numFmtId="3" formatCode="#,##0"/>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1"/>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1"/>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1"/>
        <color auto="1"/>
        <name val="Calibri"/>
        <scheme val="none"/>
      </font>
      <numFmt numFmtId="3" formatCode="#,##0"/>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rgb="FF000000"/>
        <name val="Calibri"/>
        <scheme val="none"/>
      </font>
      <fill>
        <patternFill patternType="solid">
          <fgColor rgb="FFDCE6F1"/>
          <bgColor rgb="FFDCE6F1"/>
        </patternFill>
      </fill>
      <border diagonalUp="0" diagonalDown="0" outline="0">
        <left/>
        <right style="thin">
          <color rgb="FFFFFFFF"/>
        </right>
        <top style="thin">
          <color rgb="FFFFFFFF"/>
        </top>
        <bottom style="thin">
          <color rgb="FFFFFFFF"/>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dxf>
    <dxf>
      <border outline="0">
        <bottom style="thick">
          <color rgb="FFFFFFFF"/>
        </bottom>
      </border>
    </dxf>
    <dxf>
      <font>
        <b/>
        <i val="0"/>
        <strike val="0"/>
        <condense val="0"/>
        <extend val="0"/>
        <outline val="0"/>
        <shadow val="0"/>
        <u val="none"/>
        <vertAlign val="baseline"/>
        <sz val="11"/>
        <color rgb="FFFFFFFF"/>
        <name val="Calibri"/>
        <scheme val="none"/>
      </font>
      <fill>
        <patternFill patternType="solid">
          <fgColor rgb="FF4F81BD"/>
          <bgColor rgb="FF4F81BD"/>
        </patternFill>
      </fill>
      <alignment horizontal="center" vertical="bottom" textRotation="0" wrapText="1" indent="0" justifyLastLine="0" shrinkToFit="0" readingOrder="0"/>
      <border diagonalUp="0" diagonalDown="0" outline="0">
        <left style="thin">
          <color rgb="FFFFFFFF"/>
        </left>
        <right style="thin">
          <color rgb="FFFFFFFF"/>
        </right>
        <top/>
        <bottom/>
      </border>
    </dxf>
    <dxf>
      <font>
        <b val="0"/>
        <i val="0"/>
        <strike val="0"/>
        <condense val="0"/>
        <extend val="0"/>
        <outline val="0"/>
        <shadow val="0"/>
        <u val="none"/>
        <vertAlign val="baseline"/>
        <sz val="11"/>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1"/>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1"/>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1"/>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1"/>
        <color auto="1"/>
        <name val="Calibri"/>
        <scheme val="none"/>
      </font>
      <numFmt numFmtId="3" formatCode="#,##0"/>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1"/>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1"/>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1"/>
        <color auto="1"/>
        <name val="Calibri"/>
        <scheme val="none"/>
      </font>
      <numFmt numFmtId="3" formatCode="#,##0"/>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indexed="65"/>
        </patternFill>
      </fill>
    </dxf>
    <dxf>
      <font>
        <b val="0"/>
        <i val="0"/>
        <strike val="0"/>
        <condense val="0"/>
        <extend val="0"/>
        <outline val="0"/>
        <shadow val="0"/>
        <u val="none"/>
        <vertAlign val="baseline"/>
        <sz val="11"/>
        <color auto="1"/>
        <name val="Calibri"/>
        <scheme val="none"/>
      </font>
      <fill>
        <patternFill patternType="none">
          <fgColor indexed="64"/>
          <bgColor indexed="65"/>
        </patternFill>
      </fill>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13" formatCode="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3" formatCode="0%"/>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style="thin">
          <color theme="0"/>
        </right>
        <top style="thin">
          <color theme="0"/>
        </top>
        <bottom style="thin">
          <color theme="0"/>
        </bottom>
      </border>
    </dxf>
    <dxf>
      <border outline="0">
        <top style="thick">
          <color theme="4" tint="0.499984740745262"/>
        </top>
      </border>
    </dxf>
    <dxf>
      <fill>
        <patternFill patternType="none">
          <fgColor indexed="64"/>
          <bgColor auto="1"/>
        </patternFill>
      </fill>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1"/>
        <color rgb="FF000000"/>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1"/>
        <color rgb="FF000000"/>
        <name val="Calibri"/>
        <scheme val="minor"/>
      </font>
      <fill>
        <patternFill patternType="none">
          <fgColor indexed="64"/>
          <bgColor indexed="65"/>
        </patternFill>
      </fill>
      <border diagonalUp="0" diagonalDown="0">
        <left/>
        <right/>
        <top/>
        <bottom style="thin">
          <color rgb="FF95B3D7"/>
        </bottom>
        <vertical/>
        <horizontal/>
      </border>
    </dxf>
    <dxf>
      <border outline="0">
        <top style="thick">
          <color theme="4" tint="0.499984740745262"/>
        </top>
      </border>
    </dxf>
    <dxf>
      <font>
        <b val="0"/>
        <i val="0"/>
        <strike val="0"/>
        <condense val="0"/>
        <extend val="0"/>
        <outline val="0"/>
        <shadow val="0"/>
        <u val="none"/>
        <vertAlign val="baseline"/>
        <sz val="11"/>
        <color auto="1"/>
        <name val="Calibri"/>
        <scheme val="minor"/>
      </font>
      <fill>
        <patternFill patternType="none">
          <fgColor indexed="64"/>
          <bgColor indexed="65"/>
        </patternFill>
      </fill>
    </dxf>
    <dxf>
      <border outline="0">
        <bottom style="thin">
          <color rgb="FF95B3D7"/>
        </bottom>
      </border>
    </dxf>
    <dxf>
      <font>
        <b/>
        <i val="0"/>
        <strike val="0"/>
        <condense val="0"/>
        <extend val="0"/>
        <outline val="0"/>
        <shadow val="0"/>
        <u val="none"/>
        <vertAlign val="baseline"/>
        <sz val="11"/>
        <color rgb="FF000000"/>
        <name val="Calibri"/>
        <scheme val="minor"/>
      </font>
      <fill>
        <patternFill patternType="solid">
          <fgColor rgb="FFDCE6F1"/>
          <bgColor rgb="FFDCE6F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1"/>
        <color rgb="FF000000"/>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1"/>
        <color rgb="FF000000"/>
        <name val="Calibri"/>
        <scheme val="minor"/>
      </font>
      <fill>
        <patternFill patternType="none">
          <fgColor indexed="64"/>
          <bgColor indexed="65"/>
        </patternFill>
      </fill>
      <border diagonalUp="0" diagonalDown="0">
        <left/>
        <right/>
        <top/>
        <bottom style="thin">
          <color rgb="FF95B3D7"/>
        </bottom>
        <vertical/>
        <horizontal/>
      </border>
    </dxf>
    <dxf>
      <border outline="0">
        <top style="thick">
          <color theme="4" tint="0.499984740745262"/>
        </top>
      </border>
    </dxf>
    <dxf>
      <font>
        <b val="0"/>
        <i val="0"/>
        <strike val="0"/>
        <condense val="0"/>
        <extend val="0"/>
        <outline val="0"/>
        <shadow val="0"/>
        <u val="none"/>
        <vertAlign val="baseline"/>
        <sz val="11"/>
        <color auto="1"/>
        <name val="Calibri"/>
        <scheme val="minor"/>
      </font>
      <fill>
        <patternFill patternType="none">
          <fgColor indexed="64"/>
          <bgColor indexed="65"/>
        </patternFill>
      </fill>
    </dxf>
    <dxf>
      <border outline="0">
        <bottom style="thin">
          <color rgb="FF95B3D7"/>
        </bottom>
      </border>
    </dxf>
    <dxf>
      <font>
        <b/>
        <i val="0"/>
        <strike val="0"/>
        <condense val="0"/>
        <extend val="0"/>
        <outline val="0"/>
        <shadow val="0"/>
        <u val="none"/>
        <vertAlign val="baseline"/>
        <sz val="11"/>
        <color rgb="FF000000"/>
        <name val="Calibri"/>
        <scheme val="minor"/>
      </font>
      <fill>
        <patternFill patternType="solid">
          <fgColor rgb="FFDCE6F1"/>
          <bgColor rgb="FFDCE6F1"/>
        </patternFill>
      </fill>
      <alignment horizontal="general" vertical="bottom" textRotation="0" wrapText="1" indent="0" justifyLastLine="0" shrinkToFit="0" readingOrder="0"/>
    </dxf>
    <dxf>
      <border outline="0">
        <left style="thin">
          <color rgb="FF7F7F7F"/>
        </left>
      </border>
    </dxf>
    <dxf>
      <numFmt numFmtId="171" formatCode="0.000"/>
    </dxf>
    <dxf>
      <border outline="0">
        <right style="thin">
          <color rgb="FF7F7F7F"/>
        </right>
      </border>
    </dxf>
    <dxf>
      <numFmt numFmtId="171" formatCode="0.000"/>
    </dxf>
    <dxf>
      <numFmt numFmtId="30" formatCode="@"/>
    </dxf>
    <dxf>
      <font>
        <b val="0"/>
        <i val="0"/>
        <strike val="0"/>
        <condense val="0"/>
        <extend val="0"/>
        <outline val="0"/>
        <shadow val="0"/>
        <u val="none"/>
        <vertAlign val="baseline"/>
        <sz val="11"/>
        <color auto="1"/>
        <name val="Calibri"/>
        <scheme val="minor"/>
      </font>
      <numFmt numFmtId="13" formatCode="0%"/>
    </dxf>
    <dxf>
      <font>
        <b val="0"/>
        <i val="0"/>
        <strike val="0"/>
        <condense val="0"/>
        <extend val="0"/>
        <outline val="0"/>
        <shadow val="0"/>
        <u val="none"/>
        <vertAlign val="baseline"/>
        <sz val="11"/>
        <color auto="1"/>
        <name val="Calibri"/>
        <scheme val="minor"/>
      </font>
      <numFmt numFmtId="13" formatCode="0%"/>
    </dxf>
    <dxf>
      <font>
        <b val="0"/>
        <i val="0"/>
        <strike val="0"/>
        <condense val="0"/>
        <extend val="0"/>
        <outline val="0"/>
        <shadow val="0"/>
        <u val="none"/>
        <vertAlign val="baseline"/>
        <sz val="11"/>
        <color auto="1"/>
        <name val="Calibri"/>
        <scheme val="minor"/>
      </font>
      <numFmt numFmtId="13" formatCode="0%"/>
    </dxf>
    <dxf>
      <numFmt numFmtId="169" formatCode="_(* #,##0_);_(* \(#,##0\);_(* &quot;-&quot;??_);_(@_)"/>
    </dxf>
    <dxf>
      <font>
        <b val="0"/>
        <i val="0"/>
        <strike val="0"/>
        <condense val="0"/>
        <extend val="0"/>
        <outline val="0"/>
        <shadow val="0"/>
        <u val="none"/>
        <vertAlign val="baseline"/>
        <sz val="11"/>
        <color auto="1"/>
        <name val="Calibri"/>
        <scheme val="minor"/>
      </font>
      <numFmt numFmtId="169" formatCode="_(* #,##0_);_(* \(#,##0\);_(* &quot;-&quot;??_);_(@_)"/>
    </dxf>
    <dxf>
      <font>
        <b val="0"/>
        <i val="0"/>
        <strike val="0"/>
        <condense val="0"/>
        <extend val="0"/>
        <outline val="0"/>
        <shadow val="0"/>
        <u val="none"/>
        <vertAlign val="baseline"/>
        <sz val="11"/>
        <color auto="1"/>
        <name val="Calibri"/>
        <scheme val="minor"/>
      </font>
      <numFmt numFmtId="169" formatCode="_(* #,##0_);_(* \(#,##0\);_(* &quot;-&quot;??_);_(@_)"/>
    </dxf>
    <dxf>
      <font>
        <b val="0"/>
        <i val="0"/>
        <strike val="0"/>
        <condense val="0"/>
        <extend val="0"/>
        <outline val="0"/>
        <shadow val="0"/>
        <u val="none"/>
        <vertAlign val="baseline"/>
        <sz val="11"/>
        <color auto="1"/>
        <name val="Calibri"/>
        <scheme val="minor"/>
      </font>
      <numFmt numFmtId="169" formatCode="_(* #,##0_);_(* \(#,##0\);_(* &quot;-&quot;??_);_(@_)"/>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numFmt numFmtId="35" formatCode="_(* #,##0.00_);_(* \(#,##0.00\);_(* &quot;-&quot;??_);_(@_)"/>
    </dxf>
    <dxf>
      <font>
        <b val="0"/>
        <i val="0"/>
        <strike val="0"/>
        <condense val="0"/>
        <extend val="0"/>
        <outline val="0"/>
        <shadow val="0"/>
        <u val="none"/>
        <vertAlign val="baseline"/>
        <sz val="11"/>
        <color auto="1"/>
        <name val="Calibri"/>
        <scheme val="minor"/>
      </font>
      <numFmt numFmtId="35" formatCode="_(* #,##0.00_);_(* \(#,##0.00\);_(* &quot;-&quot;??_);_(@_)"/>
    </dxf>
    <dxf>
      <border outline="0">
        <top style="thin">
          <color indexed="64"/>
        </top>
      </border>
    </dxf>
    <dxf>
      <border outline="0">
        <bottom style="thin">
          <color indexed="64"/>
        </bottom>
      </border>
    </dxf>
    <dxf>
      <font>
        <b/>
        <i val="0"/>
        <strike val="0"/>
        <condense val="0"/>
        <extend val="0"/>
        <outline val="0"/>
        <shadow val="0"/>
        <u val="none"/>
        <vertAlign val="baseline"/>
        <sz val="10"/>
        <color auto="1"/>
        <name val="Verdana"/>
        <scheme val="none"/>
      </font>
    </dxf>
    <dxf>
      <font>
        <b val="0"/>
        <i val="0"/>
        <strike val="0"/>
        <condense val="0"/>
        <extend val="0"/>
        <outline val="0"/>
        <shadow val="0"/>
        <u val="none"/>
        <vertAlign val="baseline"/>
        <sz val="11"/>
        <color auto="1"/>
        <name val="Calibri"/>
        <family val="2"/>
        <scheme val="minor"/>
      </font>
      <numFmt numFmtId="13" formatCode="0%"/>
      <border diagonalUp="0" diagonalDown="0" outline="0">
        <left/>
        <right style="thin">
          <color theme="0"/>
        </right>
        <top/>
        <bottom/>
      </border>
    </dxf>
    <dxf>
      <numFmt numFmtId="35" formatCode="_(* #,##0.00_);_(* \(#,##0.00\);_(* &quot;-&quot;??_);_(@_)"/>
    </dxf>
    <dxf>
      <font>
        <b val="0"/>
        <i val="0"/>
        <strike val="0"/>
        <condense val="0"/>
        <extend val="0"/>
        <outline val="0"/>
        <shadow val="0"/>
        <u val="none"/>
        <vertAlign val="baseline"/>
        <sz val="11"/>
        <color auto="1"/>
        <name val="Calibri"/>
        <family val="2"/>
        <scheme val="minor"/>
      </font>
      <numFmt numFmtId="13" formatCode="0%"/>
      <border diagonalUp="0" diagonalDown="0" outline="0">
        <left/>
        <right style="thin">
          <color theme="0"/>
        </right>
        <top/>
        <bottom/>
      </border>
    </dxf>
    <dxf>
      <font>
        <b val="0"/>
        <i val="0"/>
        <strike val="0"/>
        <condense val="0"/>
        <extend val="0"/>
        <outline val="0"/>
        <shadow val="0"/>
        <u val="none"/>
        <vertAlign val="baseline"/>
        <sz val="11"/>
        <color auto="1"/>
        <name val="Calibri"/>
        <family val="2"/>
        <scheme val="minor"/>
      </font>
      <numFmt numFmtId="13" formatCode="0%"/>
      <border diagonalUp="0" diagonalDown="0" outline="0">
        <left/>
        <right style="thin">
          <color theme="0"/>
        </right>
        <top/>
        <bottom/>
      </border>
    </dxf>
    <dxf>
      <numFmt numFmtId="35" formatCode="_(* #,##0.00_);_(* \(#,##0.00\);_(* &quot;-&quot;??_);_(@_)"/>
    </dxf>
    <dxf>
      <font>
        <b val="0"/>
        <i val="0"/>
        <strike val="0"/>
        <condense val="0"/>
        <extend val="0"/>
        <outline val="0"/>
        <shadow val="0"/>
        <u val="none"/>
        <vertAlign val="baseline"/>
        <sz val="11"/>
        <color auto="1"/>
        <name val="Calibri"/>
        <family val="2"/>
        <scheme val="minor"/>
      </font>
      <numFmt numFmtId="13" formatCode="0%"/>
      <border diagonalUp="0" diagonalDown="0" outline="0">
        <left/>
        <right style="thin">
          <color theme="0"/>
        </right>
        <top/>
        <bottom/>
      </border>
    </dxf>
    <dxf>
      <numFmt numFmtId="35" formatCode="_(* #,##0.00_);_(* \(#,##0.00\);_(* &quot;-&quot;??_);_(@_)"/>
    </dxf>
    <dxf>
      <font>
        <b val="0"/>
        <i val="0"/>
        <strike val="0"/>
        <condense val="0"/>
        <extend val="0"/>
        <outline val="0"/>
        <shadow val="0"/>
        <u val="none"/>
        <vertAlign val="baseline"/>
        <sz val="11"/>
        <color auto="1"/>
        <name val="Calibri"/>
        <family val="2"/>
        <scheme val="minor"/>
      </font>
      <numFmt numFmtId="13" formatCode="0%"/>
      <border diagonalUp="0" diagonalDown="0" outline="0">
        <left/>
        <right style="thin">
          <color theme="0"/>
        </right>
        <top/>
        <bottom/>
      </border>
    </dxf>
    <dxf>
      <numFmt numFmtId="35" formatCode="_(* #,##0.00_);_(* \(#,##0.00\);_(* &quot;-&quot;??_);_(@_)"/>
    </dxf>
    <dxf>
      <font>
        <b val="0"/>
        <i val="0"/>
        <strike val="0"/>
        <condense val="0"/>
        <extend val="0"/>
        <outline val="0"/>
        <shadow val="0"/>
        <u val="none"/>
        <vertAlign val="baseline"/>
        <sz val="11"/>
        <color auto="1"/>
        <name val="Calibri"/>
        <family val="2"/>
        <scheme val="minor"/>
      </font>
      <numFmt numFmtId="13" formatCode="0%"/>
      <border diagonalUp="0" diagonalDown="0" outline="0">
        <left/>
        <right style="thin">
          <color theme="0"/>
        </right>
        <top/>
        <bottom/>
      </border>
    </dxf>
    <dxf>
      <numFmt numFmtId="35" formatCode="_(* #,##0.00_);_(* \(#,##0.00\);_(* &quot;-&quot;??_);_(@_)"/>
      <border>
        <left style="thin">
          <color theme="0"/>
        </left>
      </border>
    </dxf>
    <dxf>
      <font>
        <b val="0"/>
        <i val="0"/>
        <strike val="0"/>
        <condense val="0"/>
        <extend val="0"/>
        <outline val="0"/>
        <shadow val="0"/>
        <u val="none"/>
        <vertAlign val="baseline"/>
        <sz val="11"/>
        <color auto="1"/>
        <name val="Calibri"/>
        <family val="2"/>
        <scheme val="minor"/>
      </font>
      <numFmt numFmtId="13" formatCode="0%"/>
      <border diagonalUp="0" diagonalDown="0" outline="0">
        <left/>
        <right style="thin">
          <color theme="0"/>
        </right>
        <top/>
        <bottom/>
      </border>
    </dxf>
    <dxf>
      <numFmt numFmtId="35" formatCode="_(* #,##0.00_);_(* \(#,##0.00\);_(* &quot;-&quot;??_);_(@_)"/>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3" formatCode="0%"/>
      <border diagonalUp="0" diagonalDown="0" outline="0">
        <left/>
        <right style="thin">
          <color theme="0"/>
        </right>
        <top/>
        <bottom/>
      </border>
    </dxf>
    <dxf>
      <numFmt numFmtId="35" formatCode="_(* #,##0.00_);_(* \(#,##0.00\);_(* &quot;-&quot;??_);_(@_)"/>
      <border>
        <right style="thin">
          <color theme="0"/>
        </right>
      </border>
    </dxf>
    <dxf>
      <numFmt numFmtId="0" formatCode="General"/>
    </dxf>
    <dxf>
      <font>
        <b val="0"/>
        <i val="0"/>
        <strike val="0"/>
        <condense val="0"/>
        <extend val="0"/>
        <outline val="0"/>
        <shadow val="0"/>
        <u val="none"/>
        <vertAlign val="baseline"/>
        <sz val="11"/>
        <color auto="1"/>
        <name val="Calibri"/>
        <family val="2"/>
        <scheme val="minor"/>
      </font>
      <border diagonalUp="1" diagonalDown="1">
        <left/>
        <right/>
        <top/>
        <bottom/>
        <diagonal style="thin">
          <color theme="0" tint="-0.499984740745262"/>
        </diagonal>
        <vertical/>
        <horizontal/>
      </border>
    </dxf>
    <dxf>
      <border outline="0">
        <bottom style="thick">
          <color theme="0"/>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scheme val="minor"/>
      </font>
      <numFmt numFmtId="13" formatCode="0%"/>
    </dxf>
    <dxf>
      <font>
        <strike val="0"/>
        <outline val="0"/>
        <shadow val="0"/>
        <u val="none"/>
        <vertAlign val="baseline"/>
        <color auto="1"/>
        <name val="Calibri"/>
        <scheme val="minor"/>
      </font>
      <numFmt numFmtId="3" formatCode="#,##0"/>
    </dxf>
    <dxf>
      <font>
        <b val="0"/>
        <i val="0"/>
        <strike val="0"/>
        <condense val="0"/>
        <extend val="0"/>
        <outline val="0"/>
        <shadow val="0"/>
        <u val="none"/>
        <vertAlign val="baseline"/>
        <sz val="11"/>
        <color auto="1"/>
        <name val="Calibri"/>
        <scheme val="minor"/>
      </font>
      <numFmt numFmtId="13" formatCode="0%"/>
    </dxf>
    <dxf>
      <font>
        <strike val="0"/>
        <outline val="0"/>
        <shadow val="0"/>
        <u val="none"/>
        <vertAlign val="baseline"/>
        <color auto="1"/>
        <name val="Calibri"/>
        <scheme val="minor"/>
      </font>
      <numFmt numFmtId="3" formatCode="#,##0"/>
    </dxf>
    <dxf>
      <font>
        <b val="0"/>
        <i val="0"/>
        <strike val="0"/>
        <condense val="0"/>
        <extend val="0"/>
        <outline val="0"/>
        <shadow val="0"/>
        <u val="none"/>
        <vertAlign val="baseline"/>
        <sz val="11"/>
        <color auto="1"/>
        <name val="Calibri"/>
        <scheme val="minor"/>
      </font>
      <numFmt numFmtId="13" formatCode="0%"/>
    </dxf>
    <dxf>
      <font>
        <strike val="0"/>
        <outline val="0"/>
        <shadow val="0"/>
        <u val="none"/>
        <vertAlign val="baseline"/>
        <color auto="1"/>
        <name val="Calibri"/>
        <scheme val="minor"/>
      </font>
      <numFmt numFmtId="3" formatCode="#,##0"/>
    </dxf>
    <dxf>
      <font>
        <b val="0"/>
        <i val="0"/>
        <strike val="0"/>
        <condense val="0"/>
        <extend val="0"/>
        <outline val="0"/>
        <shadow val="0"/>
        <u val="none"/>
        <vertAlign val="baseline"/>
        <sz val="11"/>
        <color auto="1"/>
        <name val="Calibri"/>
        <scheme val="minor"/>
      </font>
      <numFmt numFmtId="13" formatCode="0%"/>
    </dxf>
    <dxf>
      <font>
        <strike val="0"/>
        <outline val="0"/>
        <shadow val="0"/>
        <u val="none"/>
        <vertAlign val="baseline"/>
        <color auto="1"/>
        <name val="Calibri"/>
        <scheme val="minor"/>
      </font>
      <numFmt numFmtId="3" formatCode="#,##0"/>
    </dxf>
    <dxf>
      <font>
        <b val="0"/>
        <i val="0"/>
        <strike val="0"/>
        <condense val="0"/>
        <extend val="0"/>
        <outline val="0"/>
        <shadow val="0"/>
        <u val="none"/>
        <vertAlign val="baseline"/>
        <sz val="11"/>
        <color auto="1"/>
        <name val="Calibri"/>
        <scheme val="minor"/>
      </font>
      <numFmt numFmtId="13" formatCode="0%"/>
    </dxf>
    <dxf>
      <font>
        <strike val="0"/>
        <outline val="0"/>
        <shadow val="0"/>
        <u val="none"/>
        <vertAlign val="baseline"/>
        <color auto="1"/>
        <name val="Calibri"/>
        <scheme val="minor"/>
      </font>
      <numFmt numFmtId="3" formatCode="#,##0"/>
    </dxf>
    <dxf>
      <font>
        <b val="0"/>
        <i val="0"/>
        <strike val="0"/>
        <condense val="0"/>
        <extend val="0"/>
        <outline val="0"/>
        <shadow val="0"/>
        <u val="none"/>
        <vertAlign val="baseline"/>
        <sz val="11"/>
        <color auto="1"/>
        <name val="Calibri"/>
        <scheme val="minor"/>
      </font>
      <numFmt numFmtId="13" formatCode="0%"/>
    </dxf>
    <dxf>
      <font>
        <strike val="0"/>
        <outline val="0"/>
        <shadow val="0"/>
        <u val="none"/>
        <vertAlign val="baseline"/>
        <color auto="1"/>
        <name val="Calibri"/>
        <scheme val="minor"/>
      </font>
      <numFmt numFmtId="3" formatCode="#,##0"/>
    </dxf>
    <dxf>
      <font>
        <b val="0"/>
        <i val="0"/>
        <strike val="0"/>
        <condense val="0"/>
        <extend val="0"/>
        <outline val="0"/>
        <shadow val="0"/>
        <u val="none"/>
        <vertAlign val="baseline"/>
        <sz val="11"/>
        <color auto="1"/>
        <name val="Calibri"/>
        <scheme val="minor"/>
      </font>
      <numFmt numFmtId="13" formatCode="0%"/>
    </dxf>
    <dxf>
      <font>
        <strike val="0"/>
        <outline val="0"/>
        <shadow val="0"/>
        <u val="none"/>
        <vertAlign val="baseline"/>
        <color auto="1"/>
        <name val="Calibri"/>
        <scheme val="minor"/>
      </font>
      <numFmt numFmtId="3" formatCode="#,##0"/>
    </dxf>
    <dxf>
      <font>
        <b val="0"/>
        <i val="0"/>
        <strike val="0"/>
        <condense val="0"/>
        <extend val="0"/>
        <outline val="0"/>
        <shadow val="0"/>
        <u val="none"/>
        <vertAlign val="baseline"/>
        <sz val="11"/>
        <color auto="1"/>
        <name val="Calibri"/>
        <scheme val="minor"/>
      </font>
      <numFmt numFmtId="13" formatCode="0%"/>
    </dxf>
    <dxf>
      <font>
        <strike val="0"/>
        <outline val="0"/>
        <shadow val="0"/>
        <u val="none"/>
        <vertAlign val="baseline"/>
        <color auto="1"/>
        <name val="Calibri"/>
        <scheme val="minor"/>
      </font>
      <numFmt numFmtId="3" formatCode="#,##0"/>
    </dxf>
    <dxf>
      <font>
        <b val="0"/>
        <i val="0"/>
        <strike val="0"/>
        <condense val="0"/>
        <extend val="0"/>
        <outline val="0"/>
        <shadow val="0"/>
        <u val="none"/>
        <vertAlign val="baseline"/>
        <sz val="11"/>
        <color auto="1"/>
        <name val="Calibri"/>
        <scheme val="minor"/>
      </font>
      <numFmt numFmtId="13" formatCode="0%"/>
    </dxf>
    <dxf>
      <font>
        <b val="0"/>
        <i val="0"/>
        <strike val="0"/>
        <condense val="0"/>
        <extend val="0"/>
        <outline val="0"/>
        <shadow val="0"/>
        <u val="none"/>
        <vertAlign val="baseline"/>
        <sz val="11"/>
        <color auto="1"/>
        <name val="Calibri"/>
        <scheme val="minor"/>
      </font>
      <border diagonalUp="1" diagonalDown="1">
        <left/>
        <right/>
        <top/>
        <bottom/>
        <diagonal style="thin">
          <color theme="0" tint="-0.499984740745262"/>
        </diagonal>
        <vertical/>
        <horizontal/>
      </border>
    </dxf>
    <dxf>
      <font>
        <strike val="0"/>
        <outline val="0"/>
        <shadow val="0"/>
        <u val="none"/>
        <vertAlign val="baseline"/>
        <color auto="1"/>
        <name val="Calibri"/>
        <scheme val="minor"/>
      </font>
    </dxf>
    <dxf>
      <font>
        <strike val="0"/>
        <outline val="0"/>
        <shadow val="0"/>
        <u val="none"/>
        <vertAlign val="baseline"/>
        <sz val="11"/>
        <color auto="1"/>
        <name val="Calibri"/>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scheme val="minor"/>
      </font>
    </dxf>
    <dxf>
      <font>
        <strike val="0"/>
        <outline val="0"/>
        <shadow val="0"/>
        <u val="none"/>
        <vertAlign val="baseline"/>
        <color auto="1"/>
        <name val="Calibri"/>
        <scheme val="minor"/>
      </font>
      <numFmt numFmtId="3" formatCode="#,##0"/>
    </dxf>
    <dxf>
      <font>
        <b val="0"/>
        <i val="0"/>
        <strike val="0"/>
        <condense val="0"/>
        <extend val="0"/>
        <outline val="0"/>
        <shadow val="0"/>
        <u val="none"/>
        <vertAlign val="baseline"/>
        <sz val="11"/>
        <color auto="1"/>
        <name val="Calibri"/>
        <scheme val="minor"/>
      </font>
    </dxf>
    <dxf>
      <font>
        <strike val="0"/>
        <outline val="0"/>
        <shadow val="0"/>
        <u val="none"/>
        <vertAlign val="baseline"/>
        <color auto="1"/>
        <name val="Calibri"/>
        <scheme val="minor"/>
      </font>
      <numFmt numFmtId="3" formatCode="#,##0"/>
    </dxf>
    <dxf>
      <font>
        <b val="0"/>
        <i val="0"/>
        <strike val="0"/>
        <condense val="0"/>
        <extend val="0"/>
        <outline val="0"/>
        <shadow val="0"/>
        <u val="none"/>
        <vertAlign val="baseline"/>
        <sz val="11"/>
        <color auto="1"/>
        <name val="Calibri"/>
        <scheme val="minor"/>
      </font>
    </dxf>
    <dxf>
      <font>
        <strike val="0"/>
        <outline val="0"/>
        <shadow val="0"/>
        <u val="none"/>
        <vertAlign val="baseline"/>
        <color auto="1"/>
        <name val="Calibri"/>
        <scheme val="minor"/>
      </font>
      <numFmt numFmtId="3" formatCode="#,##0"/>
    </dxf>
    <dxf>
      <font>
        <b val="0"/>
        <i val="0"/>
        <strike val="0"/>
        <condense val="0"/>
        <extend val="0"/>
        <outline val="0"/>
        <shadow val="0"/>
        <u val="none"/>
        <vertAlign val="baseline"/>
        <sz val="11"/>
        <color auto="1"/>
        <name val="Calibri"/>
        <scheme val="minor"/>
      </font>
    </dxf>
    <dxf>
      <font>
        <strike val="0"/>
        <outline val="0"/>
        <shadow val="0"/>
        <u val="none"/>
        <vertAlign val="baseline"/>
        <color auto="1"/>
        <name val="Calibri"/>
        <scheme val="minor"/>
      </font>
      <numFmt numFmtId="3" formatCode="#,##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family val="2"/>
        <scheme val="minor"/>
      </font>
      <numFmt numFmtId="3" formatCode="#,##0"/>
    </dxf>
    <dxf>
      <font>
        <b val="0"/>
        <i val="0"/>
        <strike val="0"/>
        <condense val="0"/>
        <extend val="0"/>
        <outline val="0"/>
        <shadow val="0"/>
        <u val="none"/>
        <vertAlign val="baseline"/>
        <sz val="11"/>
        <color auto="1"/>
        <name val="Calibri"/>
        <scheme val="minor"/>
      </font>
    </dxf>
    <dxf>
      <font>
        <strike val="0"/>
        <outline val="0"/>
        <shadow val="0"/>
        <u val="none"/>
        <vertAlign val="baseline"/>
        <color auto="1"/>
        <name val="Calibri"/>
        <scheme val="minor"/>
      </font>
      <numFmt numFmtId="3" formatCode="#,##0"/>
    </dxf>
    <dxf>
      <font>
        <strike val="0"/>
        <outline val="0"/>
        <shadow val="0"/>
        <u val="none"/>
        <vertAlign val="baseline"/>
        <color auto="1"/>
        <name val="Calibri"/>
        <scheme val="minor"/>
      </font>
    </dxf>
    <dxf>
      <font>
        <strike val="0"/>
        <outline val="0"/>
        <shadow val="0"/>
        <u val="none"/>
        <vertAlign val="baseline"/>
        <color auto="1"/>
        <name val="Calibri"/>
        <scheme val="minor"/>
      </font>
    </dxf>
    <dxf>
      <font>
        <strike val="0"/>
        <outline val="0"/>
        <shadow val="0"/>
        <u val="none"/>
        <vertAlign val="baseline"/>
        <color auto="1"/>
        <name val="Calibri"/>
        <scheme val="minor"/>
      </font>
      <alignment horizontal="center" vertical="bottom" textRotation="0" wrapText="0" indent="0" justifyLastLine="0" shrinkToFit="0" readingOrder="0"/>
    </dxf>
    <dxf>
      <fill>
        <patternFill patternType="solid">
          <fgColor rgb="FFB8CCE4"/>
          <bgColor rgb="FFB8CCE4"/>
        </patternFill>
      </fill>
    </dxf>
    <dxf>
      <fill>
        <patternFill patternType="solid">
          <fgColor rgb="FFB8CCE4"/>
          <bgColor rgb="FFB8CCE4"/>
        </patternFill>
      </fill>
    </dxf>
    <dxf>
      <font>
        <b/>
        <color rgb="FFFFFFFF"/>
      </font>
      <fill>
        <patternFill patternType="solid">
          <fgColor rgb="FF4F81BD"/>
          <bgColor rgb="FF4F81BD"/>
        </patternFill>
      </fill>
    </dxf>
    <dxf>
      <font>
        <b/>
        <color rgb="FFFFFFFF"/>
      </font>
      <fill>
        <patternFill patternType="solid">
          <fgColor rgb="FF4F81BD"/>
          <bgColor rgb="FF4F81BD"/>
        </patternFill>
      </fill>
    </dxf>
    <dxf>
      <font>
        <b/>
        <color rgb="FFFFFFFF"/>
      </font>
      <fill>
        <patternFill patternType="solid">
          <fgColor rgb="FF4F81BD"/>
          <bgColor rgb="FF4F81BD"/>
        </patternFill>
      </fill>
      <border>
        <top style="thick">
          <color rgb="FFFFFFFF"/>
        </top>
      </border>
    </dxf>
    <dxf>
      <font>
        <b/>
        <color rgb="FFFFFFFF"/>
      </font>
      <fill>
        <patternFill patternType="solid">
          <fgColor rgb="FF4F81BD"/>
          <bgColor rgb="FF4F81BD"/>
        </patternFill>
      </fill>
      <border>
        <bottom style="thick">
          <color rgb="FFFFFFFF"/>
        </bottom>
      </border>
    </dxf>
    <dxf>
      <font>
        <color rgb="FF000000"/>
      </font>
      <fill>
        <patternFill patternType="solid">
          <fgColor rgb="FFDCE6F1"/>
          <bgColor rgb="FFDCE6F1"/>
        </patternFill>
      </fill>
      <border>
        <vertical style="thin">
          <color rgb="FFFFFFFF"/>
        </vertical>
        <horizontal style="thin">
          <color rgb="FFFFFFFF"/>
        </horizontal>
      </border>
    </dxf>
  </dxfs>
  <tableStyles count="1" defaultTableStyle="TableStyleMedium9" defaultPivotStyle="PivotStyleLight16">
    <tableStyle name="TableStyleMedium9 2" pivot="0" count="7" xr9:uid="{00000000-0011-0000-FFFF-FFFF00000000}">
      <tableStyleElement type="wholeTable" dxfId="313"/>
      <tableStyleElement type="headerRow" dxfId="312"/>
      <tableStyleElement type="totalRow" dxfId="311"/>
      <tableStyleElement type="firstColumn" dxfId="310"/>
      <tableStyleElement type="lastColumn" dxfId="309"/>
      <tableStyleElement type="firstRowStripe" dxfId="308"/>
      <tableStyleElement type="firstColumnStripe" dxfId="307"/>
    </tableStyle>
  </tableStyles>
  <colors>
    <mruColors>
      <color rgb="FF0099CC"/>
      <color rgb="FF996633"/>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Energy Use History [MMBtu]</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1"/>
          <c:tx>
            <c:strRef>
              <c:f>'Utility Data'!$C$11</c:f>
              <c:strCache>
                <c:ptCount val="1"/>
                <c:pt idx="0">
                  <c:v>Electricity</c:v>
                </c:pt>
              </c:strCache>
            </c:strRef>
          </c:tx>
          <c:spPr>
            <a:solidFill>
              <a:schemeClr val="accent2"/>
            </a:solidFill>
            <a:ln>
              <a:noFill/>
            </a:ln>
            <a:effectLst/>
          </c:spPr>
          <c:invertIfNegative val="0"/>
          <c:cat>
            <c:numRef>
              <c:f>'Utility Data'!$A$12:$A$13</c:f>
              <c:numCache>
                <c:formatCode>General</c:formatCode>
                <c:ptCount val="2"/>
                <c:pt idx="0">
                  <c:v>2005</c:v>
                </c:pt>
                <c:pt idx="1">
                  <c:v>2019</c:v>
                </c:pt>
              </c:numCache>
            </c:numRef>
          </c:cat>
          <c:val>
            <c:numRef>
              <c:f>'Utility Data'!$C$12:$C$13</c:f>
              <c:numCache>
                <c:formatCode>#,##0</c:formatCode>
                <c:ptCount val="2"/>
                <c:pt idx="0">
                  <c:v>382744.09086636</c:v>
                </c:pt>
                <c:pt idx="1">
                  <c:v>307179.78017700004</c:v>
                </c:pt>
              </c:numCache>
            </c:numRef>
          </c:val>
          <c:extLst>
            <c:ext xmlns:c16="http://schemas.microsoft.com/office/drawing/2014/chart" uri="{C3380CC4-5D6E-409C-BE32-E72D297353CC}">
              <c16:uniqueId val="{00000000-7E55-4DB3-BA47-4FD547B8315F}"/>
            </c:ext>
          </c:extLst>
        </c:ser>
        <c:ser>
          <c:idx val="2"/>
          <c:order val="2"/>
          <c:tx>
            <c:strRef>
              <c:f>'Utility Data'!$D$11</c:f>
              <c:strCache>
                <c:ptCount val="1"/>
                <c:pt idx="0">
                  <c:v>Coal Burned</c:v>
                </c:pt>
              </c:strCache>
            </c:strRef>
          </c:tx>
          <c:spPr>
            <a:solidFill>
              <a:schemeClr val="tx1">
                <a:lumMod val="75000"/>
                <a:lumOff val="25000"/>
              </a:schemeClr>
            </a:solidFill>
            <a:ln>
              <a:noFill/>
            </a:ln>
            <a:effectLst/>
          </c:spPr>
          <c:invertIfNegative val="0"/>
          <c:cat>
            <c:numRef>
              <c:f>'Utility Data'!$A$12:$A$13</c:f>
              <c:numCache>
                <c:formatCode>General</c:formatCode>
                <c:ptCount val="2"/>
                <c:pt idx="0">
                  <c:v>2005</c:v>
                </c:pt>
                <c:pt idx="1">
                  <c:v>2019</c:v>
                </c:pt>
              </c:numCache>
            </c:numRef>
          </c:cat>
          <c:val>
            <c:numRef>
              <c:f>'Utility Data'!$D$12:$D$13</c:f>
              <c:numCache>
                <c:formatCode>#,##0</c:formatCode>
                <c:ptCount val="2"/>
                <c:pt idx="0">
                  <c:v>1087395.2799002188</c:v>
                </c:pt>
                <c:pt idx="1">
                  <c:v>958905.08963565168</c:v>
                </c:pt>
              </c:numCache>
            </c:numRef>
          </c:val>
          <c:extLst>
            <c:ext xmlns:c16="http://schemas.microsoft.com/office/drawing/2014/chart" uri="{C3380CC4-5D6E-409C-BE32-E72D297353CC}">
              <c16:uniqueId val="{00000001-7E55-4DB3-BA47-4FD547B8315F}"/>
            </c:ext>
          </c:extLst>
        </c:ser>
        <c:ser>
          <c:idx val="3"/>
          <c:order val="3"/>
          <c:tx>
            <c:strRef>
              <c:f>'Utility Data'!$E$11</c:f>
              <c:strCache>
                <c:ptCount val="1"/>
                <c:pt idx="0">
                  <c:v>Nat. Gas</c:v>
                </c:pt>
              </c:strCache>
            </c:strRef>
          </c:tx>
          <c:spPr>
            <a:solidFill>
              <a:schemeClr val="accent4"/>
            </a:solidFill>
            <a:ln>
              <a:noFill/>
            </a:ln>
            <a:effectLst/>
          </c:spPr>
          <c:invertIfNegative val="0"/>
          <c:cat>
            <c:numRef>
              <c:f>'Utility Data'!$A$12:$A$13</c:f>
              <c:numCache>
                <c:formatCode>General</c:formatCode>
                <c:ptCount val="2"/>
                <c:pt idx="0">
                  <c:v>2005</c:v>
                </c:pt>
                <c:pt idx="1">
                  <c:v>2019</c:v>
                </c:pt>
              </c:numCache>
            </c:numRef>
          </c:cat>
          <c:val>
            <c:numRef>
              <c:f>'Utility Data'!$E$12:$E$13</c:f>
              <c:numCache>
                <c:formatCode>#,##0</c:formatCode>
                <c:ptCount val="2"/>
                <c:pt idx="0">
                  <c:v>112288.5</c:v>
                </c:pt>
                <c:pt idx="1">
                  <c:v>156718.9</c:v>
                </c:pt>
              </c:numCache>
            </c:numRef>
          </c:val>
          <c:extLst>
            <c:ext xmlns:c16="http://schemas.microsoft.com/office/drawing/2014/chart" uri="{C3380CC4-5D6E-409C-BE32-E72D297353CC}">
              <c16:uniqueId val="{00000002-7E55-4DB3-BA47-4FD547B8315F}"/>
            </c:ext>
          </c:extLst>
        </c:ser>
        <c:ser>
          <c:idx val="4"/>
          <c:order val="4"/>
          <c:tx>
            <c:strRef>
              <c:f>'Utility Data'!$F$11</c:f>
              <c:strCache>
                <c:ptCount val="1"/>
                <c:pt idx="0">
                  <c:v>Propane</c:v>
                </c:pt>
              </c:strCache>
            </c:strRef>
          </c:tx>
          <c:spPr>
            <a:solidFill>
              <a:schemeClr val="accent5"/>
            </a:solidFill>
            <a:ln>
              <a:noFill/>
            </a:ln>
            <a:effectLst/>
          </c:spPr>
          <c:invertIfNegative val="0"/>
          <c:cat>
            <c:numRef>
              <c:f>'Utility Data'!$A$12:$A$13</c:f>
              <c:numCache>
                <c:formatCode>General</c:formatCode>
                <c:ptCount val="2"/>
                <c:pt idx="0">
                  <c:v>2005</c:v>
                </c:pt>
                <c:pt idx="1">
                  <c:v>2019</c:v>
                </c:pt>
              </c:numCache>
            </c:numRef>
          </c:cat>
          <c:val>
            <c:numRef>
              <c:f>'Utility Data'!$F$12:$F$13</c:f>
              <c:numCache>
                <c:formatCode>#,##0</c:formatCode>
                <c:ptCount val="2"/>
                <c:pt idx="0">
                  <c:v>1016.2280023809524</c:v>
                </c:pt>
                <c:pt idx="1">
                  <c:v>651.92744285714275</c:v>
                </c:pt>
              </c:numCache>
            </c:numRef>
          </c:val>
          <c:extLst>
            <c:ext xmlns:c16="http://schemas.microsoft.com/office/drawing/2014/chart" uri="{C3380CC4-5D6E-409C-BE32-E72D297353CC}">
              <c16:uniqueId val="{00000003-7E55-4DB3-BA47-4FD547B8315F}"/>
            </c:ext>
          </c:extLst>
        </c:ser>
        <c:ser>
          <c:idx val="5"/>
          <c:order val="5"/>
          <c:tx>
            <c:strRef>
              <c:f>'Utility Data'!$G$11</c:f>
              <c:strCache>
                <c:ptCount val="1"/>
                <c:pt idx="0">
                  <c:v>Fuel Oil</c:v>
                </c:pt>
              </c:strCache>
            </c:strRef>
          </c:tx>
          <c:spPr>
            <a:solidFill>
              <a:schemeClr val="accent6"/>
            </a:solidFill>
            <a:ln>
              <a:noFill/>
            </a:ln>
            <a:effectLst/>
          </c:spPr>
          <c:invertIfNegative val="0"/>
          <c:cat>
            <c:numRef>
              <c:f>'Utility Data'!$A$12:$A$13</c:f>
              <c:numCache>
                <c:formatCode>General</c:formatCode>
                <c:ptCount val="2"/>
                <c:pt idx="0">
                  <c:v>2005</c:v>
                </c:pt>
                <c:pt idx="1">
                  <c:v>2019</c:v>
                </c:pt>
              </c:numCache>
            </c:numRef>
          </c:cat>
          <c:val>
            <c:numRef>
              <c:f>'Utility Data'!$G$12:$G$13</c:f>
              <c:numCache>
                <c:formatCode>#,##0</c:formatCode>
                <c:ptCount val="2"/>
                <c:pt idx="0">
                  <c:v>632.42857142857144</c:v>
                </c:pt>
                <c:pt idx="1">
                  <c:v>546.77619047619044</c:v>
                </c:pt>
              </c:numCache>
            </c:numRef>
          </c:val>
          <c:extLst>
            <c:ext xmlns:c16="http://schemas.microsoft.com/office/drawing/2014/chart" uri="{C3380CC4-5D6E-409C-BE32-E72D297353CC}">
              <c16:uniqueId val="{00000004-7E55-4DB3-BA47-4FD547B8315F}"/>
            </c:ext>
          </c:extLst>
        </c:ser>
        <c:ser>
          <c:idx val="7"/>
          <c:order val="6"/>
          <c:tx>
            <c:strRef>
              <c:f>'Utility Data'!$I$11</c:f>
              <c:strCache>
                <c:ptCount val="1"/>
                <c:pt idx="0">
                  <c:v>Travel Service Fuel</c:v>
                </c:pt>
              </c:strCache>
            </c:strRef>
          </c:tx>
          <c:spPr>
            <a:solidFill>
              <a:schemeClr val="accent2">
                <a:lumMod val="60000"/>
              </a:schemeClr>
            </a:solidFill>
            <a:ln>
              <a:noFill/>
            </a:ln>
            <a:effectLst/>
          </c:spPr>
          <c:invertIfNegative val="0"/>
          <c:cat>
            <c:numRef>
              <c:f>'Utility Data'!$A$12:$A$13</c:f>
              <c:numCache>
                <c:formatCode>General</c:formatCode>
                <c:ptCount val="2"/>
                <c:pt idx="0">
                  <c:v>2005</c:v>
                </c:pt>
                <c:pt idx="1">
                  <c:v>2019</c:v>
                </c:pt>
              </c:numCache>
            </c:numRef>
          </c:cat>
          <c:val>
            <c:numRef>
              <c:f>'Utility Data'!$I$12:$I$13</c:f>
              <c:numCache>
                <c:formatCode>#,##0</c:formatCode>
                <c:ptCount val="2"/>
                <c:pt idx="0">
                  <c:v>31182.913893304765</c:v>
                </c:pt>
                <c:pt idx="1">
                  <c:v>24041.891153671429</c:v>
                </c:pt>
              </c:numCache>
            </c:numRef>
          </c:val>
          <c:extLst>
            <c:ext xmlns:c16="http://schemas.microsoft.com/office/drawing/2014/chart" uri="{C3380CC4-5D6E-409C-BE32-E72D297353CC}">
              <c16:uniqueId val="{00000006-7E55-4DB3-BA47-4FD547B8315F}"/>
            </c:ext>
          </c:extLst>
        </c:ser>
        <c:dLbls>
          <c:showLegendKey val="0"/>
          <c:showVal val="0"/>
          <c:showCatName val="0"/>
          <c:showSerName val="0"/>
          <c:showPercent val="0"/>
          <c:showBubbleSize val="0"/>
        </c:dLbls>
        <c:gapWidth val="150"/>
        <c:overlap val="100"/>
        <c:axId val="549143488"/>
        <c:axId val="549161200"/>
        <c:extLst>
          <c:ext xmlns:c15="http://schemas.microsoft.com/office/drawing/2012/chart" uri="{02D57815-91ED-43cb-92C2-25804820EDAC}">
            <c15:filteredBarSeries>
              <c15:ser>
                <c:idx val="0"/>
                <c:order val="0"/>
                <c:tx>
                  <c:strRef>
                    <c:extLst>
                      <c:ext uri="{02D57815-91ED-43cb-92C2-25804820EDAC}">
                        <c15:formulaRef>
                          <c15:sqref>'Utility Data'!$B$11</c15:sqref>
                        </c15:formulaRef>
                      </c:ext>
                    </c:extLst>
                    <c:strCache>
                      <c:ptCount val="1"/>
                      <c:pt idx="0">
                        <c:v>Water</c:v>
                      </c:pt>
                    </c:strCache>
                  </c:strRef>
                </c:tx>
                <c:spPr>
                  <a:solidFill>
                    <a:schemeClr val="accent1"/>
                  </a:solidFill>
                  <a:ln>
                    <a:noFill/>
                  </a:ln>
                  <a:effectLst/>
                </c:spPr>
                <c:invertIfNegative val="0"/>
                <c:cat>
                  <c:numRef>
                    <c:extLst>
                      <c:ext uri="{02D57815-91ED-43cb-92C2-25804820EDAC}">
                        <c15:formulaRef>
                          <c15:sqref>'Utility Data'!$A$12:$A$13</c15:sqref>
                        </c15:formulaRef>
                      </c:ext>
                    </c:extLst>
                    <c:numCache>
                      <c:formatCode>General</c:formatCode>
                      <c:ptCount val="2"/>
                      <c:pt idx="0">
                        <c:v>2005</c:v>
                      </c:pt>
                      <c:pt idx="1">
                        <c:v>2019</c:v>
                      </c:pt>
                    </c:numCache>
                  </c:numRef>
                </c:cat>
                <c:val>
                  <c:numRef>
                    <c:extLst>
                      <c:ext uri="{02D57815-91ED-43cb-92C2-25804820EDAC}">
                        <c15:formulaRef>
                          <c15:sqref>'Utility Data'!$B$12:$B$13</c15:sqref>
                        </c15:formulaRef>
                      </c:ext>
                    </c:extLst>
                    <c:numCache>
                      <c:formatCode>General</c:formatCode>
                      <c:ptCount val="2"/>
                    </c:numCache>
                  </c:numRef>
                </c:val>
                <c:extLst>
                  <c:ext xmlns:c16="http://schemas.microsoft.com/office/drawing/2014/chart" uri="{C3380CC4-5D6E-409C-BE32-E72D297353CC}">
                    <c16:uniqueId val="{00000008-7E55-4DB3-BA47-4FD547B8315F}"/>
                  </c:ext>
                </c:extLst>
              </c15:ser>
            </c15:filteredBarSeries>
          </c:ext>
        </c:extLst>
      </c:barChart>
      <c:catAx>
        <c:axId val="54914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9161200"/>
        <c:crosses val="autoZero"/>
        <c:auto val="1"/>
        <c:lblAlgn val="ctr"/>
        <c:lblOffset val="100"/>
        <c:noMultiLvlLbl val="0"/>
      </c:catAx>
      <c:valAx>
        <c:axId val="549161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91434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Metric Tons CO2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'Utility Data'!$C$19</c:f>
              <c:strCache>
                <c:ptCount val="1"/>
                <c:pt idx="0">
                  <c:v>Electricity</c:v>
                </c:pt>
              </c:strCache>
            </c:strRef>
          </c:tx>
          <c:spPr>
            <a:solidFill>
              <a:schemeClr val="accent2"/>
            </a:solidFill>
            <a:ln>
              <a:noFill/>
            </a:ln>
            <a:effectLst/>
          </c:spPr>
          <c:invertIfNegative val="0"/>
          <c:cat>
            <c:numRef>
              <c:f>'Utility Data'!$A$20:$A$21</c:f>
              <c:numCache>
                <c:formatCode>General</c:formatCode>
                <c:ptCount val="2"/>
                <c:pt idx="0">
                  <c:v>2005</c:v>
                </c:pt>
                <c:pt idx="1">
                  <c:v>2019</c:v>
                </c:pt>
              </c:numCache>
            </c:numRef>
          </c:cat>
          <c:val>
            <c:numRef>
              <c:f>'Utility Data'!$C$20:$C$21</c:f>
              <c:numCache>
                <c:formatCode>_(* #,##0.00_);_(* \(#,##0.00\);_(* "-"??_);_(@_)</c:formatCode>
                <c:ptCount val="2"/>
                <c:pt idx="0">
                  <c:v>104439.65490728336</c:v>
                </c:pt>
                <c:pt idx="1">
                  <c:v>44292.983967157794</c:v>
                </c:pt>
              </c:numCache>
            </c:numRef>
          </c:val>
          <c:extLst>
            <c:ext xmlns:c16="http://schemas.microsoft.com/office/drawing/2014/chart" uri="{C3380CC4-5D6E-409C-BE32-E72D297353CC}">
              <c16:uniqueId val="{00000001-81B7-4718-9289-F712ABA33CD6}"/>
            </c:ext>
          </c:extLst>
        </c:ser>
        <c:ser>
          <c:idx val="2"/>
          <c:order val="1"/>
          <c:tx>
            <c:strRef>
              <c:f>'Utility Data'!$D$19</c:f>
              <c:strCache>
                <c:ptCount val="1"/>
                <c:pt idx="0">
                  <c:v>Coal Burned</c:v>
                </c:pt>
              </c:strCache>
            </c:strRef>
          </c:tx>
          <c:spPr>
            <a:solidFill>
              <a:schemeClr val="tx1"/>
            </a:solidFill>
            <a:ln>
              <a:noFill/>
            </a:ln>
            <a:effectLst/>
          </c:spPr>
          <c:invertIfNegative val="0"/>
          <c:cat>
            <c:numRef>
              <c:f>'Utility Data'!$A$20:$A$21</c:f>
              <c:numCache>
                <c:formatCode>General</c:formatCode>
                <c:ptCount val="2"/>
                <c:pt idx="0">
                  <c:v>2005</c:v>
                </c:pt>
                <c:pt idx="1">
                  <c:v>2019</c:v>
                </c:pt>
              </c:numCache>
            </c:numRef>
          </c:cat>
          <c:val>
            <c:numRef>
              <c:f>'Utility Data'!$D$20:$D$21</c:f>
              <c:numCache>
                <c:formatCode>_(* #,##0.00_);_(* \(#,##0.00\);_(* "-"??_);_(@_)</c:formatCode>
                <c:ptCount val="2"/>
                <c:pt idx="0">
                  <c:v>102228.20505397939</c:v>
                </c:pt>
                <c:pt idx="1">
                  <c:v>90148.585286826899</c:v>
                </c:pt>
              </c:numCache>
            </c:numRef>
          </c:val>
          <c:extLst>
            <c:ext xmlns:c16="http://schemas.microsoft.com/office/drawing/2014/chart" uri="{C3380CC4-5D6E-409C-BE32-E72D297353CC}">
              <c16:uniqueId val="{00000002-81B7-4718-9289-F712ABA33CD6}"/>
            </c:ext>
          </c:extLst>
        </c:ser>
        <c:ser>
          <c:idx val="3"/>
          <c:order val="2"/>
          <c:tx>
            <c:strRef>
              <c:f>'Utility Data'!$E$19</c:f>
              <c:strCache>
                <c:ptCount val="1"/>
                <c:pt idx="0">
                  <c:v>Nat. Gas</c:v>
                </c:pt>
              </c:strCache>
            </c:strRef>
          </c:tx>
          <c:spPr>
            <a:solidFill>
              <a:schemeClr val="accent4"/>
            </a:solidFill>
            <a:ln>
              <a:noFill/>
            </a:ln>
            <a:effectLst/>
          </c:spPr>
          <c:invertIfNegative val="0"/>
          <c:cat>
            <c:numRef>
              <c:f>'Utility Data'!$A$20:$A$21</c:f>
              <c:numCache>
                <c:formatCode>General</c:formatCode>
                <c:ptCount val="2"/>
                <c:pt idx="0">
                  <c:v>2005</c:v>
                </c:pt>
                <c:pt idx="1">
                  <c:v>2019</c:v>
                </c:pt>
              </c:numCache>
            </c:numRef>
          </c:cat>
          <c:val>
            <c:numRef>
              <c:f>'Utility Data'!$E$20:$E$21</c:f>
              <c:numCache>
                <c:formatCode>_(* #,##0.00_);_(* \(#,##0.00\);_(* "-"??_);_(@_)</c:formatCode>
                <c:ptCount val="2"/>
                <c:pt idx="0">
                  <c:v>5964.1475332500004</c:v>
                </c:pt>
                <c:pt idx="1">
                  <c:v>8324.0460140499999</c:v>
                </c:pt>
              </c:numCache>
            </c:numRef>
          </c:val>
          <c:extLst>
            <c:ext xmlns:c16="http://schemas.microsoft.com/office/drawing/2014/chart" uri="{C3380CC4-5D6E-409C-BE32-E72D297353CC}">
              <c16:uniqueId val="{00000003-81B7-4718-9289-F712ABA33CD6}"/>
            </c:ext>
          </c:extLst>
        </c:ser>
        <c:ser>
          <c:idx val="4"/>
          <c:order val="3"/>
          <c:tx>
            <c:strRef>
              <c:f>'Utility Data'!$F$19</c:f>
              <c:strCache>
                <c:ptCount val="1"/>
                <c:pt idx="0">
                  <c:v>Propane</c:v>
                </c:pt>
              </c:strCache>
            </c:strRef>
          </c:tx>
          <c:spPr>
            <a:solidFill>
              <a:schemeClr val="accent5"/>
            </a:solidFill>
            <a:ln>
              <a:noFill/>
            </a:ln>
            <a:effectLst/>
          </c:spPr>
          <c:invertIfNegative val="0"/>
          <c:cat>
            <c:numRef>
              <c:f>'Utility Data'!$A$20:$A$21</c:f>
              <c:numCache>
                <c:formatCode>General</c:formatCode>
                <c:ptCount val="2"/>
                <c:pt idx="0">
                  <c:v>2005</c:v>
                </c:pt>
                <c:pt idx="1">
                  <c:v>2019</c:v>
                </c:pt>
              </c:numCache>
            </c:numRef>
          </c:cat>
          <c:val>
            <c:numRef>
              <c:f>'Utility Data'!$F$20:$F$21</c:f>
              <c:numCache>
                <c:formatCode>_(* #,##0.00_);_(* \(#,##0.00\);_(* "-"??_);_(@_)</c:formatCode>
                <c:ptCount val="2"/>
                <c:pt idx="0">
                  <c:v>64.137197914269052</c:v>
                </c:pt>
                <c:pt idx="1">
                  <c:v>41.145096701042853</c:v>
                </c:pt>
              </c:numCache>
            </c:numRef>
          </c:val>
          <c:extLst>
            <c:ext xmlns:c16="http://schemas.microsoft.com/office/drawing/2014/chart" uri="{C3380CC4-5D6E-409C-BE32-E72D297353CC}">
              <c16:uniqueId val="{00000004-81B7-4718-9289-F712ABA33CD6}"/>
            </c:ext>
          </c:extLst>
        </c:ser>
        <c:ser>
          <c:idx val="5"/>
          <c:order val="4"/>
          <c:tx>
            <c:strRef>
              <c:f>'Utility Data'!$G$19</c:f>
              <c:strCache>
                <c:ptCount val="1"/>
                <c:pt idx="0">
                  <c:v>Fuel Oil</c:v>
                </c:pt>
              </c:strCache>
            </c:strRef>
          </c:tx>
          <c:spPr>
            <a:solidFill>
              <a:schemeClr val="accent6"/>
            </a:solidFill>
            <a:ln>
              <a:noFill/>
            </a:ln>
            <a:effectLst/>
          </c:spPr>
          <c:invertIfNegative val="0"/>
          <c:cat>
            <c:numRef>
              <c:f>'Utility Data'!$A$20:$A$21</c:f>
              <c:numCache>
                <c:formatCode>General</c:formatCode>
                <c:ptCount val="2"/>
                <c:pt idx="0">
                  <c:v>2005</c:v>
                </c:pt>
                <c:pt idx="1">
                  <c:v>2019</c:v>
                </c:pt>
              </c:numCache>
            </c:numRef>
          </c:cat>
          <c:val>
            <c:numRef>
              <c:f>'Utility Data'!$G$20:$G$21</c:f>
              <c:numCache>
                <c:formatCode>_(* #,##0.00_);_(* \(#,##0.00\);_(* "-"??_);_(@_)</c:formatCode>
                <c:ptCount val="2"/>
                <c:pt idx="0">
                  <c:v>46.928097285714294</c:v>
                </c:pt>
                <c:pt idx="1">
                  <c:v>40.572433661904761</c:v>
                </c:pt>
              </c:numCache>
            </c:numRef>
          </c:val>
          <c:extLst>
            <c:ext xmlns:c16="http://schemas.microsoft.com/office/drawing/2014/chart" uri="{C3380CC4-5D6E-409C-BE32-E72D297353CC}">
              <c16:uniqueId val="{00000005-81B7-4718-9289-F712ABA33CD6}"/>
            </c:ext>
          </c:extLst>
        </c:ser>
        <c:ser>
          <c:idx val="6"/>
          <c:order val="5"/>
          <c:tx>
            <c:strRef>
              <c:f>'Utility Data'!$I$19</c:f>
              <c:strCache>
                <c:ptCount val="1"/>
                <c:pt idx="0">
                  <c:v>Travel Service Fuel</c:v>
                </c:pt>
              </c:strCache>
            </c:strRef>
          </c:tx>
          <c:spPr>
            <a:solidFill>
              <a:schemeClr val="accent1">
                <a:lumMod val="60000"/>
              </a:schemeClr>
            </a:solidFill>
            <a:ln>
              <a:noFill/>
            </a:ln>
            <a:effectLst/>
          </c:spPr>
          <c:invertIfNegative val="0"/>
          <c:cat>
            <c:numRef>
              <c:f>'Utility Data'!$A$20:$A$21</c:f>
              <c:numCache>
                <c:formatCode>General</c:formatCode>
                <c:ptCount val="2"/>
                <c:pt idx="0">
                  <c:v>2005</c:v>
                </c:pt>
                <c:pt idx="1">
                  <c:v>2019</c:v>
                </c:pt>
              </c:numCache>
            </c:numRef>
          </c:cat>
          <c:val>
            <c:numRef>
              <c:f>'Utility Data'!$I$20:$I$21</c:f>
              <c:numCache>
                <c:formatCode>_(* #,##0.00_);_(* \(#,##0.00\);_(* "-"??_);_(@_)</c:formatCode>
                <c:ptCount val="2"/>
                <c:pt idx="0">
                  <c:v>2204.2765150425325</c:v>
                </c:pt>
                <c:pt idx="1">
                  <c:v>1706.2433963562087</c:v>
                </c:pt>
              </c:numCache>
            </c:numRef>
          </c:val>
          <c:extLst>
            <c:ext xmlns:c16="http://schemas.microsoft.com/office/drawing/2014/chart" uri="{C3380CC4-5D6E-409C-BE32-E72D297353CC}">
              <c16:uniqueId val="{00000006-81B7-4718-9289-F712ABA33CD6}"/>
            </c:ext>
          </c:extLst>
        </c:ser>
        <c:dLbls>
          <c:showLegendKey val="0"/>
          <c:showVal val="0"/>
          <c:showCatName val="0"/>
          <c:showSerName val="0"/>
          <c:showPercent val="0"/>
          <c:showBubbleSize val="0"/>
        </c:dLbls>
        <c:gapWidth val="150"/>
        <c:overlap val="100"/>
        <c:axId val="604953848"/>
        <c:axId val="604954176"/>
      </c:barChart>
      <c:catAx>
        <c:axId val="604953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4954176"/>
        <c:crosses val="autoZero"/>
        <c:auto val="1"/>
        <c:lblAlgn val="ctr"/>
        <c:lblOffset val="100"/>
        <c:noMultiLvlLbl val="0"/>
      </c:catAx>
      <c:valAx>
        <c:axId val="604954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4953848"/>
        <c:crosses val="autoZero"/>
        <c:crossBetween val="between"/>
        <c:dispUnits>
          <c:builtInUnit val="thousand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[SIUC FY Utilties Summary CO2 - release.xlsx]Fleet Fuel!PivotTable1</c:name>
    <c:fmtId val="0"/>
  </c:pivotSource>
  <c:chart>
    <c:autoTitleDeleted val="0"/>
    <c:pivotFmts>
      <c:pivotFmt>
        <c:idx val="0"/>
        <c:marker>
          <c:symbol val="none"/>
        </c:marker>
        <c:dLbl>
          <c:idx val="0"/>
          <c:delete val="1"/>
          <c:extLst>
            <c:ext xmlns:c15="http://schemas.microsoft.com/office/drawing/2012/chart" uri="{CE6537A1-D6FC-4f65-9D91-7224C49458BB}"/>
          </c:extLst>
        </c:dLbl>
      </c:pivotFmt>
      <c:pivotFmt>
        <c:idx val="1"/>
        <c:marker>
          <c:symbol val="none"/>
        </c:marker>
        <c:dLbl>
          <c:idx val="0"/>
          <c:delete val="1"/>
          <c:extLst>
            <c:ext xmlns:c15="http://schemas.microsoft.com/office/drawing/2012/chart" uri="{CE6537A1-D6FC-4f65-9D91-7224C49458BB}"/>
          </c:extLst>
        </c:dLbl>
      </c:pivotFmt>
      <c:pivotFmt>
        <c:idx val="2"/>
        <c:marker>
          <c:symbol val="none"/>
        </c:marker>
        <c:dLbl>
          <c:idx val="0"/>
          <c:delete val="1"/>
          <c:extLst>
            <c:ext xmlns:c15="http://schemas.microsoft.com/office/drawing/2012/chart" uri="{CE6537A1-D6FC-4f65-9D91-7224C49458BB}"/>
          </c:extLst>
        </c:dLbl>
      </c:pivotFmt>
      <c:pivotFmt>
        <c:idx val="3"/>
        <c:marker>
          <c:symbol val="none"/>
        </c:marker>
        <c:dLbl>
          <c:idx val="0"/>
          <c:delete val="1"/>
          <c:extLst>
            <c:ext xmlns:c15="http://schemas.microsoft.com/office/drawing/2012/chart" uri="{CE6537A1-D6FC-4f65-9D91-7224C49458BB}"/>
          </c:extLst>
        </c:dLbl>
      </c:pivotFmt>
      <c:pivotFmt>
        <c:idx val="4"/>
        <c:marker>
          <c:symbol val="none"/>
        </c:marker>
        <c:dLbl>
          <c:idx val="0"/>
          <c:delete val="1"/>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dLbl>
          <c:idx val="0"/>
          <c:delete val="1"/>
          <c:extLst>
            <c:ext xmlns:c15="http://schemas.microsoft.com/office/drawing/2012/chart" uri="{CE6537A1-D6FC-4f65-9D91-7224C49458BB}"/>
          </c:extLst>
        </c:dLbl>
      </c:pivotFmt>
    </c:pivotFmts>
    <c:plotArea>
      <c:layout/>
      <c:barChart>
        <c:barDir val="col"/>
        <c:grouping val="stacked"/>
        <c:varyColors val="0"/>
        <c:ser>
          <c:idx val="0"/>
          <c:order val="0"/>
          <c:tx>
            <c:strRef>
              <c:f>'Fleet Fuel'!$N$8:$N$10</c:f>
              <c:strCache>
                <c:ptCount val="1"/>
                <c:pt idx="0">
                  <c:v>gasoline - on-campus</c:v>
                </c:pt>
              </c:strCache>
            </c:strRef>
          </c:tx>
          <c:invertIfNegative val="0"/>
          <c:cat>
            <c:strRef>
              <c:f>'Fleet Fuel'!$M$11:$M$13</c:f>
              <c:strCache>
                <c:ptCount val="2"/>
                <c:pt idx="0">
                  <c:v>2005</c:v>
                </c:pt>
                <c:pt idx="1">
                  <c:v>2019</c:v>
                </c:pt>
              </c:strCache>
            </c:strRef>
          </c:cat>
          <c:val>
            <c:numRef>
              <c:f>'Fleet Fuel'!$N$11:$N$13</c:f>
              <c:numCache>
                <c:formatCode>#,##0.00</c:formatCode>
                <c:ptCount val="2"/>
                <c:pt idx="0">
                  <c:v>157012.06</c:v>
                </c:pt>
                <c:pt idx="1">
                  <c:v>86843.42</c:v>
                </c:pt>
              </c:numCache>
            </c:numRef>
          </c:val>
          <c:extLst>
            <c:ext xmlns:c16="http://schemas.microsoft.com/office/drawing/2014/chart" uri="{C3380CC4-5D6E-409C-BE32-E72D297353CC}">
              <c16:uniqueId val="{00000000-3483-434C-9804-51794231CFCD}"/>
            </c:ext>
          </c:extLst>
        </c:ser>
        <c:ser>
          <c:idx val="1"/>
          <c:order val="1"/>
          <c:tx>
            <c:strRef>
              <c:f>'Fleet Fuel'!$O$8:$O$10</c:f>
              <c:strCache>
                <c:ptCount val="1"/>
                <c:pt idx="0">
                  <c:v>gasoline - off-campus</c:v>
                </c:pt>
              </c:strCache>
            </c:strRef>
          </c:tx>
          <c:invertIfNegative val="0"/>
          <c:cat>
            <c:strRef>
              <c:f>'Fleet Fuel'!$M$11:$M$13</c:f>
              <c:strCache>
                <c:ptCount val="2"/>
                <c:pt idx="0">
                  <c:v>2005</c:v>
                </c:pt>
                <c:pt idx="1">
                  <c:v>2019</c:v>
                </c:pt>
              </c:strCache>
            </c:strRef>
          </c:cat>
          <c:val>
            <c:numRef>
              <c:f>'Fleet Fuel'!$O$11:$O$13</c:f>
              <c:numCache>
                <c:formatCode>#,##0.00</c:formatCode>
                <c:ptCount val="2"/>
                <c:pt idx="0">
                  <c:v>67674.680000000008</c:v>
                </c:pt>
                <c:pt idx="1">
                  <c:v>56695.59</c:v>
                </c:pt>
              </c:numCache>
            </c:numRef>
          </c:val>
          <c:extLst>
            <c:ext xmlns:c16="http://schemas.microsoft.com/office/drawing/2014/chart" uri="{C3380CC4-5D6E-409C-BE32-E72D297353CC}">
              <c16:uniqueId val="{00000001-3483-434C-9804-51794231CFCD}"/>
            </c:ext>
          </c:extLst>
        </c:ser>
        <c:ser>
          <c:idx val="2"/>
          <c:order val="2"/>
          <c:tx>
            <c:strRef>
              <c:f>'Fleet Fuel'!$Q$8:$Q$10</c:f>
              <c:strCache>
                <c:ptCount val="1"/>
                <c:pt idx="0">
                  <c:v>diesel - on-campus</c:v>
                </c:pt>
              </c:strCache>
            </c:strRef>
          </c:tx>
          <c:invertIfNegative val="0"/>
          <c:cat>
            <c:strRef>
              <c:f>'Fleet Fuel'!$M$11:$M$13</c:f>
              <c:strCache>
                <c:ptCount val="2"/>
                <c:pt idx="0">
                  <c:v>2005</c:v>
                </c:pt>
                <c:pt idx="1">
                  <c:v>2019</c:v>
                </c:pt>
              </c:strCache>
            </c:strRef>
          </c:cat>
          <c:val>
            <c:numRef>
              <c:f>'Fleet Fuel'!$Q$11:$Q$13</c:f>
              <c:numCache>
                <c:formatCode>#,##0.00</c:formatCode>
                <c:ptCount val="2"/>
                <c:pt idx="0">
                  <c:v>21166.799999999999</c:v>
                </c:pt>
                <c:pt idx="1">
                  <c:v>29503.1</c:v>
                </c:pt>
              </c:numCache>
            </c:numRef>
          </c:val>
          <c:extLst>
            <c:ext xmlns:c16="http://schemas.microsoft.com/office/drawing/2014/chart" uri="{C3380CC4-5D6E-409C-BE32-E72D297353CC}">
              <c16:uniqueId val="{00000002-3483-434C-9804-51794231CFCD}"/>
            </c:ext>
          </c:extLst>
        </c:ser>
        <c:ser>
          <c:idx val="3"/>
          <c:order val="3"/>
          <c:tx>
            <c:strRef>
              <c:f>'Fleet Fuel'!$R$8:$R$10</c:f>
              <c:strCache>
                <c:ptCount val="1"/>
                <c:pt idx="0">
                  <c:v>diesel - off-campus</c:v>
                </c:pt>
              </c:strCache>
            </c:strRef>
          </c:tx>
          <c:invertIfNegative val="0"/>
          <c:cat>
            <c:strRef>
              <c:f>'Fleet Fuel'!$M$11:$M$13</c:f>
              <c:strCache>
                <c:ptCount val="2"/>
                <c:pt idx="0">
                  <c:v>2005</c:v>
                </c:pt>
                <c:pt idx="1">
                  <c:v>2019</c:v>
                </c:pt>
              </c:strCache>
            </c:strRef>
          </c:cat>
          <c:val>
            <c:numRef>
              <c:f>'Fleet Fuel'!$R$11:$R$13</c:f>
              <c:numCache>
                <c:formatCode>#,##0.00</c:formatCode>
                <c:ptCount val="2"/>
                <c:pt idx="0">
                  <c:v>1670.53</c:v>
                </c:pt>
                <c:pt idx="1">
                  <c:v>4205.7700000000004</c:v>
                </c:pt>
              </c:numCache>
            </c:numRef>
          </c:val>
          <c:extLst>
            <c:ext xmlns:c16="http://schemas.microsoft.com/office/drawing/2014/chart" uri="{C3380CC4-5D6E-409C-BE32-E72D297353CC}">
              <c16:uniqueId val="{00000003-3483-434C-9804-51794231CFCD}"/>
            </c:ext>
          </c:extLst>
        </c:ser>
        <c:ser>
          <c:idx val="4"/>
          <c:order val="4"/>
          <c:tx>
            <c:strRef>
              <c:f>'Fleet Fuel'!$T$8:$T$10</c:f>
              <c:strCache>
                <c:ptCount val="1"/>
                <c:pt idx="0">
                  <c:v>ethanol - on-campus</c:v>
                </c:pt>
              </c:strCache>
            </c:strRef>
          </c:tx>
          <c:invertIfNegative val="0"/>
          <c:cat>
            <c:strRef>
              <c:f>'Fleet Fuel'!$M$11:$M$13</c:f>
              <c:strCache>
                <c:ptCount val="2"/>
                <c:pt idx="0">
                  <c:v>2005</c:v>
                </c:pt>
                <c:pt idx="1">
                  <c:v>2019</c:v>
                </c:pt>
              </c:strCache>
            </c:strRef>
          </c:cat>
          <c:val>
            <c:numRef>
              <c:f>'Fleet Fuel'!$T$11:$T$13</c:f>
              <c:numCache>
                <c:formatCode>#,##0.00</c:formatCode>
                <c:ptCount val="2"/>
                <c:pt idx="0">
                  <c:v>8588.1</c:v>
                </c:pt>
                <c:pt idx="1">
                  <c:v>21715.1</c:v>
                </c:pt>
              </c:numCache>
            </c:numRef>
          </c:val>
          <c:extLst>
            <c:ext xmlns:c16="http://schemas.microsoft.com/office/drawing/2014/chart" uri="{C3380CC4-5D6E-409C-BE32-E72D297353CC}">
              <c16:uniqueId val="{00000004-3483-434C-9804-51794231CFCD}"/>
            </c:ext>
          </c:extLst>
        </c:ser>
        <c:ser>
          <c:idx val="5"/>
          <c:order val="5"/>
          <c:tx>
            <c:strRef>
              <c:f>'Fleet Fuel'!$U$8:$U$10</c:f>
              <c:strCache>
                <c:ptCount val="1"/>
                <c:pt idx="0">
                  <c:v>ethanol - off-campus</c:v>
                </c:pt>
              </c:strCache>
            </c:strRef>
          </c:tx>
          <c:invertIfNegative val="0"/>
          <c:cat>
            <c:strRef>
              <c:f>'Fleet Fuel'!$M$11:$M$13</c:f>
              <c:strCache>
                <c:ptCount val="2"/>
                <c:pt idx="0">
                  <c:v>2005</c:v>
                </c:pt>
                <c:pt idx="1">
                  <c:v>2019</c:v>
                </c:pt>
              </c:strCache>
            </c:strRef>
          </c:cat>
          <c:val>
            <c:numRef>
              <c:f>'Fleet Fuel'!$U$11:$U$13</c:f>
              <c:numCache>
                <c:formatCode>#,##0.00</c:formatCode>
                <c:ptCount val="2"/>
                <c:pt idx="0">
                  <c:v>167.22</c:v>
                </c:pt>
                <c:pt idx="1">
                  <c:v>881.24</c:v>
                </c:pt>
              </c:numCache>
            </c:numRef>
          </c:val>
          <c:extLst>
            <c:ext xmlns:c16="http://schemas.microsoft.com/office/drawing/2014/chart" uri="{C3380CC4-5D6E-409C-BE32-E72D297353CC}">
              <c16:uniqueId val="{00000005-3483-434C-9804-51794231CFCD}"/>
            </c:ext>
          </c:extLst>
        </c:ser>
        <c:ser>
          <c:idx val="6"/>
          <c:order val="6"/>
          <c:tx>
            <c:strRef>
              <c:f>'Fleet Fuel'!$W$8:$W$10</c:f>
              <c:strCache>
                <c:ptCount val="1"/>
                <c:pt idx="0">
                  <c:v>other - off-campus</c:v>
                </c:pt>
              </c:strCache>
            </c:strRef>
          </c:tx>
          <c:invertIfNegative val="0"/>
          <c:cat>
            <c:strRef>
              <c:f>'Fleet Fuel'!$M$11:$M$13</c:f>
              <c:strCache>
                <c:ptCount val="2"/>
                <c:pt idx="0">
                  <c:v>2005</c:v>
                </c:pt>
                <c:pt idx="1">
                  <c:v>2019</c:v>
                </c:pt>
              </c:strCache>
            </c:strRef>
          </c:cat>
          <c:val>
            <c:numRef>
              <c:f>'Fleet Fuel'!$W$11:$W$13</c:f>
              <c:numCache>
                <c:formatCode>#,##0.00</c:formatCode>
                <c:ptCount val="2"/>
                <c:pt idx="0">
                  <c:v>756.33</c:v>
                </c:pt>
                <c:pt idx="1">
                  <c:v>1616.63</c:v>
                </c:pt>
              </c:numCache>
            </c:numRef>
          </c:val>
          <c:extLst>
            <c:ext xmlns:c16="http://schemas.microsoft.com/office/drawing/2014/chart" uri="{C3380CC4-5D6E-409C-BE32-E72D297353CC}">
              <c16:uniqueId val="{00000006-3483-434C-9804-51794231CFCD}"/>
            </c:ext>
          </c:extLst>
        </c:ser>
        <c:dLbls>
          <c:showLegendKey val="0"/>
          <c:showVal val="0"/>
          <c:showCatName val="0"/>
          <c:showSerName val="0"/>
          <c:showPercent val="0"/>
          <c:showBubbleSize val="0"/>
        </c:dLbls>
        <c:gapWidth val="150"/>
        <c:overlap val="100"/>
        <c:axId val="457012952"/>
        <c:axId val="457013344"/>
      </c:barChart>
      <c:catAx>
        <c:axId val="45701295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57013344"/>
        <c:crosses val="autoZero"/>
        <c:auto val="0"/>
        <c:lblAlgn val="ctr"/>
        <c:lblOffset val="100"/>
        <c:noMultiLvlLbl val="0"/>
      </c:catAx>
      <c:valAx>
        <c:axId val="457013344"/>
        <c:scaling>
          <c:orientation val="minMax"/>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57012952"/>
        <c:crosses val="autoZero"/>
        <c:crossBetween val="between"/>
      </c:valAx>
    </c:plotArea>
    <c:legend>
      <c:legendPos val="r"/>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'Fleet Fuel'!$N$18:$N$18</c:f>
              <c:strCache>
                <c:ptCount val="1"/>
                <c:pt idx="0">
                  <c:v>Gasoline</c:v>
                </c:pt>
              </c:strCache>
            </c:strRef>
          </c:tx>
          <c:invertIfNegative val="0"/>
          <c:cat>
            <c:numRef>
              <c:f>'Fleet Fuel'!$M$19:$M$20</c:f>
              <c:numCache>
                <c:formatCode>General</c:formatCode>
                <c:ptCount val="2"/>
                <c:pt idx="0">
                  <c:v>2005</c:v>
                </c:pt>
                <c:pt idx="1">
                  <c:v>2019</c:v>
                </c:pt>
              </c:numCache>
            </c:numRef>
          </c:cat>
          <c:val>
            <c:numRef>
              <c:f>'Fleet Fuel'!$N$19:$N$20</c:f>
              <c:numCache>
                <c:formatCode>_(* #,##0_);_(* \(#,##0\);_(* "-"??_);_(@_)</c:formatCode>
                <c:ptCount val="2"/>
                <c:pt idx="0">
                  <c:v>27184.955666285718</c:v>
                </c:pt>
                <c:pt idx="1">
                  <c:v>17271.502258023811</c:v>
                </c:pt>
              </c:numCache>
            </c:numRef>
          </c:val>
          <c:extLst>
            <c:ext xmlns:c16="http://schemas.microsoft.com/office/drawing/2014/chart" uri="{C3380CC4-5D6E-409C-BE32-E72D297353CC}">
              <c16:uniqueId val="{00000000-C734-477E-839A-CB3974D072D6}"/>
            </c:ext>
          </c:extLst>
        </c:ser>
        <c:ser>
          <c:idx val="1"/>
          <c:order val="1"/>
          <c:tx>
            <c:strRef>
              <c:f>'Fleet Fuel'!$O$18:$O$18</c:f>
              <c:strCache>
                <c:ptCount val="1"/>
                <c:pt idx="0">
                  <c:v>Ethanol</c:v>
                </c:pt>
              </c:strCache>
            </c:strRef>
          </c:tx>
          <c:invertIfNegative val="0"/>
          <c:cat>
            <c:numRef>
              <c:f>'Fleet Fuel'!$M$19:$M$20</c:f>
              <c:numCache>
                <c:formatCode>General</c:formatCode>
                <c:ptCount val="2"/>
                <c:pt idx="0">
                  <c:v>2005</c:v>
                </c:pt>
                <c:pt idx="1">
                  <c:v>2019</c:v>
                </c:pt>
              </c:numCache>
            </c:numRef>
          </c:cat>
          <c:val>
            <c:numRef>
              <c:f>'Fleet Fuel'!$O$19:$O$20</c:f>
              <c:numCache>
                <c:formatCode>_(* #,##0_);_(* \(#,##0\);_(* "-"??_);_(@_)</c:formatCode>
                <c:ptCount val="2"/>
                <c:pt idx="0">
                  <c:v>830.63805439999999</c:v>
                </c:pt>
                <c:pt idx="1">
                  <c:v>2139.432231361905</c:v>
                </c:pt>
              </c:numCache>
            </c:numRef>
          </c:val>
          <c:extLst>
            <c:ext xmlns:c16="http://schemas.microsoft.com/office/drawing/2014/chart" uri="{C3380CC4-5D6E-409C-BE32-E72D297353CC}">
              <c16:uniqueId val="{00000001-C734-477E-839A-CB3974D072D6}"/>
            </c:ext>
          </c:extLst>
        </c:ser>
        <c:ser>
          <c:idx val="2"/>
          <c:order val="2"/>
          <c:tx>
            <c:strRef>
              <c:f>'Fleet Fuel'!$P$18:$P$18</c:f>
              <c:strCache>
                <c:ptCount val="1"/>
                <c:pt idx="0">
                  <c:v>Diesel</c:v>
                </c:pt>
              </c:strCache>
            </c:strRef>
          </c:tx>
          <c:invertIfNegative val="0"/>
          <c:cat>
            <c:numRef>
              <c:f>'Fleet Fuel'!$M$19:$M$20</c:f>
              <c:numCache>
                <c:formatCode>General</c:formatCode>
                <c:ptCount val="2"/>
                <c:pt idx="0">
                  <c:v>2005</c:v>
                </c:pt>
                <c:pt idx="1">
                  <c:v>2019</c:v>
                </c:pt>
              </c:numCache>
            </c:numRef>
          </c:cat>
          <c:val>
            <c:numRef>
              <c:f>'Fleet Fuel'!$P$19:$P$20</c:f>
              <c:numCache>
                <c:formatCode>_(* #,##0_);_(* \(#,##0\);_(* "-"??_);_(@_)</c:formatCode>
                <c:ptCount val="2"/>
                <c:pt idx="0">
                  <c:v>3167.3201726190473</c:v>
                </c:pt>
                <c:pt idx="1">
                  <c:v>4630.9566642857135</c:v>
                </c:pt>
              </c:numCache>
            </c:numRef>
          </c:val>
          <c:extLst>
            <c:ext xmlns:c16="http://schemas.microsoft.com/office/drawing/2014/chart" uri="{C3380CC4-5D6E-409C-BE32-E72D297353CC}">
              <c16:uniqueId val="{00000002-C734-477E-839A-CB3974D072D6}"/>
            </c:ext>
          </c:extLst>
        </c:ser>
        <c:dLbls>
          <c:showLegendKey val="0"/>
          <c:showVal val="0"/>
          <c:showCatName val="0"/>
          <c:showSerName val="0"/>
          <c:showPercent val="0"/>
          <c:showBubbleSize val="0"/>
        </c:dLbls>
        <c:gapWidth val="150"/>
        <c:overlap val="100"/>
        <c:axId val="457015304"/>
        <c:axId val="454609896"/>
      </c:barChart>
      <c:catAx>
        <c:axId val="457015304"/>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454609896"/>
        <c:crosses val="autoZero"/>
        <c:auto val="1"/>
        <c:lblAlgn val="ctr"/>
        <c:lblOffset val="100"/>
        <c:noMultiLvlLbl val="0"/>
      </c:catAx>
      <c:valAx>
        <c:axId val="454609896"/>
        <c:scaling>
          <c:orientation val="minMax"/>
        </c:scaling>
        <c:delete val="0"/>
        <c:axPos val="l"/>
        <c:majorGridlines/>
        <c:numFmt formatCode="_(* #,##0_);_(* \(#,##0\);_(* &quot;-&quot;??_);_(@_)" sourceLinked="1"/>
        <c:majorTickMark val="out"/>
        <c:minorTickMark val="none"/>
        <c:tickLblPos val="nextTo"/>
        <c:txPr>
          <a:bodyPr rot="0" vert="horz"/>
          <a:lstStyle/>
          <a:p>
            <a:pPr>
              <a:defRPr/>
            </a:pPr>
            <a:endParaRPr lang="en-US"/>
          </a:p>
        </c:txPr>
        <c:crossAx val="457015304"/>
        <c:crosses val="autoZero"/>
        <c:crossBetween val="between"/>
      </c:valAx>
    </c:plotArea>
    <c:legend>
      <c:legendPos val="r"/>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Plant!$B$3</c:f>
              <c:strCache>
                <c:ptCount val="1"/>
                <c:pt idx="0">
                  <c:v>#2 STEAM [kLB/YR]</c:v>
                </c:pt>
              </c:strCache>
            </c:strRef>
          </c:tx>
          <c:spPr>
            <a:ln w="28575" cap="rnd">
              <a:solidFill>
                <a:schemeClr val="accent1"/>
              </a:solidFill>
              <a:round/>
            </a:ln>
            <a:effectLst/>
          </c:spPr>
          <c:marker>
            <c:symbol val="none"/>
          </c:marker>
          <c:cat>
            <c:numRef>
              <c:f>Plant!$A$4:$A$19</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Plant!$B$4:$B$19</c:f>
              <c:numCache>
                <c:formatCode>#,##0</c:formatCode>
                <c:ptCount val="16"/>
                <c:pt idx="0">
                  <c:v>0</c:v>
                </c:pt>
                <c:pt idx="1">
                  <c:v>8361.89</c:v>
                </c:pt>
                <c:pt idx="2">
                  <c:v>23407.261999999999</c:v>
                </c:pt>
                <c:pt idx="3">
                  <c:v>1321.298</c:v>
                </c:pt>
                <c:pt idx="4">
                  <c:v>62576.01</c:v>
                </c:pt>
                <c:pt idx="5">
                  <c:v>23093.795999999998</c:v>
                </c:pt>
                <c:pt idx="6">
                  <c:v>20822.004000000001</c:v>
                </c:pt>
                <c:pt idx="7">
                  <c:v>0</c:v>
                </c:pt>
                <c:pt idx="8">
                  <c:v>0</c:v>
                </c:pt>
                <c:pt idx="9">
                  <c:v>0</c:v>
                </c:pt>
                <c:pt idx="10">
                  <c:v>0</c:v>
                </c:pt>
                <c:pt idx="11">
                  <c:v>1178.682</c:v>
                </c:pt>
                <c:pt idx="12">
                  <c:v>0</c:v>
                </c:pt>
                <c:pt idx="13">
                  <c:v>0</c:v>
                </c:pt>
                <c:pt idx="14">
                  <c:v>0</c:v>
                </c:pt>
                <c:pt idx="15">
                  <c:v>0</c:v>
                </c:pt>
              </c:numCache>
            </c:numRef>
          </c:val>
          <c:smooth val="0"/>
          <c:extLst>
            <c:ext xmlns:c16="http://schemas.microsoft.com/office/drawing/2014/chart" uri="{C3380CC4-5D6E-409C-BE32-E72D297353CC}">
              <c16:uniqueId val="{00000000-EA3A-4A5F-81EE-81AB93AD303A}"/>
            </c:ext>
          </c:extLst>
        </c:ser>
        <c:ser>
          <c:idx val="1"/>
          <c:order val="1"/>
          <c:tx>
            <c:strRef>
              <c:f>Plant!$C$3</c:f>
              <c:strCache>
                <c:ptCount val="1"/>
                <c:pt idx="0">
                  <c:v>#3 STEAM [kLB/YR]</c:v>
                </c:pt>
              </c:strCache>
            </c:strRef>
          </c:tx>
          <c:spPr>
            <a:ln w="28575" cap="rnd">
              <a:solidFill>
                <a:schemeClr val="accent2"/>
              </a:solidFill>
              <a:round/>
            </a:ln>
            <a:effectLst/>
          </c:spPr>
          <c:marker>
            <c:symbol val="none"/>
          </c:marker>
          <c:cat>
            <c:numRef>
              <c:f>Plant!$A$4:$A$19</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Plant!$C$4:$C$19</c:f>
              <c:numCache>
                <c:formatCode>#,##0</c:formatCode>
                <c:ptCount val="16"/>
                <c:pt idx="0">
                  <c:v>256652.05600000001</c:v>
                </c:pt>
                <c:pt idx="1">
                  <c:v>127407.02</c:v>
                </c:pt>
                <c:pt idx="2">
                  <c:v>184613.37599999999</c:v>
                </c:pt>
                <c:pt idx="3">
                  <c:v>92726.527000000002</c:v>
                </c:pt>
                <c:pt idx="4">
                  <c:v>63730.892</c:v>
                </c:pt>
                <c:pt idx="5">
                  <c:v>150911.073</c:v>
                </c:pt>
                <c:pt idx="6">
                  <c:v>153086.03099999999</c:v>
                </c:pt>
                <c:pt idx="7">
                  <c:v>115678.277</c:v>
                </c:pt>
                <c:pt idx="8">
                  <c:v>79183.798999999999</c:v>
                </c:pt>
                <c:pt idx="9">
                  <c:v>3490.3090000000002</c:v>
                </c:pt>
                <c:pt idx="10">
                  <c:v>0</c:v>
                </c:pt>
                <c:pt idx="11">
                  <c:v>493.12400000000002</c:v>
                </c:pt>
                <c:pt idx="12">
                  <c:v>465.38200000000001</c:v>
                </c:pt>
                <c:pt idx="13">
                  <c:v>0</c:v>
                </c:pt>
                <c:pt idx="14">
                  <c:v>0</c:v>
                </c:pt>
                <c:pt idx="15">
                  <c:v>0</c:v>
                </c:pt>
              </c:numCache>
            </c:numRef>
          </c:val>
          <c:smooth val="0"/>
          <c:extLst>
            <c:ext xmlns:c16="http://schemas.microsoft.com/office/drawing/2014/chart" uri="{C3380CC4-5D6E-409C-BE32-E72D297353CC}">
              <c16:uniqueId val="{00000001-EA3A-4A5F-81EE-81AB93AD303A}"/>
            </c:ext>
          </c:extLst>
        </c:ser>
        <c:ser>
          <c:idx val="2"/>
          <c:order val="2"/>
          <c:tx>
            <c:strRef>
              <c:f>Plant!$D$3</c:f>
              <c:strCache>
                <c:ptCount val="1"/>
                <c:pt idx="0">
                  <c:v>#4 STEAM [kLB/YR]</c:v>
                </c:pt>
              </c:strCache>
            </c:strRef>
          </c:tx>
          <c:spPr>
            <a:ln w="28575" cap="rnd">
              <a:solidFill>
                <a:schemeClr val="accent3"/>
              </a:solidFill>
              <a:round/>
            </a:ln>
            <a:effectLst/>
          </c:spPr>
          <c:marker>
            <c:symbol val="none"/>
          </c:marker>
          <c:cat>
            <c:numRef>
              <c:f>Plant!$A$4:$A$19</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Plant!$D$4:$D$19</c:f>
              <c:numCache>
                <c:formatCode>#,##0</c:formatCode>
                <c:ptCount val="16"/>
                <c:pt idx="0">
                  <c:v>22804.42</c:v>
                </c:pt>
                <c:pt idx="1">
                  <c:v>24235.629000000001</c:v>
                </c:pt>
                <c:pt idx="2">
                  <c:v>28502.679</c:v>
                </c:pt>
                <c:pt idx="3">
                  <c:v>26609.404999999999</c:v>
                </c:pt>
                <c:pt idx="4">
                  <c:v>25420.538</c:v>
                </c:pt>
                <c:pt idx="5">
                  <c:v>24647.64</c:v>
                </c:pt>
                <c:pt idx="6">
                  <c:v>31518.67</c:v>
                </c:pt>
                <c:pt idx="7">
                  <c:v>20433.525000000001</c:v>
                </c:pt>
                <c:pt idx="8">
                  <c:v>36705.923999999999</c:v>
                </c:pt>
                <c:pt idx="9">
                  <c:v>92193.951000000001</c:v>
                </c:pt>
                <c:pt idx="10">
                  <c:v>134962.405</c:v>
                </c:pt>
                <c:pt idx="11">
                  <c:v>107830.04700000001</c:v>
                </c:pt>
                <c:pt idx="12">
                  <c:v>85906.604999999996</c:v>
                </c:pt>
                <c:pt idx="13">
                  <c:v>86837.909</c:v>
                </c:pt>
                <c:pt idx="14">
                  <c:v>95434.576000000001</c:v>
                </c:pt>
                <c:pt idx="15">
                  <c:v>67956.297000000006</c:v>
                </c:pt>
              </c:numCache>
            </c:numRef>
          </c:val>
          <c:smooth val="0"/>
          <c:extLst>
            <c:ext xmlns:c16="http://schemas.microsoft.com/office/drawing/2014/chart" uri="{C3380CC4-5D6E-409C-BE32-E72D297353CC}">
              <c16:uniqueId val="{00000002-EA3A-4A5F-81EE-81AB93AD303A}"/>
            </c:ext>
          </c:extLst>
        </c:ser>
        <c:ser>
          <c:idx val="3"/>
          <c:order val="3"/>
          <c:tx>
            <c:strRef>
              <c:f>Plant!$E$3</c:f>
              <c:strCache>
                <c:ptCount val="1"/>
                <c:pt idx="0">
                  <c:v>#5 STEAM [kLB/YR]</c:v>
                </c:pt>
              </c:strCache>
            </c:strRef>
          </c:tx>
          <c:spPr>
            <a:ln w="28575" cap="rnd">
              <a:solidFill>
                <a:schemeClr val="accent4"/>
              </a:solidFill>
              <a:round/>
            </a:ln>
            <a:effectLst/>
          </c:spPr>
          <c:marker>
            <c:symbol val="none"/>
          </c:marker>
          <c:cat>
            <c:numRef>
              <c:f>Plant!$A$4:$A$19</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Plant!$E$4:$E$19</c:f>
              <c:numCache>
                <c:formatCode>#,##0</c:formatCode>
                <c:ptCount val="16"/>
                <c:pt idx="0">
                  <c:v>610957.84</c:v>
                </c:pt>
                <c:pt idx="1">
                  <c:v>641193.39</c:v>
                </c:pt>
                <c:pt idx="2">
                  <c:v>596574.05000000005</c:v>
                </c:pt>
                <c:pt idx="3">
                  <c:v>647707.88</c:v>
                </c:pt>
                <c:pt idx="4">
                  <c:v>637393.03599999996</c:v>
                </c:pt>
                <c:pt idx="5">
                  <c:v>600439.68099999998</c:v>
                </c:pt>
                <c:pt idx="6">
                  <c:v>614085.88</c:v>
                </c:pt>
                <c:pt idx="7">
                  <c:v>674255.31</c:v>
                </c:pt>
                <c:pt idx="8">
                  <c:v>687531.02</c:v>
                </c:pt>
                <c:pt idx="9">
                  <c:v>689040.8</c:v>
                </c:pt>
                <c:pt idx="10">
                  <c:v>705807.86</c:v>
                </c:pt>
                <c:pt idx="11">
                  <c:v>680308.68</c:v>
                </c:pt>
                <c:pt idx="12">
                  <c:v>709808.61</c:v>
                </c:pt>
                <c:pt idx="13">
                  <c:v>720554.1</c:v>
                </c:pt>
                <c:pt idx="14">
                  <c:v>738837.68</c:v>
                </c:pt>
                <c:pt idx="15">
                  <c:v>700575.27</c:v>
                </c:pt>
              </c:numCache>
            </c:numRef>
          </c:val>
          <c:smooth val="0"/>
          <c:extLst>
            <c:ext xmlns:c16="http://schemas.microsoft.com/office/drawing/2014/chart" uri="{C3380CC4-5D6E-409C-BE32-E72D297353CC}">
              <c16:uniqueId val="{00000003-EA3A-4A5F-81EE-81AB93AD303A}"/>
            </c:ext>
          </c:extLst>
        </c:ser>
        <c:ser>
          <c:idx val="4"/>
          <c:order val="4"/>
          <c:tx>
            <c:strRef>
              <c:f>Plant!$F$3</c:f>
              <c:strCache>
                <c:ptCount val="1"/>
                <c:pt idx="0">
                  <c:v>TOTAL STEAM [kLB/YR]</c:v>
                </c:pt>
              </c:strCache>
            </c:strRef>
          </c:tx>
          <c:spPr>
            <a:ln w="28575" cap="rnd">
              <a:solidFill>
                <a:schemeClr val="accent5"/>
              </a:solidFill>
              <a:round/>
            </a:ln>
            <a:effectLst/>
          </c:spPr>
          <c:marker>
            <c:symbol val="none"/>
          </c:marker>
          <c:cat>
            <c:numRef>
              <c:f>Plant!$A$4:$A$19</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Plant!$F$4:$F$19</c:f>
              <c:numCache>
                <c:formatCode>#,##0</c:formatCode>
                <c:ptCount val="16"/>
                <c:pt idx="0">
                  <c:v>890414.31599999999</c:v>
                </c:pt>
                <c:pt idx="1">
                  <c:v>801197.929</c:v>
                </c:pt>
                <c:pt idx="2">
                  <c:v>833097.36699999997</c:v>
                </c:pt>
                <c:pt idx="3">
                  <c:v>768365.11</c:v>
                </c:pt>
                <c:pt idx="4">
                  <c:v>789120.47600000002</c:v>
                </c:pt>
                <c:pt idx="5">
                  <c:v>799092.19</c:v>
                </c:pt>
                <c:pt idx="6">
                  <c:v>819512.58499999996</c:v>
                </c:pt>
                <c:pt idx="7">
                  <c:v>810367.11199999996</c:v>
                </c:pt>
                <c:pt idx="8">
                  <c:v>803420.74300000002</c:v>
                </c:pt>
                <c:pt idx="9">
                  <c:v>784725.06</c:v>
                </c:pt>
                <c:pt idx="10">
                  <c:v>840770.26500000001</c:v>
                </c:pt>
                <c:pt idx="11">
                  <c:v>789810.53300000005</c:v>
                </c:pt>
                <c:pt idx="12">
                  <c:v>796180.59699999995</c:v>
                </c:pt>
                <c:pt idx="13">
                  <c:v>807392.00899999996</c:v>
                </c:pt>
                <c:pt idx="14">
                  <c:v>834272.25600000005</c:v>
                </c:pt>
                <c:pt idx="15">
                  <c:v>768531.56700000004</c:v>
                </c:pt>
              </c:numCache>
            </c:numRef>
          </c:val>
          <c:smooth val="0"/>
          <c:extLst>
            <c:ext xmlns:c16="http://schemas.microsoft.com/office/drawing/2014/chart" uri="{C3380CC4-5D6E-409C-BE32-E72D297353CC}">
              <c16:uniqueId val="{00000004-EA3A-4A5F-81EE-81AB93AD303A}"/>
            </c:ext>
          </c:extLst>
        </c:ser>
        <c:dLbls>
          <c:showLegendKey val="0"/>
          <c:showVal val="0"/>
          <c:showCatName val="0"/>
          <c:showSerName val="0"/>
          <c:showPercent val="0"/>
          <c:showBubbleSize val="0"/>
        </c:dLbls>
        <c:smooth val="0"/>
        <c:axId val="1481093928"/>
        <c:axId val="1481090976"/>
      </c:lineChart>
      <c:catAx>
        <c:axId val="1481093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1090976"/>
        <c:crosses val="autoZero"/>
        <c:auto val="1"/>
        <c:lblAlgn val="ctr"/>
        <c:lblOffset val="100"/>
        <c:noMultiLvlLbl val="0"/>
      </c:catAx>
      <c:valAx>
        <c:axId val="1481090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10939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Plant!$M$3</c:f>
              <c:strCache>
                <c:ptCount val="1"/>
                <c:pt idx="0">
                  <c:v>Stoker Coal [ton/y]</c:v>
                </c:pt>
              </c:strCache>
            </c:strRef>
          </c:tx>
          <c:spPr>
            <a:ln w="28575" cap="rnd">
              <a:solidFill>
                <a:schemeClr val="accent1"/>
              </a:solidFill>
              <a:round/>
            </a:ln>
            <a:effectLst/>
          </c:spPr>
          <c:marker>
            <c:symbol val="none"/>
          </c:marker>
          <c:cat>
            <c:numRef>
              <c:f>Plant!$L$4:$L$19</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Plant!$M$4:$M$19</c:f>
              <c:numCache>
                <c:formatCode>#,##0</c:formatCode>
                <c:ptCount val="16"/>
                <c:pt idx="0">
                  <c:v>11263.92</c:v>
                </c:pt>
                <c:pt idx="1">
                  <c:v>7010.2600000000029</c:v>
                </c:pt>
                <c:pt idx="2">
                  <c:v>9999.2459999999937</c:v>
                </c:pt>
                <c:pt idx="3">
                  <c:v>4424.9699999999984</c:v>
                </c:pt>
                <c:pt idx="4">
                  <c:v>6449.0499999999965</c:v>
                </c:pt>
                <c:pt idx="5">
                  <c:v>8827.2799999999988</c:v>
                </c:pt>
                <c:pt idx="6">
                  <c:v>8863.06</c:v>
                </c:pt>
                <c:pt idx="7">
                  <c:v>5798.4699999999984</c:v>
                </c:pt>
                <c:pt idx="8">
                  <c:v>3924.0400000000004</c:v>
                </c:pt>
                <c:pt idx="9">
                  <c:v>186.17000000000002</c:v>
                </c:pt>
                <c:pt idx="10">
                  <c:v>0</c:v>
                </c:pt>
                <c:pt idx="11">
                  <c:v>74.95</c:v>
                </c:pt>
                <c:pt idx="12">
                  <c:v>24.939999999999998</c:v>
                </c:pt>
                <c:pt idx="13">
                  <c:v>0</c:v>
                </c:pt>
                <c:pt idx="14">
                  <c:v>0</c:v>
                </c:pt>
                <c:pt idx="15">
                  <c:v>0</c:v>
                </c:pt>
              </c:numCache>
            </c:numRef>
          </c:val>
          <c:smooth val="0"/>
          <c:extLst>
            <c:ext xmlns:c16="http://schemas.microsoft.com/office/drawing/2014/chart" uri="{C3380CC4-5D6E-409C-BE32-E72D297353CC}">
              <c16:uniqueId val="{00000000-37D4-4E23-B65E-F75810EF67CA}"/>
            </c:ext>
          </c:extLst>
        </c:ser>
        <c:ser>
          <c:idx val="1"/>
          <c:order val="1"/>
          <c:tx>
            <c:strRef>
              <c:f>Plant!$N$3</c:f>
              <c:strCache>
                <c:ptCount val="1"/>
                <c:pt idx="0">
                  <c:v>2x0 Coal [ton/y]</c:v>
                </c:pt>
              </c:strCache>
            </c:strRef>
          </c:tx>
          <c:spPr>
            <a:ln w="28575" cap="rnd">
              <a:solidFill>
                <a:schemeClr val="accent2"/>
              </a:solidFill>
              <a:round/>
            </a:ln>
            <a:effectLst/>
          </c:spPr>
          <c:marker>
            <c:symbol val="none"/>
          </c:marker>
          <c:cat>
            <c:numRef>
              <c:f>Plant!$L$4:$L$19</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Plant!$N$4:$N$19</c:f>
              <c:numCache>
                <c:formatCode>#,##0</c:formatCode>
                <c:ptCount val="16"/>
                <c:pt idx="0">
                  <c:v>38884.859999999993</c:v>
                </c:pt>
                <c:pt idx="1">
                  <c:v>42122.45999999997</c:v>
                </c:pt>
                <c:pt idx="2">
                  <c:v>38528.909999999996</c:v>
                </c:pt>
                <c:pt idx="3">
                  <c:v>42258.939999999973</c:v>
                </c:pt>
                <c:pt idx="4">
                  <c:v>41673.969999999987</c:v>
                </c:pt>
                <c:pt idx="5">
                  <c:v>39472.939999999995</c:v>
                </c:pt>
                <c:pt idx="6">
                  <c:v>39958.459999999963</c:v>
                </c:pt>
                <c:pt idx="7">
                  <c:v>42376.560000000019</c:v>
                </c:pt>
                <c:pt idx="8">
                  <c:v>44090.740000000013</c:v>
                </c:pt>
                <c:pt idx="9">
                  <c:v>43360.07</c:v>
                </c:pt>
                <c:pt idx="10">
                  <c:v>43406.430000000037</c:v>
                </c:pt>
                <c:pt idx="11">
                  <c:v>41176.450000000012</c:v>
                </c:pt>
                <c:pt idx="12">
                  <c:v>42805.109999999957</c:v>
                </c:pt>
                <c:pt idx="13">
                  <c:v>42682.339999999989</c:v>
                </c:pt>
                <c:pt idx="14">
                  <c:v>44124.419999999976</c:v>
                </c:pt>
                <c:pt idx="15">
                  <c:v>42641.789999999979</c:v>
                </c:pt>
              </c:numCache>
            </c:numRef>
          </c:val>
          <c:smooth val="0"/>
          <c:extLst>
            <c:ext xmlns:c16="http://schemas.microsoft.com/office/drawing/2014/chart" uri="{C3380CC4-5D6E-409C-BE32-E72D297353CC}">
              <c16:uniqueId val="{00000001-37D4-4E23-B65E-F75810EF67CA}"/>
            </c:ext>
          </c:extLst>
        </c:ser>
        <c:ser>
          <c:idx val="2"/>
          <c:order val="2"/>
          <c:tx>
            <c:strRef>
              <c:f>Plant!$O$3</c:f>
              <c:strCache>
                <c:ptCount val="1"/>
                <c:pt idx="0">
                  <c:v>Limestone [ton/y]</c:v>
                </c:pt>
              </c:strCache>
            </c:strRef>
          </c:tx>
          <c:spPr>
            <a:ln w="28575" cap="rnd">
              <a:solidFill>
                <a:schemeClr val="accent3"/>
              </a:solidFill>
              <a:round/>
            </a:ln>
            <a:effectLst/>
          </c:spPr>
          <c:marker>
            <c:symbol val="none"/>
          </c:marker>
          <c:cat>
            <c:numRef>
              <c:f>Plant!$L$4:$L$19</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Plant!$O$4:$O$19</c:f>
              <c:numCache>
                <c:formatCode>#,##0</c:formatCode>
                <c:ptCount val="16"/>
                <c:pt idx="0">
                  <c:v>10276.730999999992</c:v>
                </c:pt>
                <c:pt idx="1">
                  <c:v>10828.438499999991</c:v>
                </c:pt>
                <c:pt idx="2">
                  <c:v>9029.0804999999946</c:v>
                </c:pt>
                <c:pt idx="3">
                  <c:v>10413.339999999998</c:v>
                </c:pt>
                <c:pt idx="4">
                  <c:v>9468.4249999999975</c:v>
                </c:pt>
                <c:pt idx="5">
                  <c:v>10025.728999999998</c:v>
                </c:pt>
                <c:pt idx="6">
                  <c:v>9267.8499999999949</c:v>
                </c:pt>
                <c:pt idx="7">
                  <c:v>9752.4000000000069</c:v>
                </c:pt>
                <c:pt idx="8">
                  <c:v>10383.179999999995</c:v>
                </c:pt>
                <c:pt idx="9">
                  <c:v>10344.531999999992</c:v>
                </c:pt>
                <c:pt idx="10">
                  <c:v>10368.540000000005</c:v>
                </c:pt>
                <c:pt idx="11">
                  <c:v>9975.9799999999977</c:v>
                </c:pt>
                <c:pt idx="12">
                  <c:v>9919.5699999999979</c:v>
                </c:pt>
                <c:pt idx="13">
                  <c:v>10672.510000000002</c:v>
                </c:pt>
                <c:pt idx="14">
                  <c:v>10533.240000000002</c:v>
                </c:pt>
                <c:pt idx="15">
                  <c:v>10181.900000000007</c:v>
                </c:pt>
              </c:numCache>
            </c:numRef>
          </c:val>
          <c:smooth val="0"/>
          <c:extLst>
            <c:ext xmlns:c16="http://schemas.microsoft.com/office/drawing/2014/chart" uri="{C3380CC4-5D6E-409C-BE32-E72D297353CC}">
              <c16:uniqueId val="{00000002-37D4-4E23-B65E-F75810EF67CA}"/>
            </c:ext>
          </c:extLst>
        </c:ser>
        <c:dLbls>
          <c:showLegendKey val="0"/>
          <c:showVal val="0"/>
          <c:showCatName val="0"/>
          <c:showSerName val="0"/>
          <c:showPercent val="0"/>
          <c:showBubbleSize val="0"/>
        </c:dLbls>
        <c:marker val="1"/>
        <c:smooth val="0"/>
        <c:axId val="1329520800"/>
        <c:axId val="1329515880"/>
      </c:lineChart>
      <c:lineChart>
        <c:grouping val="standard"/>
        <c:varyColors val="0"/>
        <c:ser>
          <c:idx val="3"/>
          <c:order val="3"/>
          <c:tx>
            <c:strRef>
              <c:f>Plant!$P$3</c:f>
              <c:strCache>
                <c:ptCount val="1"/>
                <c:pt idx="0">
                  <c:v>Natural Gas [therm/y]</c:v>
                </c:pt>
              </c:strCache>
            </c:strRef>
          </c:tx>
          <c:spPr>
            <a:ln w="28575" cap="rnd">
              <a:solidFill>
                <a:schemeClr val="accent4"/>
              </a:solidFill>
              <a:round/>
            </a:ln>
            <a:effectLst/>
          </c:spPr>
          <c:marker>
            <c:symbol val="none"/>
          </c:marker>
          <c:cat>
            <c:numRef>
              <c:f>Plant!$L$4:$L$19</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Plant!$P$4:$P$19</c:f>
              <c:numCache>
                <c:formatCode>#,##0</c:formatCode>
                <c:ptCount val="16"/>
                <c:pt idx="0">
                  <c:v>272412</c:v>
                </c:pt>
                <c:pt idx="1">
                  <c:v>367140</c:v>
                </c:pt>
                <c:pt idx="2">
                  <c:v>356620</c:v>
                </c:pt>
                <c:pt idx="3">
                  <c:v>361770</c:v>
                </c:pt>
                <c:pt idx="4">
                  <c:v>335340</c:v>
                </c:pt>
                <c:pt idx="5">
                  <c:v>317990</c:v>
                </c:pt>
                <c:pt idx="6">
                  <c:v>379360</c:v>
                </c:pt>
                <c:pt idx="7">
                  <c:v>286420</c:v>
                </c:pt>
                <c:pt idx="8">
                  <c:v>522601</c:v>
                </c:pt>
                <c:pt idx="9">
                  <c:v>1214840</c:v>
                </c:pt>
                <c:pt idx="10">
                  <c:v>1766870</c:v>
                </c:pt>
                <c:pt idx="11">
                  <c:v>1444450</c:v>
                </c:pt>
                <c:pt idx="12">
                  <c:v>1158984</c:v>
                </c:pt>
                <c:pt idx="13">
                  <c:v>1166500</c:v>
                </c:pt>
                <c:pt idx="14">
                  <c:v>1293310</c:v>
                </c:pt>
                <c:pt idx="15">
                  <c:v>932990</c:v>
                </c:pt>
              </c:numCache>
            </c:numRef>
          </c:val>
          <c:smooth val="0"/>
          <c:extLst>
            <c:ext xmlns:c16="http://schemas.microsoft.com/office/drawing/2014/chart" uri="{C3380CC4-5D6E-409C-BE32-E72D297353CC}">
              <c16:uniqueId val="{00000003-37D4-4E23-B65E-F75810EF67CA}"/>
            </c:ext>
          </c:extLst>
        </c:ser>
        <c:dLbls>
          <c:showLegendKey val="0"/>
          <c:showVal val="0"/>
          <c:showCatName val="0"/>
          <c:showSerName val="0"/>
          <c:showPercent val="0"/>
          <c:showBubbleSize val="0"/>
        </c:dLbls>
        <c:marker val="1"/>
        <c:smooth val="0"/>
        <c:axId val="1297362272"/>
        <c:axId val="1297361288"/>
      </c:lineChart>
      <c:catAx>
        <c:axId val="132952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9515880"/>
        <c:crosses val="autoZero"/>
        <c:auto val="1"/>
        <c:lblAlgn val="ctr"/>
        <c:lblOffset val="100"/>
        <c:noMultiLvlLbl val="0"/>
      </c:catAx>
      <c:valAx>
        <c:axId val="1329515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9520800"/>
        <c:crosses val="autoZero"/>
        <c:crossBetween val="between"/>
        <c:dispUnits>
          <c:builtInUnit val="thousands"/>
          <c:dispUnitsLbl>
            <c:layout>
              <c:manualLayout>
                <c:xMode val="edge"/>
                <c:yMode val="edge"/>
                <c:x val="2.1614317187551857E-2"/>
                <c:y val="0.35301035287255761"/>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Thousand</a:t>
                  </a:r>
                  <a:r>
                    <a:rPr lang="en-US" baseline="0"/>
                    <a:t> Ton/y</a:t>
                  </a:r>
                  <a:endParaRPr lang="en-US"/>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1297361288"/>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7362272"/>
        <c:crosses val="max"/>
        <c:crossBetween val="between"/>
        <c:dispUnits>
          <c:builtInUnit val="millions"/>
          <c:dispUnitsLbl>
            <c:layout>
              <c:manualLayout>
                <c:xMode val="edge"/>
                <c:yMode val="edge"/>
                <c:x val="0.9373048648381862"/>
                <c:y val="0.38078813065033534"/>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Million</a:t>
                  </a:r>
                  <a:r>
                    <a:rPr lang="en-US" baseline="0"/>
                    <a:t> Therm/y</a:t>
                  </a:r>
                  <a:endParaRPr lang="en-US"/>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catAx>
        <c:axId val="1297362272"/>
        <c:scaling>
          <c:orientation val="minMax"/>
        </c:scaling>
        <c:delete val="1"/>
        <c:axPos val="b"/>
        <c:numFmt formatCode="General" sourceLinked="1"/>
        <c:majorTickMark val="out"/>
        <c:minorTickMark val="none"/>
        <c:tickLblPos val="nextTo"/>
        <c:crossAx val="1297361288"/>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05111360536171"/>
          <c:y val="0.15682925051035287"/>
          <c:w val="0.76447372115999102"/>
          <c:h val="0.6663269174686498"/>
        </c:manualLayout>
      </c:layout>
      <c:lineChart>
        <c:grouping val="standard"/>
        <c:varyColors val="0"/>
        <c:ser>
          <c:idx val="0"/>
          <c:order val="0"/>
          <c:tx>
            <c:strRef>
              <c:f>Plant!$Q$3</c:f>
              <c:strCache>
                <c:ptCount val="1"/>
                <c:pt idx="0">
                  <c:v>Make-Up Water [gal/y]</c:v>
                </c:pt>
              </c:strCache>
            </c:strRef>
          </c:tx>
          <c:spPr>
            <a:ln w="28575" cap="rnd">
              <a:solidFill>
                <a:schemeClr val="accent1"/>
              </a:solidFill>
              <a:round/>
            </a:ln>
            <a:effectLst/>
          </c:spPr>
          <c:marker>
            <c:symbol val="none"/>
          </c:marker>
          <c:cat>
            <c:numRef>
              <c:f>Plant!$L$4:$L$19</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Plant!$Q$4:$Q$19</c:f>
              <c:numCache>
                <c:formatCode>#,##0</c:formatCode>
                <c:ptCount val="16"/>
                <c:pt idx="0">
                  <c:v>11441528</c:v>
                </c:pt>
                <c:pt idx="1">
                  <c:v>11127549</c:v>
                </c:pt>
                <c:pt idx="2">
                  <c:v>11025711</c:v>
                </c:pt>
                <c:pt idx="3">
                  <c:v>11148980</c:v>
                </c:pt>
                <c:pt idx="4">
                  <c:v>9016790</c:v>
                </c:pt>
                <c:pt idx="5">
                  <c:v>9266372</c:v>
                </c:pt>
                <c:pt idx="6">
                  <c:v>10371775</c:v>
                </c:pt>
                <c:pt idx="7">
                  <c:v>11243841</c:v>
                </c:pt>
                <c:pt idx="8">
                  <c:v>9006349</c:v>
                </c:pt>
                <c:pt idx="9">
                  <c:v>9976478</c:v>
                </c:pt>
                <c:pt idx="10">
                  <c:v>10639412</c:v>
                </c:pt>
                <c:pt idx="11">
                  <c:v>10466465</c:v>
                </c:pt>
                <c:pt idx="12">
                  <c:v>10122738</c:v>
                </c:pt>
                <c:pt idx="13">
                  <c:v>9294707</c:v>
                </c:pt>
                <c:pt idx="14">
                  <c:v>8968949</c:v>
                </c:pt>
                <c:pt idx="15">
                  <c:v>8285987</c:v>
                </c:pt>
              </c:numCache>
            </c:numRef>
          </c:val>
          <c:smooth val="0"/>
          <c:extLst>
            <c:ext xmlns:c16="http://schemas.microsoft.com/office/drawing/2014/chart" uri="{C3380CC4-5D6E-409C-BE32-E72D297353CC}">
              <c16:uniqueId val="{00000000-0F86-4195-8ADE-442FEFC55C8D}"/>
            </c:ext>
          </c:extLst>
        </c:ser>
        <c:dLbls>
          <c:showLegendKey val="0"/>
          <c:showVal val="0"/>
          <c:showCatName val="0"/>
          <c:showSerName val="0"/>
          <c:showPercent val="0"/>
          <c:showBubbleSize val="0"/>
        </c:dLbls>
        <c:smooth val="0"/>
        <c:axId val="1329520800"/>
        <c:axId val="1329515880"/>
      </c:lineChart>
      <c:catAx>
        <c:axId val="132952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9515880"/>
        <c:crosses val="autoZero"/>
        <c:auto val="1"/>
        <c:lblAlgn val="ctr"/>
        <c:lblOffset val="100"/>
        <c:noMultiLvlLbl val="0"/>
      </c:catAx>
      <c:valAx>
        <c:axId val="1329515880"/>
        <c:scaling>
          <c:orientation val="minMax"/>
          <c:min val="80000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9520800"/>
        <c:crosses val="autoZero"/>
        <c:crossBetween val="between"/>
        <c:majorUnit val="1000000"/>
        <c:dispUnits>
          <c:builtInUnit val="millions"/>
          <c:dispUnitsLbl>
            <c:layout>
              <c:manualLayout>
                <c:xMode val="edge"/>
                <c:yMode val="edge"/>
                <c:x val="2.1614317187551857E-2"/>
                <c:y val="0.14004738990959464"/>
              </c:manualLayout>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10</xdr:col>
      <xdr:colOff>605117</xdr:colOff>
      <xdr:row>4</xdr:row>
      <xdr:rowOff>127000</xdr:rowOff>
    </xdr:from>
    <xdr:to>
      <xdr:col>18</xdr:col>
      <xdr:colOff>438150</xdr:colOff>
      <xdr:row>17</xdr:row>
      <xdr:rowOff>139700</xdr:rowOff>
    </xdr:to>
    <xdr:graphicFrame macro="">
      <xdr:nvGraphicFramePr>
        <xdr:cNvPr id="12" name="Chart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60325</xdr:colOff>
      <xdr:row>18</xdr:row>
      <xdr:rowOff>182562</xdr:rowOff>
    </xdr:from>
    <xdr:to>
      <xdr:col>18</xdr:col>
      <xdr:colOff>431800</xdr:colOff>
      <xdr:row>32</xdr:row>
      <xdr:rowOff>61912</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377825</xdr:colOff>
      <xdr:row>15</xdr:row>
      <xdr:rowOff>28575</xdr:rowOff>
    </xdr:from>
    <xdr:to>
      <xdr:col>28</xdr:col>
      <xdr:colOff>555625</xdr:colOff>
      <xdr:row>33</xdr:row>
      <xdr:rowOff>69850</xdr:rowOff>
    </xdr:to>
    <xdr:graphicFrame macro="">
      <xdr:nvGraphicFramePr>
        <xdr:cNvPr id="8641" name="Chart 1">
          <a:extLst>
            <a:ext uri="{FF2B5EF4-FFF2-40B4-BE49-F238E27FC236}">
              <a16:creationId xmlns:a16="http://schemas.microsoft.com/office/drawing/2014/main" id="{00000000-0008-0000-0600-0000C12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3363</xdr:colOff>
      <xdr:row>25</xdr:row>
      <xdr:rowOff>100107</xdr:rowOff>
    </xdr:from>
    <xdr:to>
      <xdr:col>16</xdr:col>
      <xdr:colOff>793938</xdr:colOff>
      <xdr:row>37</xdr:row>
      <xdr:rowOff>171451</xdr:rowOff>
    </xdr:to>
    <xdr:graphicFrame macro="">
      <xdr:nvGraphicFramePr>
        <xdr:cNvPr id="8643" name="Chart 1">
          <a:extLst>
            <a:ext uri="{FF2B5EF4-FFF2-40B4-BE49-F238E27FC236}">
              <a16:creationId xmlns:a16="http://schemas.microsoft.com/office/drawing/2014/main" id="{00000000-0008-0000-0600-0000C32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19</xdr:row>
      <xdr:rowOff>176212</xdr:rowOff>
    </xdr:from>
    <xdr:to>
      <xdr:col>10</xdr:col>
      <xdr:colOff>0</xdr:colOff>
      <xdr:row>34</xdr:row>
      <xdr:rowOff>61912</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776287</xdr:colOff>
      <xdr:row>20</xdr:row>
      <xdr:rowOff>4762</xdr:rowOff>
    </xdr:from>
    <xdr:to>
      <xdr:col>17</xdr:col>
      <xdr:colOff>9525</xdr:colOff>
      <xdr:row>34</xdr:row>
      <xdr:rowOff>80962</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35</xdr:row>
      <xdr:rowOff>0</xdr:rowOff>
    </xdr:from>
    <xdr:to>
      <xdr:col>17</xdr:col>
      <xdr:colOff>14288</xdr:colOff>
      <xdr:row>49</xdr:row>
      <xdr:rowOff>76200</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ENGR_SVC\ENERGY%20MANAGEMENT\Energy%20Audits\Campus%20Utilities\Campus%20Steam\Steam%20Plant%20Daily%20Log\Daily%20Steam%20Lo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Summary"/>
      <sheetName val="Models"/>
      <sheetName val="CHRT_Dy"/>
      <sheetName val="Avgs_Mon"/>
      <sheetName val="Totals_Mon"/>
      <sheetName val="Distribution"/>
      <sheetName val="Plant Electric"/>
      <sheetName val="CHRT_Efficiency"/>
      <sheetName val="Profiles"/>
      <sheetName val="DATA"/>
      <sheetName val="data import"/>
      <sheetName val="Chillers"/>
      <sheetName val="CHRT_MA"/>
      <sheetName val="Heating"/>
      <sheetName val="KMDH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5">
          <cell r="A5">
            <v>37622</v>
          </cell>
          <cell r="C5">
            <v>494060</v>
          </cell>
          <cell r="D5">
            <v>960</v>
          </cell>
          <cell r="E5">
            <v>1870790</v>
          </cell>
          <cell r="K5">
            <v>17.690000000000001</v>
          </cell>
          <cell r="L5">
            <v>80</v>
          </cell>
          <cell r="M5">
            <v>120.84</v>
          </cell>
          <cell r="N5">
            <v>34</v>
          </cell>
          <cell r="O5">
            <v>0.28136378682555446</v>
          </cell>
          <cell r="P5">
            <v>230</v>
          </cell>
          <cell r="Q5">
            <v>104000</v>
          </cell>
          <cell r="R5">
            <v>8.5355157727568027</v>
          </cell>
          <cell r="S5">
            <v>12</v>
          </cell>
          <cell r="T5">
            <v>26442</v>
          </cell>
          <cell r="U5">
            <v>9.3213859101111236</v>
          </cell>
          <cell r="V5">
            <v>2365810</v>
          </cell>
          <cell r="X5">
            <v>37</v>
          </cell>
          <cell r="Y5">
            <v>28</v>
          </cell>
          <cell r="Z5">
            <v>0</v>
          </cell>
        </row>
        <row r="6">
          <cell r="A6">
            <v>37623</v>
          </cell>
          <cell r="C6">
            <v>737790</v>
          </cell>
          <cell r="D6">
            <v>840</v>
          </cell>
          <cell r="E6">
            <v>1908770</v>
          </cell>
          <cell r="K6">
            <v>36.5</v>
          </cell>
          <cell r="L6">
            <v>170</v>
          </cell>
          <cell r="M6">
            <v>123.68</v>
          </cell>
          <cell r="N6">
            <v>27.4</v>
          </cell>
          <cell r="O6">
            <v>0.22153945666235444</v>
          </cell>
          <cell r="P6">
            <v>230</v>
          </cell>
          <cell r="Q6">
            <v>117000</v>
          </cell>
          <cell r="R6">
            <v>8.2612061430890247</v>
          </cell>
          <cell r="S6">
            <v>4.9411764705882355</v>
          </cell>
          <cell r="T6">
            <v>27633</v>
          </cell>
          <cell r="U6">
            <v>8.7051152073732716</v>
          </cell>
          <cell r="V6">
            <v>2647400</v>
          </cell>
          <cell r="X6">
            <v>32</v>
          </cell>
          <cell r="Y6">
            <v>33</v>
          </cell>
          <cell r="Z6">
            <v>0</v>
          </cell>
        </row>
        <row r="7">
          <cell r="A7">
            <v>37624</v>
          </cell>
          <cell r="C7">
            <v>1015160</v>
          </cell>
          <cell r="D7">
            <v>1050</v>
          </cell>
          <cell r="E7">
            <v>1785730</v>
          </cell>
          <cell r="K7">
            <v>46.85</v>
          </cell>
          <cell r="L7">
            <v>170</v>
          </cell>
          <cell r="M7">
            <v>118.8</v>
          </cell>
          <cell r="N7">
            <v>32.299999999999997</v>
          </cell>
          <cell r="O7">
            <v>0.27188552188552184</v>
          </cell>
          <cell r="P7">
            <v>230</v>
          </cell>
          <cell r="Q7">
            <v>122000</v>
          </cell>
          <cell r="R7">
            <v>8.4542408693027475</v>
          </cell>
          <cell r="S7">
            <v>6.1764705882352944</v>
          </cell>
          <cell r="T7">
            <v>29082</v>
          </cell>
          <cell r="U7">
            <v>8.6562838604681041</v>
          </cell>
          <cell r="V7">
            <v>2801940</v>
          </cell>
          <cell r="X7">
            <v>31</v>
          </cell>
          <cell r="Y7">
            <v>34</v>
          </cell>
          <cell r="Z7">
            <v>0</v>
          </cell>
        </row>
        <row r="8">
          <cell r="A8">
            <v>37625</v>
          </cell>
          <cell r="C8">
            <v>921290</v>
          </cell>
          <cell r="D8">
            <v>1230</v>
          </cell>
          <cell r="E8">
            <v>1620420</v>
          </cell>
          <cell r="K8">
            <v>30</v>
          </cell>
          <cell r="L8">
            <v>120</v>
          </cell>
          <cell r="M8">
            <v>103.02</v>
          </cell>
          <cell r="N8">
            <v>30</v>
          </cell>
          <cell r="O8">
            <v>0.29120559114735006</v>
          </cell>
          <cell r="P8">
            <v>230</v>
          </cell>
          <cell r="Q8">
            <v>122000</v>
          </cell>
          <cell r="R8">
            <v>9.5538640805893866</v>
          </cell>
          <cell r="S8">
            <v>10.25</v>
          </cell>
          <cell r="T8">
            <v>27155</v>
          </cell>
          <cell r="U8">
            <v>8.9059395817439651</v>
          </cell>
          <cell r="V8">
            <v>2542940</v>
          </cell>
          <cell r="X8">
            <v>36</v>
          </cell>
          <cell r="Y8">
            <v>29</v>
          </cell>
          <cell r="Z8">
            <v>0</v>
          </cell>
        </row>
        <row r="9">
          <cell r="A9">
            <v>37626</v>
          </cell>
          <cell r="C9">
            <v>1524910</v>
          </cell>
          <cell r="D9">
            <v>1140</v>
          </cell>
          <cell r="E9">
            <v>1524910</v>
          </cell>
          <cell r="K9">
            <v>31.27</v>
          </cell>
          <cell r="L9">
            <v>80</v>
          </cell>
          <cell r="M9">
            <v>99.54</v>
          </cell>
          <cell r="N9">
            <v>27.68</v>
          </cell>
          <cell r="O9">
            <v>0.27807916415511352</v>
          </cell>
          <cell r="P9">
            <v>230</v>
          </cell>
          <cell r="Q9">
            <v>102000</v>
          </cell>
          <cell r="R9">
            <v>11.657442091583212</v>
          </cell>
          <cell r="S9">
            <v>14.25</v>
          </cell>
          <cell r="T9">
            <v>25750</v>
          </cell>
          <cell r="U9">
            <v>7.0389320082859168</v>
          </cell>
          <cell r="V9">
            <v>3050960</v>
          </cell>
          <cell r="X9">
            <v>40</v>
          </cell>
          <cell r="Y9">
            <v>25</v>
          </cell>
          <cell r="Z9">
            <v>0</v>
          </cell>
        </row>
        <row r="10">
          <cell r="A10">
            <v>37627</v>
          </cell>
          <cell r="C10">
            <v>687830</v>
          </cell>
          <cell r="D10">
            <v>1290</v>
          </cell>
          <cell r="E10">
            <v>1850510</v>
          </cell>
          <cell r="K10">
            <v>31.07</v>
          </cell>
          <cell r="L10">
            <v>130</v>
          </cell>
          <cell r="M10">
            <v>119.96</v>
          </cell>
          <cell r="N10">
            <v>32.799999999999997</v>
          </cell>
          <cell r="O10">
            <v>0.27342447482494164</v>
          </cell>
          <cell r="P10">
            <v>230</v>
          </cell>
          <cell r="Q10">
            <v>112000</v>
          </cell>
          <cell r="R10">
            <v>8.403429782162485</v>
          </cell>
          <cell r="S10">
            <v>9.9230769230769234</v>
          </cell>
          <cell r="T10">
            <v>27913</v>
          </cell>
          <cell r="U10">
            <v>9.1664699188464454</v>
          </cell>
          <cell r="V10">
            <v>2539630</v>
          </cell>
          <cell r="X10">
            <v>32</v>
          </cell>
          <cell r="Y10">
            <v>33</v>
          </cell>
          <cell r="Z10">
            <v>0</v>
          </cell>
        </row>
        <row r="11">
          <cell r="A11">
            <v>37628</v>
          </cell>
          <cell r="C11">
            <v>710700</v>
          </cell>
          <cell r="D11">
            <v>1390</v>
          </cell>
          <cell r="E11">
            <v>1739830</v>
          </cell>
          <cell r="K11">
            <v>29.72</v>
          </cell>
          <cell r="L11">
            <v>170</v>
          </cell>
          <cell r="M11">
            <v>114.86</v>
          </cell>
          <cell r="N11">
            <v>28.47</v>
          </cell>
          <cell r="O11">
            <v>0.24786696848337106</v>
          </cell>
          <cell r="P11">
            <v>230</v>
          </cell>
          <cell r="Q11">
            <v>124000</v>
          </cell>
          <cell r="R11">
            <v>8.4746507124083568</v>
          </cell>
          <cell r="S11">
            <v>8.1764705882352935</v>
          </cell>
          <cell r="T11">
            <v>29370</v>
          </cell>
          <cell r="U11">
            <v>9.9899588893601745</v>
          </cell>
          <cell r="V11">
            <v>2451920</v>
          </cell>
          <cell r="X11">
            <v>32</v>
          </cell>
          <cell r="Y11">
            <v>33</v>
          </cell>
          <cell r="Z11">
            <v>0</v>
          </cell>
        </row>
        <row r="12">
          <cell r="A12">
            <v>37629</v>
          </cell>
          <cell r="C12">
            <v>592240</v>
          </cell>
          <cell r="D12">
            <v>6330</v>
          </cell>
          <cell r="E12">
            <v>1305340</v>
          </cell>
          <cell r="K12">
            <v>25.77</v>
          </cell>
          <cell r="L12">
            <v>120</v>
          </cell>
          <cell r="M12">
            <v>84.21</v>
          </cell>
          <cell r="N12">
            <v>22.48</v>
          </cell>
          <cell r="O12">
            <v>0.26695166844792784</v>
          </cell>
          <cell r="P12">
            <v>230</v>
          </cell>
          <cell r="Q12">
            <v>98000</v>
          </cell>
          <cell r="R12">
            <v>8.6269321694853627</v>
          </cell>
          <cell r="S12">
            <v>52.75</v>
          </cell>
          <cell r="T12">
            <v>31014</v>
          </cell>
          <cell r="U12">
            <v>13.585556039938862</v>
          </cell>
          <cell r="V12">
            <v>1903910</v>
          </cell>
          <cell r="X12">
            <v>49</v>
          </cell>
          <cell r="Y12">
            <v>16</v>
          </cell>
          <cell r="Z12">
            <v>0</v>
          </cell>
        </row>
        <row r="13">
          <cell r="A13">
            <v>37630</v>
          </cell>
          <cell r="C13">
            <v>518780</v>
          </cell>
          <cell r="D13">
            <v>1090</v>
          </cell>
          <cell r="E13">
            <v>1439480</v>
          </cell>
          <cell r="K13">
            <v>24.65</v>
          </cell>
          <cell r="L13">
            <v>1090</v>
          </cell>
          <cell r="M13">
            <v>95.62</v>
          </cell>
          <cell r="N13">
            <v>25.2</v>
          </cell>
          <cell r="O13">
            <v>0.26354319180087848</v>
          </cell>
          <cell r="P13">
            <v>230</v>
          </cell>
          <cell r="Q13">
            <v>97000</v>
          </cell>
          <cell r="R13">
            <v>8.1410991934813328</v>
          </cell>
          <cell r="S13">
            <v>1</v>
          </cell>
          <cell r="T13">
            <v>29303</v>
          </cell>
          <cell r="U13">
            <v>12.472861918493377</v>
          </cell>
          <cell r="V13">
            <v>1959350</v>
          </cell>
          <cell r="X13">
            <v>44</v>
          </cell>
          <cell r="Y13">
            <v>21</v>
          </cell>
          <cell r="Z13">
            <v>0</v>
          </cell>
        </row>
        <row r="14">
          <cell r="A14">
            <v>37631</v>
          </cell>
          <cell r="C14">
            <v>787560</v>
          </cell>
          <cell r="E14">
            <v>1818000</v>
          </cell>
          <cell r="K14">
            <v>32.44</v>
          </cell>
          <cell r="L14">
            <v>0</v>
          </cell>
          <cell r="M14">
            <v>116.23</v>
          </cell>
          <cell r="N14">
            <v>26.1</v>
          </cell>
          <cell r="O14">
            <v>0.22455476210961026</v>
          </cell>
          <cell r="P14">
            <v>230</v>
          </cell>
          <cell r="Q14">
            <v>122000</v>
          </cell>
          <cell r="R14">
            <v>8.7628976928768392</v>
          </cell>
          <cell r="S14" t="str">
            <v/>
          </cell>
          <cell r="T14">
            <v>31630</v>
          </cell>
          <cell r="U14">
            <v>10.124280385022798</v>
          </cell>
          <cell r="V14">
            <v>2605560</v>
          </cell>
          <cell r="X14">
            <v>30</v>
          </cell>
          <cell r="Y14">
            <v>35</v>
          </cell>
          <cell r="Z14">
            <v>0</v>
          </cell>
        </row>
        <row r="15">
          <cell r="A15">
            <v>37632</v>
          </cell>
          <cell r="C15">
            <v>958870</v>
          </cell>
          <cell r="D15">
            <v>1200</v>
          </cell>
          <cell r="E15">
            <v>1988080</v>
          </cell>
          <cell r="K15">
            <v>41.61</v>
          </cell>
          <cell r="L15">
            <v>80</v>
          </cell>
          <cell r="M15">
            <v>124.9</v>
          </cell>
          <cell r="N15">
            <v>25.12</v>
          </cell>
          <cell r="O15">
            <v>0.2011208967173739</v>
          </cell>
          <cell r="P15">
            <v>230</v>
          </cell>
          <cell r="Q15">
            <v>132000</v>
          </cell>
          <cell r="R15">
            <v>8.8491682181250368</v>
          </cell>
          <cell r="S15">
            <v>15</v>
          </cell>
          <cell r="T15">
            <v>32926</v>
          </cell>
          <cell r="U15">
            <v>9.3144120889371287</v>
          </cell>
          <cell r="V15">
            <v>2948150</v>
          </cell>
          <cell r="X15">
            <v>24</v>
          </cell>
          <cell r="Y15">
            <v>41</v>
          </cell>
          <cell r="Z15">
            <v>0</v>
          </cell>
        </row>
        <row r="16">
          <cell r="A16">
            <v>37633</v>
          </cell>
          <cell r="C16">
            <v>979060</v>
          </cell>
          <cell r="D16">
            <v>1210</v>
          </cell>
          <cell r="E16">
            <v>1863040</v>
          </cell>
          <cell r="K16">
            <v>42.07</v>
          </cell>
          <cell r="L16">
            <v>50</v>
          </cell>
          <cell r="M16">
            <v>119.26</v>
          </cell>
          <cell r="N16">
            <v>29.29</v>
          </cell>
          <cell r="O16">
            <v>0.24559785342948179</v>
          </cell>
          <cell r="P16">
            <v>230</v>
          </cell>
          <cell r="Q16">
            <v>137000</v>
          </cell>
          <cell r="R16">
            <v>8.8083431475856937</v>
          </cell>
          <cell r="S16">
            <v>24.2</v>
          </cell>
          <cell r="T16">
            <v>33795</v>
          </cell>
          <cell r="U16">
            <v>9.9127530941051099</v>
          </cell>
          <cell r="V16">
            <v>2843310</v>
          </cell>
          <cell r="X16">
            <v>23</v>
          </cell>
          <cell r="Y16">
            <v>42</v>
          </cell>
          <cell r="Z16">
            <v>0</v>
          </cell>
        </row>
        <row r="17">
          <cell r="A17">
            <v>37634</v>
          </cell>
          <cell r="C17">
            <v>772610</v>
          </cell>
          <cell r="E17">
            <v>1712000</v>
          </cell>
          <cell r="K17">
            <v>32.75</v>
          </cell>
          <cell r="L17">
            <v>0</v>
          </cell>
          <cell r="M17">
            <v>109.81</v>
          </cell>
          <cell r="N17">
            <v>27.89</v>
          </cell>
          <cell r="O17">
            <v>0.25398415444859301</v>
          </cell>
          <cell r="P17">
            <v>230</v>
          </cell>
          <cell r="Q17">
            <v>123000</v>
          </cell>
          <cell r="R17">
            <v>8.7142606621773293</v>
          </cell>
          <cell r="S17" t="str">
            <v/>
          </cell>
          <cell r="T17">
            <v>30812</v>
          </cell>
          <cell r="U17">
            <v>10.342551949802987</v>
          </cell>
          <cell r="V17">
            <v>2484610</v>
          </cell>
          <cell r="X17">
            <v>35</v>
          </cell>
          <cell r="Y17">
            <v>30</v>
          </cell>
          <cell r="Z17">
            <v>0</v>
          </cell>
        </row>
        <row r="18">
          <cell r="A18">
            <v>37635</v>
          </cell>
          <cell r="C18">
            <v>704550</v>
          </cell>
          <cell r="D18">
            <v>950</v>
          </cell>
          <cell r="E18">
            <v>1960410</v>
          </cell>
          <cell r="K18">
            <v>28.75</v>
          </cell>
          <cell r="L18">
            <v>40</v>
          </cell>
          <cell r="M18">
            <v>123.11</v>
          </cell>
          <cell r="N18">
            <v>32.47</v>
          </cell>
          <cell r="O18">
            <v>0.26374786776053932</v>
          </cell>
          <cell r="P18">
            <v>230</v>
          </cell>
          <cell r="Q18">
            <v>122000</v>
          </cell>
          <cell r="R18">
            <v>8.7743974713551953</v>
          </cell>
          <cell r="S18">
            <v>23.75</v>
          </cell>
          <cell r="T18">
            <v>29729</v>
          </cell>
          <cell r="U18">
            <v>9.3003837338844892</v>
          </cell>
          <cell r="V18">
            <v>2665910</v>
          </cell>
          <cell r="X18">
            <v>26</v>
          </cell>
          <cell r="Y18">
            <v>39</v>
          </cell>
          <cell r="Z18">
            <v>0</v>
          </cell>
        </row>
        <row r="19">
          <cell r="A19">
            <v>37636</v>
          </cell>
          <cell r="C19">
            <v>629280</v>
          </cell>
          <cell r="D19">
            <v>177570</v>
          </cell>
          <cell r="E19">
            <v>2078420</v>
          </cell>
          <cell r="K19">
            <v>23.15</v>
          </cell>
          <cell r="L19">
            <v>2090</v>
          </cell>
          <cell r="M19">
            <v>152.51</v>
          </cell>
          <cell r="N19">
            <v>32.71</v>
          </cell>
          <cell r="O19">
            <v>0.21447773916464496</v>
          </cell>
          <cell r="P19">
            <v>230</v>
          </cell>
          <cell r="Q19">
            <v>141000</v>
          </cell>
          <cell r="R19">
            <v>7.7072184902652854</v>
          </cell>
          <cell r="S19">
            <v>84.961722488038276</v>
          </cell>
          <cell r="T19">
            <v>34986</v>
          </cell>
          <cell r="U19">
            <v>10.112857375566238</v>
          </cell>
          <cell r="V19">
            <v>2885270</v>
          </cell>
          <cell r="X19">
            <v>22</v>
          </cell>
          <cell r="Y19">
            <v>43</v>
          </cell>
          <cell r="Z19">
            <v>0</v>
          </cell>
        </row>
        <row r="20">
          <cell r="A20">
            <v>37637</v>
          </cell>
          <cell r="C20">
            <v>454710</v>
          </cell>
          <cell r="D20">
            <v>340890</v>
          </cell>
          <cell r="E20">
            <v>2071810</v>
          </cell>
          <cell r="K20">
            <v>23.67</v>
          </cell>
          <cell r="L20">
            <v>3830</v>
          </cell>
          <cell r="M20">
            <v>130.74</v>
          </cell>
          <cell r="N20">
            <v>33.43</v>
          </cell>
          <cell r="O20">
            <v>0.25569833256845648</v>
          </cell>
          <cell r="P20">
            <v>230</v>
          </cell>
          <cell r="Q20">
            <v>130000</v>
          </cell>
          <cell r="R20">
            <v>8.1812058804481556</v>
          </cell>
          <cell r="S20">
            <v>89.005221932114878</v>
          </cell>
          <cell r="T20">
            <v>34574</v>
          </cell>
          <cell r="U20">
            <v>10.056014312567786</v>
          </cell>
          <cell r="V20">
            <v>2867410</v>
          </cell>
          <cell r="X20">
            <v>24</v>
          </cell>
          <cell r="Y20">
            <v>41</v>
          </cell>
          <cell r="Z20">
            <v>0</v>
          </cell>
        </row>
        <row r="21">
          <cell r="A21">
            <v>37638</v>
          </cell>
          <cell r="C21">
            <v>1206720</v>
          </cell>
          <cell r="D21">
            <v>220</v>
          </cell>
          <cell r="E21">
            <v>2143640</v>
          </cell>
          <cell r="K21">
            <v>51.9</v>
          </cell>
          <cell r="L21">
            <v>90</v>
          </cell>
          <cell r="M21">
            <v>140.34</v>
          </cell>
          <cell r="N21">
            <v>38.36</v>
          </cell>
          <cell r="O21">
            <v>0.27333618355422545</v>
          </cell>
          <cell r="P21">
            <v>230</v>
          </cell>
          <cell r="Q21">
            <v>155000</v>
          </cell>
          <cell r="R21">
            <v>8.7140033291718684</v>
          </cell>
          <cell r="S21">
            <v>2.4444444444444446</v>
          </cell>
          <cell r="T21">
            <v>34640</v>
          </cell>
          <cell r="U21">
            <v>8.6223161363107277</v>
          </cell>
          <cell r="V21">
            <v>3350580</v>
          </cell>
          <cell r="X21">
            <v>12</v>
          </cell>
          <cell r="Y21">
            <v>53</v>
          </cell>
          <cell r="Z21">
            <v>0</v>
          </cell>
        </row>
        <row r="22">
          <cell r="A22">
            <v>37639</v>
          </cell>
          <cell r="C22">
            <v>1315040</v>
          </cell>
          <cell r="D22">
            <v>420</v>
          </cell>
          <cell r="E22">
            <v>2030720</v>
          </cell>
          <cell r="K22">
            <v>55.38</v>
          </cell>
          <cell r="L22">
            <v>40</v>
          </cell>
          <cell r="M22">
            <v>138.03</v>
          </cell>
          <cell r="N22">
            <v>40.61</v>
          </cell>
          <cell r="O22">
            <v>0.29421140331811924</v>
          </cell>
          <cell r="P22">
            <v>230</v>
          </cell>
          <cell r="Q22">
            <v>158000</v>
          </cell>
          <cell r="R22">
            <v>8.6493976526549812</v>
          </cell>
          <cell r="S22">
            <v>10.5</v>
          </cell>
          <cell r="T22">
            <v>33654</v>
          </cell>
          <cell r="U22">
            <v>8.3879038186827959</v>
          </cell>
          <cell r="V22">
            <v>3346180</v>
          </cell>
          <cell r="X22">
            <v>14</v>
          </cell>
          <cell r="Y22">
            <v>51</v>
          </cell>
          <cell r="Z22">
            <v>0</v>
          </cell>
        </row>
        <row r="23">
          <cell r="A23">
            <v>37640</v>
          </cell>
          <cell r="C23">
            <v>930690</v>
          </cell>
          <cell r="D23">
            <v>850</v>
          </cell>
          <cell r="E23">
            <v>1924000</v>
          </cell>
          <cell r="K23">
            <v>39.409999999999997</v>
          </cell>
          <cell r="L23">
            <v>0</v>
          </cell>
          <cell r="M23">
            <v>131.86000000000001</v>
          </cell>
          <cell r="N23">
            <v>39.11</v>
          </cell>
          <cell r="O23">
            <v>0.29660245715152433</v>
          </cell>
          <cell r="P23">
            <v>230</v>
          </cell>
          <cell r="Q23">
            <v>144000</v>
          </cell>
          <cell r="R23">
            <v>8.3338880130787647</v>
          </cell>
          <cell r="S23" t="str">
            <v/>
          </cell>
          <cell r="T23">
            <v>30228</v>
          </cell>
          <cell r="U23">
            <v>8.8285059918614337</v>
          </cell>
          <cell r="V23">
            <v>2855540</v>
          </cell>
          <cell r="X23">
            <v>25</v>
          </cell>
          <cell r="Y23">
            <v>40</v>
          </cell>
          <cell r="Z23">
            <v>0</v>
          </cell>
        </row>
        <row r="24">
          <cell r="A24">
            <v>37641</v>
          </cell>
          <cell r="C24">
            <v>614370</v>
          </cell>
          <cell r="D24">
            <v>1720</v>
          </cell>
          <cell r="E24">
            <v>1699670</v>
          </cell>
          <cell r="K24">
            <v>28.96</v>
          </cell>
          <cell r="L24">
            <v>90</v>
          </cell>
          <cell r="M24">
            <v>107.22</v>
          </cell>
          <cell r="N24">
            <v>31.46</v>
          </cell>
          <cell r="O24">
            <v>0.29341540757321394</v>
          </cell>
          <cell r="P24">
            <v>230</v>
          </cell>
          <cell r="Q24">
            <v>111000</v>
          </cell>
          <cell r="R24">
            <v>8.4962549566749885</v>
          </cell>
          <cell r="S24">
            <v>19.111111111111111</v>
          </cell>
          <cell r="T24">
            <v>38916</v>
          </cell>
          <cell r="U24">
            <v>14.015245103119495</v>
          </cell>
          <cell r="V24">
            <v>2315760</v>
          </cell>
          <cell r="X24">
            <v>36</v>
          </cell>
          <cell r="Y24">
            <v>29</v>
          </cell>
          <cell r="Z24">
            <v>0</v>
          </cell>
        </row>
        <row r="25">
          <cell r="A25">
            <v>37642</v>
          </cell>
          <cell r="C25">
            <v>869690</v>
          </cell>
          <cell r="D25">
            <v>1330</v>
          </cell>
          <cell r="E25">
            <v>1936250</v>
          </cell>
          <cell r="K25">
            <v>38.1</v>
          </cell>
          <cell r="L25">
            <v>120</v>
          </cell>
          <cell r="M25">
            <v>131.19999999999999</v>
          </cell>
          <cell r="N25">
            <v>38.69</v>
          </cell>
          <cell r="O25">
            <v>0.29489329268292686</v>
          </cell>
          <cell r="P25">
            <v>230</v>
          </cell>
          <cell r="Q25">
            <v>130000</v>
          </cell>
          <cell r="R25">
            <v>8.286887182516244</v>
          </cell>
          <cell r="S25">
            <v>11.083333333333334</v>
          </cell>
          <cell r="T25">
            <v>29711</v>
          </cell>
          <cell r="U25">
            <v>8.8267156347625981</v>
          </cell>
          <cell r="V25">
            <v>2807270</v>
          </cell>
          <cell r="X25">
            <v>28</v>
          </cell>
          <cell r="Y25">
            <v>37</v>
          </cell>
          <cell r="Z25">
            <v>0</v>
          </cell>
        </row>
        <row r="26">
          <cell r="A26">
            <v>37643</v>
          </cell>
          <cell r="C26">
            <v>1181030</v>
          </cell>
          <cell r="D26">
            <v>480</v>
          </cell>
          <cell r="E26">
            <v>2180230</v>
          </cell>
          <cell r="K26">
            <v>52.39</v>
          </cell>
          <cell r="L26">
            <v>40</v>
          </cell>
          <cell r="M26">
            <v>146.61000000000001</v>
          </cell>
          <cell r="N26">
            <v>42.53</v>
          </cell>
          <cell r="O26">
            <v>0.29008935270445396</v>
          </cell>
          <cell r="P26">
            <v>230</v>
          </cell>
          <cell r="Q26">
            <v>155000</v>
          </cell>
          <cell r="R26">
            <v>8.4453768844221102</v>
          </cell>
          <cell r="S26">
            <v>12</v>
          </cell>
          <cell r="T26">
            <v>33986</v>
          </cell>
          <cell r="U26">
            <v>8.4314444305627436</v>
          </cell>
          <cell r="V26">
            <v>3361740</v>
          </cell>
          <cell r="X26">
            <v>16</v>
          </cell>
          <cell r="Y26">
            <v>49</v>
          </cell>
          <cell r="Z26">
            <v>0</v>
          </cell>
        </row>
        <row r="27">
          <cell r="A27">
            <v>37644</v>
          </cell>
          <cell r="C27">
            <v>1572560</v>
          </cell>
          <cell r="D27">
            <v>4210</v>
          </cell>
          <cell r="E27">
            <v>2157940</v>
          </cell>
          <cell r="K27">
            <v>68.27</v>
          </cell>
          <cell r="L27">
            <v>1780</v>
          </cell>
          <cell r="M27">
            <v>139.33000000000001</v>
          </cell>
          <cell r="N27">
            <v>35.56</v>
          </cell>
          <cell r="O27">
            <v>0.25522141678030574</v>
          </cell>
          <cell r="P27">
            <v>230</v>
          </cell>
          <cell r="Q27">
            <v>174000</v>
          </cell>
          <cell r="R27">
            <v>8.9848265895953752</v>
          </cell>
          <cell r="S27">
            <v>2.3651685393258428</v>
          </cell>
          <cell r="T27">
            <v>37213</v>
          </cell>
          <cell r="U27">
            <v>8.3100540604223614</v>
          </cell>
          <cell r="V27">
            <v>3734710</v>
          </cell>
          <cell r="X27">
            <v>4</v>
          </cell>
          <cell r="Y27">
            <v>61</v>
          </cell>
          <cell r="Z27">
            <v>0</v>
          </cell>
        </row>
        <row r="28">
          <cell r="A28">
            <v>37645</v>
          </cell>
          <cell r="C28">
            <v>1576720</v>
          </cell>
          <cell r="D28">
            <v>164410</v>
          </cell>
          <cell r="E28">
            <v>1995650</v>
          </cell>
          <cell r="K28">
            <v>69.14</v>
          </cell>
          <cell r="L28">
            <v>2590</v>
          </cell>
          <cell r="M28">
            <v>123.66</v>
          </cell>
          <cell r="N28">
            <v>28.45</v>
          </cell>
          <cell r="O28">
            <v>0.23006631085233706</v>
          </cell>
          <cell r="P28">
            <v>230</v>
          </cell>
          <cell r="Q28">
            <v>170000</v>
          </cell>
          <cell r="R28">
            <v>9.2644450207468871</v>
          </cell>
          <cell r="S28">
            <v>63.478764478764482</v>
          </cell>
          <cell r="T28">
            <v>43023</v>
          </cell>
          <cell r="U28">
            <v>9.6021660359989092</v>
          </cell>
          <cell r="V28">
            <v>3736780</v>
          </cell>
          <cell r="X28">
            <v>7</v>
          </cell>
          <cell r="Y28">
            <v>58</v>
          </cell>
          <cell r="Z28">
            <v>0</v>
          </cell>
        </row>
        <row r="29">
          <cell r="A29">
            <v>37646</v>
          </cell>
          <cell r="C29">
            <v>1205840</v>
          </cell>
          <cell r="D29">
            <v>890</v>
          </cell>
          <cell r="E29">
            <v>1890960</v>
          </cell>
          <cell r="K29">
            <v>51.63</v>
          </cell>
          <cell r="L29">
            <v>50</v>
          </cell>
          <cell r="M29">
            <v>117.11</v>
          </cell>
          <cell r="N29">
            <v>26.88</v>
          </cell>
          <cell r="O29">
            <v>0.22952779438135085</v>
          </cell>
          <cell r="P29">
            <v>230</v>
          </cell>
          <cell r="Q29">
            <v>144000</v>
          </cell>
          <cell r="R29">
            <v>9.1762474813322275</v>
          </cell>
          <cell r="S29">
            <v>17.8</v>
          </cell>
          <cell r="T29">
            <v>31945</v>
          </cell>
          <cell r="U29">
            <v>8.6006443511132478</v>
          </cell>
          <cell r="V29">
            <v>3097690</v>
          </cell>
          <cell r="X29">
            <v>22</v>
          </cell>
          <cell r="Y29">
            <v>43</v>
          </cell>
          <cell r="Z29">
            <v>0</v>
          </cell>
        </row>
        <row r="30">
          <cell r="A30">
            <v>37647</v>
          </cell>
          <cell r="C30">
            <v>1134390</v>
          </cell>
          <cell r="D30">
            <v>750</v>
          </cell>
          <cell r="E30">
            <v>2067580</v>
          </cell>
          <cell r="K30">
            <v>47.27</v>
          </cell>
          <cell r="L30">
            <v>80</v>
          </cell>
          <cell r="M30">
            <v>129.97999999999999</v>
          </cell>
          <cell r="N30">
            <v>31.24</v>
          </cell>
          <cell r="O30">
            <v>0.24034466841052471</v>
          </cell>
          <cell r="P30">
            <v>230</v>
          </cell>
          <cell r="Q30">
            <v>154000</v>
          </cell>
          <cell r="R30">
            <v>9.0323554301833564</v>
          </cell>
          <cell r="S30">
            <v>9.375</v>
          </cell>
          <cell r="T30">
            <v>33807</v>
          </cell>
          <cell r="U30">
            <v>8.803466428535744</v>
          </cell>
          <cell r="V30">
            <v>3202720</v>
          </cell>
          <cell r="X30">
            <v>20</v>
          </cell>
          <cell r="Y30">
            <v>45</v>
          </cell>
          <cell r="Z30">
            <v>0</v>
          </cell>
        </row>
        <row r="31">
          <cell r="A31">
            <v>37648</v>
          </cell>
          <cell r="C31">
            <v>1224400</v>
          </cell>
          <cell r="D31">
            <v>460</v>
          </cell>
          <cell r="E31">
            <v>2064820</v>
          </cell>
          <cell r="K31">
            <v>52.57</v>
          </cell>
          <cell r="L31">
            <v>130</v>
          </cell>
          <cell r="M31">
            <v>131.55000000000001</v>
          </cell>
          <cell r="N31">
            <v>33.700000000000003</v>
          </cell>
          <cell r="O31">
            <v>0.25617635879893574</v>
          </cell>
          <cell r="P31">
            <v>230</v>
          </cell>
          <cell r="Q31">
            <v>158000</v>
          </cell>
          <cell r="R31">
            <v>8.9322724310232449</v>
          </cell>
          <cell r="S31">
            <v>3.5384615384615383</v>
          </cell>
          <cell r="T31">
            <v>35366</v>
          </cell>
          <cell r="U31">
            <v>8.965991828992486</v>
          </cell>
          <cell r="V31">
            <v>3289680</v>
          </cell>
          <cell r="X31">
            <v>20</v>
          </cell>
          <cell r="Y31">
            <v>45</v>
          </cell>
          <cell r="Z31">
            <v>0</v>
          </cell>
        </row>
        <row r="32">
          <cell r="A32">
            <v>37649</v>
          </cell>
          <cell r="C32">
            <v>805930</v>
          </cell>
          <cell r="D32">
            <v>1400</v>
          </cell>
          <cell r="E32">
            <v>1590890</v>
          </cell>
          <cell r="K32">
            <v>34.75</v>
          </cell>
          <cell r="L32">
            <v>40</v>
          </cell>
          <cell r="M32">
            <v>103.94</v>
          </cell>
          <cell r="N32">
            <v>26</v>
          </cell>
          <cell r="O32">
            <v>0.25014431402732346</v>
          </cell>
          <cell r="P32">
            <v>230</v>
          </cell>
          <cell r="Q32">
            <v>119000</v>
          </cell>
          <cell r="R32">
            <v>8.6409258057538398</v>
          </cell>
          <cell r="S32">
            <v>35</v>
          </cell>
          <cell r="T32">
            <v>29419</v>
          </cell>
          <cell r="U32">
            <v>10.230690261944275</v>
          </cell>
          <cell r="V32">
            <v>2398220</v>
          </cell>
          <cell r="X32">
            <v>39</v>
          </cell>
          <cell r="Y32">
            <v>26</v>
          </cell>
          <cell r="Z32">
            <v>0</v>
          </cell>
        </row>
        <row r="33">
          <cell r="A33">
            <v>37650</v>
          </cell>
          <cell r="C33">
            <v>747510</v>
          </cell>
          <cell r="D33">
            <v>1450</v>
          </cell>
          <cell r="E33">
            <v>1807850</v>
          </cell>
          <cell r="K33">
            <v>32.11</v>
          </cell>
          <cell r="L33">
            <v>40</v>
          </cell>
          <cell r="M33">
            <v>114.24</v>
          </cell>
          <cell r="N33">
            <v>28.1</v>
          </cell>
          <cell r="O33">
            <v>0.24597338935574231</v>
          </cell>
          <cell r="P33">
            <v>230</v>
          </cell>
          <cell r="Q33">
            <v>121000</v>
          </cell>
          <cell r="R33">
            <v>8.7303040655961741</v>
          </cell>
          <cell r="S33">
            <v>36.25</v>
          </cell>
          <cell r="T33">
            <v>30893</v>
          </cell>
          <cell r="U33">
            <v>10.076916939467539</v>
          </cell>
          <cell r="V33">
            <v>2556810</v>
          </cell>
          <cell r="X33">
            <v>36</v>
          </cell>
          <cell r="Y33">
            <v>29</v>
          </cell>
          <cell r="Z33">
            <v>0</v>
          </cell>
        </row>
        <row r="34">
          <cell r="A34">
            <v>37651</v>
          </cell>
          <cell r="C34">
            <v>680230</v>
          </cell>
          <cell r="D34">
            <v>1320</v>
          </cell>
          <cell r="E34">
            <v>1854450</v>
          </cell>
          <cell r="K34">
            <v>28.8</v>
          </cell>
          <cell r="L34">
            <v>90</v>
          </cell>
          <cell r="M34">
            <v>120.05</v>
          </cell>
          <cell r="N34">
            <v>31.79</v>
          </cell>
          <cell r="O34">
            <v>0.26480633069554355</v>
          </cell>
          <cell r="P34">
            <v>230</v>
          </cell>
          <cell r="Q34">
            <v>122000</v>
          </cell>
          <cell r="R34">
            <v>8.5142089351696342</v>
          </cell>
          <cell r="S34">
            <v>14.666666666666666</v>
          </cell>
          <cell r="T34">
            <v>31430</v>
          </cell>
          <cell r="U34">
            <v>10.336206624605678</v>
          </cell>
          <cell r="V34">
            <v>2536000</v>
          </cell>
          <cell r="X34">
            <v>34</v>
          </cell>
          <cell r="Y34">
            <v>31</v>
          </cell>
          <cell r="Z34">
            <v>0</v>
          </cell>
        </row>
        <row r="35">
          <cell r="A35">
            <v>37652</v>
          </cell>
          <cell r="C35">
            <v>564780</v>
          </cell>
          <cell r="D35">
            <v>1370</v>
          </cell>
          <cell r="E35">
            <v>1809010</v>
          </cell>
          <cell r="K35">
            <v>24.23</v>
          </cell>
          <cell r="L35">
            <v>40</v>
          </cell>
          <cell r="M35">
            <v>116.58</v>
          </cell>
          <cell r="N35">
            <v>29.96</v>
          </cell>
          <cell r="O35">
            <v>0.25699090753130899</v>
          </cell>
          <cell r="P35">
            <v>230</v>
          </cell>
          <cell r="Q35">
            <v>106000</v>
          </cell>
          <cell r="R35">
            <v>8.4290533342802352</v>
          </cell>
          <cell r="S35">
            <v>34.25</v>
          </cell>
          <cell r="T35">
            <v>29988</v>
          </cell>
          <cell r="U35">
            <v>10.5298135704542</v>
          </cell>
          <cell r="V35">
            <v>2375160</v>
          </cell>
          <cell r="X35">
            <v>38</v>
          </cell>
          <cell r="Y35">
            <v>27</v>
          </cell>
          <cell r="Z35">
            <v>0</v>
          </cell>
        </row>
        <row r="36">
          <cell r="A36">
            <v>37653</v>
          </cell>
          <cell r="C36">
            <v>575470</v>
          </cell>
          <cell r="D36">
            <v>1920</v>
          </cell>
          <cell r="E36">
            <v>1516010</v>
          </cell>
          <cell r="K36">
            <v>25.48</v>
          </cell>
          <cell r="L36">
            <v>40</v>
          </cell>
          <cell r="M36">
            <v>100.04</v>
          </cell>
          <cell r="N36">
            <v>28.73</v>
          </cell>
          <cell r="O36">
            <v>0.28718512594962015</v>
          </cell>
          <cell r="P36">
            <v>230</v>
          </cell>
          <cell r="Q36">
            <v>95000</v>
          </cell>
          <cell r="R36">
            <v>8.3312619502868053</v>
          </cell>
          <cell r="S36">
            <v>48</v>
          </cell>
          <cell r="T36">
            <v>28676</v>
          </cell>
          <cell r="U36">
            <v>11.424373746059043</v>
          </cell>
          <cell r="V36">
            <v>2093400</v>
          </cell>
          <cell r="X36">
            <v>42</v>
          </cell>
          <cell r="Y36">
            <v>23</v>
          </cell>
          <cell r="Z36">
            <v>0</v>
          </cell>
        </row>
        <row r="37">
          <cell r="A37">
            <v>37654</v>
          </cell>
          <cell r="C37">
            <v>558220</v>
          </cell>
          <cell r="D37">
            <v>2240</v>
          </cell>
          <cell r="E37">
            <v>1184460</v>
          </cell>
          <cell r="K37">
            <v>24.09</v>
          </cell>
          <cell r="L37">
            <v>0</v>
          </cell>
          <cell r="M37">
            <v>78.78</v>
          </cell>
          <cell r="N37">
            <v>26.38</v>
          </cell>
          <cell r="O37">
            <v>0.33485656257933483</v>
          </cell>
          <cell r="P37">
            <v>230</v>
          </cell>
          <cell r="Q37">
            <v>84000</v>
          </cell>
          <cell r="R37">
            <v>8.4703023233206967</v>
          </cell>
          <cell r="S37" t="str">
            <v/>
          </cell>
          <cell r="T37">
            <v>27066</v>
          </cell>
          <cell r="U37">
            <v>12.936434908190634</v>
          </cell>
          <cell r="V37">
            <v>1744920</v>
          </cell>
          <cell r="X37">
            <v>52</v>
          </cell>
          <cell r="Y37">
            <v>13</v>
          </cell>
          <cell r="Z37">
            <v>0</v>
          </cell>
        </row>
        <row r="38">
          <cell r="A38">
            <v>37655</v>
          </cell>
          <cell r="C38">
            <v>522660</v>
          </cell>
          <cell r="D38">
            <v>1330</v>
          </cell>
          <cell r="E38">
            <v>1149520</v>
          </cell>
          <cell r="K38">
            <v>19.71</v>
          </cell>
          <cell r="L38">
            <v>120</v>
          </cell>
          <cell r="M38">
            <v>76.08</v>
          </cell>
          <cell r="N38">
            <v>21</v>
          </cell>
          <cell r="O38">
            <v>0.27602523659305994</v>
          </cell>
          <cell r="P38">
            <v>230</v>
          </cell>
          <cell r="Q38">
            <v>93000</v>
          </cell>
          <cell r="R38">
            <v>8.7283641298674191</v>
          </cell>
          <cell r="S38">
            <v>11.083333333333334</v>
          </cell>
          <cell r="T38">
            <v>27237</v>
          </cell>
          <cell r="U38">
            <v>13.573661346511223</v>
          </cell>
          <cell r="V38">
            <v>1673510</v>
          </cell>
          <cell r="X38">
            <v>49</v>
          </cell>
          <cell r="Y38">
            <v>16</v>
          </cell>
          <cell r="Z38">
            <v>0</v>
          </cell>
        </row>
        <row r="39">
          <cell r="A39">
            <v>37656</v>
          </cell>
          <cell r="C39">
            <v>635720</v>
          </cell>
          <cell r="D39">
            <v>1200</v>
          </cell>
          <cell r="E39">
            <v>1820950</v>
          </cell>
          <cell r="K39">
            <v>27.72</v>
          </cell>
          <cell r="L39">
            <v>40</v>
          </cell>
          <cell r="M39">
            <v>116.69</v>
          </cell>
          <cell r="N39">
            <v>30.19</v>
          </cell>
          <cell r="O39">
            <v>0.25871968463450168</v>
          </cell>
          <cell r="P39">
            <v>230</v>
          </cell>
          <cell r="Q39">
            <v>116000</v>
          </cell>
          <cell r="R39">
            <v>8.5058860189737544</v>
          </cell>
          <cell r="S39">
            <v>30</v>
          </cell>
          <cell r="T39">
            <v>30517</v>
          </cell>
          <cell r="U39">
            <v>10.354973208509808</v>
          </cell>
          <cell r="V39">
            <v>2457870</v>
          </cell>
          <cell r="X39">
            <v>31</v>
          </cell>
          <cell r="Y39">
            <v>34</v>
          </cell>
          <cell r="Z39">
            <v>0</v>
          </cell>
        </row>
        <row r="40">
          <cell r="A40">
            <v>37657</v>
          </cell>
          <cell r="C40">
            <v>650980</v>
          </cell>
          <cell r="D40">
            <v>1210</v>
          </cell>
          <cell r="E40">
            <v>2031160</v>
          </cell>
          <cell r="K40">
            <v>30.59</v>
          </cell>
          <cell r="L40">
            <v>80</v>
          </cell>
          <cell r="M40">
            <v>130.41</v>
          </cell>
          <cell r="N40">
            <v>38.520000000000003</v>
          </cell>
          <cell r="O40">
            <v>0.29537612146307801</v>
          </cell>
          <cell r="P40">
            <v>230</v>
          </cell>
          <cell r="Q40">
            <v>130000</v>
          </cell>
          <cell r="R40">
            <v>8.3296273291925473</v>
          </cell>
          <cell r="S40">
            <v>15.125</v>
          </cell>
          <cell r="T40">
            <v>31192</v>
          </cell>
          <cell r="U40">
            <v>9.6946458717647719</v>
          </cell>
          <cell r="V40">
            <v>2683350</v>
          </cell>
          <cell r="X40">
            <v>26</v>
          </cell>
          <cell r="Y40">
            <v>39</v>
          </cell>
          <cell r="Z40">
            <v>0</v>
          </cell>
        </row>
        <row r="41">
          <cell r="A41">
            <v>37658</v>
          </cell>
          <cell r="C41">
            <v>633220</v>
          </cell>
          <cell r="D41">
            <v>1130</v>
          </cell>
          <cell r="E41">
            <v>1991220</v>
          </cell>
          <cell r="K41">
            <v>22.96</v>
          </cell>
          <cell r="L41">
            <v>90</v>
          </cell>
          <cell r="M41">
            <v>129.24</v>
          </cell>
          <cell r="N41">
            <v>36.47</v>
          </cell>
          <cell r="O41">
            <v>0.28218817703497368</v>
          </cell>
          <cell r="P41">
            <v>230</v>
          </cell>
          <cell r="Q41">
            <v>120000</v>
          </cell>
          <cell r="R41">
            <v>8.6216819973718781</v>
          </cell>
          <cell r="S41">
            <v>12.555555555555555</v>
          </cell>
          <cell r="T41">
            <v>31093</v>
          </cell>
          <cell r="U41">
            <v>9.8765456643700222</v>
          </cell>
          <cell r="V41">
            <v>2625570</v>
          </cell>
          <cell r="X41">
            <v>29</v>
          </cell>
          <cell r="Y41">
            <v>36</v>
          </cell>
          <cell r="Z41">
            <v>0</v>
          </cell>
        </row>
        <row r="42">
          <cell r="A42">
            <v>37659</v>
          </cell>
          <cell r="C42">
            <v>1504160</v>
          </cell>
          <cell r="D42">
            <v>944050</v>
          </cell>
          <cell r="E42">
            <v>1058000</v>
          </cell>
          <cell r="K42">
            <v>63.58</v>
          </cell>
          <cell r="L42">
            <v>8930</v>
          </cell>
          <cell r="M42">
            <v>68.42</v>
          </cell>
          <cell r="N42">
            <v>18.02</v>
          </cell>
          <cell r="O42">
            <v>0.26337328266588717</v>
          </cell>
          <cell r="P42">
            <v>230</v>
          </cell>
          <cell r="Q42">
            <v>166000</v>
          </cell>
          <cell r="R42">
            <v>9.7051515151515151</v>
          </cell>
          <cell r="S42">
            <v>105.71668533034715</v>
          </cell>
          <cell r="T42">
            <v>33580</v>
          </cell>
          <cell r="U42">
            <v>7.9874622455585946</v>
          </cell>
          <cell r="V42">
            <v>3506210</v>
          </cell>
          <cell r="X42">
            <v>16</v>
          </cell>
          <cell r="Y42">
            <v>49</v>
          </cell>
          <cell r="Z42">
            <v>0</v>
          </cell>
        </row>
        <row r="43">
          <cell r="A43">
            <v>37660</v>
          </cell>
          <cell r="C43">
            <v>1218160</v>
          </cell>
          <cell r="D43">
            <v>980</v>
          </cell>
          <cell r="E43">
            <v>1902760</v>
          </cell>
          <cell r="K43">
            <v>52.64</v>
          </cell>
          <cell r="L43">
            <v>40</v>
          </cell>
          <cell r="M43">
            <v>123.72</v>
          </cell>
          <cell r="N43">
            <v>30.4</v>
          </cell>
          <cell r="O43">
            <v>0.24571613320400904</v>
          </cell>
          <cell r="P43">
            <v>230</v>
          </cell>
          <cell r="Q43">
            <v>145000</v>
          </cell>
          <cell r="R43">
            <v>8.8481515082785211</v>
          </cell>
          <cell r="S43">
            <v>24.5</v>
          </cell>
          <cell r="T43">
            <v>32363</v>
          </cell>
          <cell r="U43">
            <v>8.6456138889778664</v>
          </cell>
          <cell r="V43">
            <v>3121900</v>
          </cell>
          <cell r="X43">
            <v>16</v>
          </cell>
          <cell r="Y43">
            <v>49</v>
          </cell>
          <cell r="Z43">
            <v>0</v>
          </cell>
        </row>
        <row r="44">
          <cell r="A44">
            <v>37661</v>
          </cell>
          <cell r="C44">
            <v>907300</v>
          </cell>
          <cell r="D44">
            <v>1340</v>
          </cell>
          <cell r="E44">
            <v>1900990</v>
          </cell>
          <cell r="K44">
            <v>35.81</v>
          </cell>
          <cell r="L44">
            <v>80</v>
          </cell>
          <cell r="M44">
            <v>122.55</v>
          </cell>
          <cell r="N44">
            <v>29.76</v>
          </cell>
          <cell r="O44">
            <v>0.24283965728274176</v>
          </cell>
          <cell r="P44">
            <v>230</v>
          </cell>
          <cell r="Q44">
            <v>123000</v>
          </cell>
          <cell r="R44">
            <v>8.8667908562768378</v>
          </cell>
          <cell r="S44">
            <v>16.75</v>
          </cell>
          <cell r="T44">
            <v>31106</v>
          </cell>
          <cell r="U44">
            <v>9.2333880261813839</v>
          </cell>
          <cell r="V44">
            <v>2809630</v>
          </cell>
          <cell r="X44">
            <v>26</v>
          </cell>
          <cell r="Y44">
            <v>39</v>
          </cell>
          <cell r="Z44">
            <v>0</v>
          </cell>
        </row>
        <row r="45">
          <cell r="A45">
            <v>37662</v>
          </cell>
          <cell r="C45">
            <v>713230</v>
          </cell>
          <cell r="D45">
            <v>1330</v>
          </cell>
          <cell r="E45">
            <v>1856700</v>
          </cell>
          <cell r="K45">
            <v>29.91</v>
          </cell>
          <cell r="L45">
            <v>40</v>
          </cell>
          <cell r="M45">
            <v>120.12</v>
          </cell>
          <cell r="N45">
            <v>30.16</v>
          </cell>
          <cell r="O45">
            <v>0.25108225108225107</v>
          </cell>
          <cell r="P45">
            <v>230</v>
          </cell>
          <cell r="Q45">
            <v>119000</v>
          </cell>
          <cell r="R45">
            <v>8.5647203892554824</v>
          </cell>
          <cell r="S45">
            <v>33.25</v>
          </cell>
          <cell r="T45">
            <v>30197</v>
          </cell>
          <cell r="U45">
            <v>9.7945357528993551</v>
          </cell>
          <cell r="V45">
            <v>2571260</v>
          </cell>
          <cell r="X45">
            <v>34</v>
          </cell>
          <cell r="Y45">
            <v>31</v>
          </cell>
          <cell r="Z45">
            <v>0</v>
          </cell>
        </row>
        <row r="46">
          <cell r="A46">
            <v>37663</v>
          </cell>
          <cell r="C46">
            <v>596280</v>
          </cell>
          <cell r="D46">
            <v>1250</v>
          </cell>
          <cell r="E46">
            <v>1750810</v>
          </cell>
          <cell r="K46">
            <v>27.63</v>
          </cell>
          <cell r="L46">
            <v>50</v>
          </cell>
          <cell r="M46">
            <v>113.27</v>
          </cell>
          <cell r="N46">
            <v>29.68</v>
          </cell>
          <cell r="O46">
            <v>0.26202878078926461</v>
          </cell>
          <cell r="P46">
            <v>230</v>
          </cell>
          <cell r="Q46">
            <v>117000</v>
          </cell>
          <cell r="R46">
            <v>8.3289212207239185</v>
          </cell>
          <cell r="S46">
            <v>25</v>
          </cell>
          <cell r="T46">
            <v>30196</v>
          </cell>
          <cell r="U46">
            <v>10.723942870282837</v>
          </cell>
          <cell r="V46">
            <v>2348340</v>
          </cell>
          <cell r="X46">
            <v>38</v>
          </cell>
          <cell r="Y46">
            <v>27</v>
          </cell>
          <cell r="Z46">
            <v>0</v>
          </cell>
        </row>
        <row r="47">
          <cell r="A47">
            <v>37664</v>
          </cell>
          <cell r="C47">
            <v>695630</v>
          </cell>
          <cell r="D47">
            <v>1310</v>
          </cell>
          <cell r="E47">
            <v>1839540</v>
          </cell>
          <cell r="K47">
            <v>29.57</v>
          </cell>
          <cell r="L47">
            <v>80</v>
          </cell>
          <cell r="M47">
            <v>118.49</v>
          </cell>
          <cell r="N47">
            <v>28.77</v>
          </cell>
          <cell r="O47">
            <v>0.24280530002531861</v>
          </cell>
          <cell r="P47">
            <v>230</v>
          </cell>
          <cell r="Q47">
            <v>123000</v>
          </cell>
          <cell r="R47">
            <v>8.5612927191679056</v>
          </cell>
          <cell r="S47">
            <v>16.375</v>
          </cell>
          <cell r="T47">
            <v>30493</v>
          </cell>
          <cell r="U47">
            <v>10.026163029079669</v>
          </cell>
          <cell r="V47">
            <v>2536480</v>
          </cell>
          <cell r="X47">
            <v>31</v>
          </cell>
          <cell r="Y47">
            <v>34</v>
          </cell>
          <cell r="Z47">
            <v>0</v>
          </cell>
        </row>
        <row r="48">
          <cell r="A48">
            <v>37665</v>
          </cell>
          <cell r="C48">
            <v>609120</v>
          </cell>
          <cell r="D48">
            <v>1420</v>
          </cell>
          <cell r="E48">
            <v>1531670</v>
          </cell>
          <cell r="K48">
            <v>26.58</v>
          </cell>
          <cell r="L48">
            <v>40</v>
          </cell>
          <cell r="M48">
            <v>101.79</v>
          </cell>
          <cell r="N48">
            <v>25.65</v>
          </cell>
          <cell r="O48">
            <v>0.25198938992042436</v>
          </cell>
          <cell r="P48">
            <v>230</v>
          </cell>
          <cell r="Q48">
            <v>105000</v>
          </cell>
          <cell r="R48">
            <v>8.3383578717768945</v>
          </cell>
          <cell r="S48">
            <v>35.5</v>
          </cell>
          <cell r="T48">
            <v>30039</v>
          </cell>
          <cell r="U48">
            <v>11.694710602601987</v>
          </cell>
          <cell r="V48">
            <v>2142210</v>
          </cell>
          <cell r="X48">
            <v>38</v>
          </cell>
          <cell r="Y48">
            <v>27</v>
          </cell>
          <cell r="Z48">
            <v>0</v>
          </cell>
        </row>
        <row r="49">
          <cell r="A49">
            <v>37666</v>
          </cell>
          <cell r="C49">
            <v>589040</v>
          </cell>
          <cell r="D49">
            <v>1170</v>
          </cell>
          <cell r="E49">
            <v>1353470</v>
          </cell>
          <cell r="K49">
            <v>25.68</v>
          </cell>
          <cell r="L49">
            <v>40</v>
          </cell>
          <cell r="M49">
            <v>88.4</v>
          </cell>
          <cell r="N49">
            <v>24.18</v>
          </cell>
          <cell r="O49">
            <v>0.27352941176470585</v>
          </cell>
          <cell r="P49">
            <v>230</v>
          </cell>
          <cell r="Q49">
            <v>91000</v>
          </cell>
          <cell r="R49">
            <v>8.5138061009817658</v>
          </cell>
          <cell r="S49">
            <v>29.25</v>
          </cell>
          <cell r="T49">
            <v>32632</v>
          </cell>
          <cell r="U49">
            <v>14.001835693118208</v>
          </cell>
          <cell r="V49">
            <v>1943680</v>
          </cell>
          <cell r="X49">
            <v>42</v>
          </cell>
          <cell r="Y49">
            <v>23</v>
          </cell>
          <cell r="Z49">
            <v>0</v>
          </cell>
        </row>
        <row r="50">
          <cell r="A50">
            <v>37667</v>
          </cell>
          <cell r="C50">
            <v>576260</v>
          </cell>
          <cell r="D50">
            <v>1370</v>
          </cell>
          <cell r="E50">
            <v>1754970</v>
          </cell>
          <cell r="K50">
            <v>23.68</v>
          </cell>
          <cell r="L50">
            <v>40</v>
          </cell>
          <cell r="M50">
            <v>114.31</v>
          </cell>
          <cell r="N50">
            <v>27.35</v>
          </cell>
          <cell r="O50">
            <v>0.23926165689790921</v>
          </cell>
          <cell r="P50">
            <v>230</v>
          </cell>
          <cell r="Q50">
            <v>114000</v>
          </cell>
          <cell r="R50">
            <v>8.447097615769259</v>
          </cell>
          <cell r="S50">
            <v>34.25</v>
          </cell>
          <cell r="T50">
            <v>29208</v>
          </cell>
          <cell r="U50">
            <v>10.443055817542657</v>
          </cell>
          <cell r="V50">
            <v>2332600</v>
          </cell>
          <cell r="X50">
            <v>37</v>
          </cell>
          <cell r="Y50">
            <v>28</v>
          </cell>
          <cell r="Z50">
            <v>0</v>
          </cell>
        </row>
        <row r="51">
          <cell r="A51">
            <v>37668</v>
          </cell>
          <cell r="C51">
            <v>938240</v>
          </cell>
          <cell r="D51">
            <v>1050</v>
          </cell>
          <cell r="E51">
            <v>2078910</v>
          </cell>
          <cell r="K51">
            <v>42.44</v>
          </cell>
          <cell r="L51">
            <v>80</v>
          </cell>
          <cell r="M51">
            <v>133.01</v>
          </cell>
          <cell r="N51">
            <v>32.549999999999997</v>
          </cell>
          <cell r="O51">
            <v>0.24471844222238928</v>
          </cell>
          <cell r="P51">
            <v>230</v>
          </cell>
          <cell r="Q51">
            <v>137000</v>
          </cell>
          <cell r="R51">
            <v>8.5983186092903967</v>
          </cell>
          <cell r="S51">
            <v>13.125</v>
          </cell>
          <cell r="T51">
            <v>34135</v>
          </cell>
          <cell r="U51">
            <v>9.4323073354979812</v>
          </cell>
          <cell r="V51">
            <v>3018200</v>
          </cell>
          <cell r="X51">
            <v>24</v>
          </cell>
          <cell r="Y51">
            <v>41</v>
          </cell>
          <cell r="Z51">
            <v>0</v>
          </cell>
        </row>
        <row r="52">
          <cell r="A52">
            <v>37669</v>
          </cell>
          <cell r="C52">
            <v>1110110</v>
          </cell>
          <cell r="D52">
            <v>1060</v>
          </cell>
          <cell r="E52">
            <v>1807120</v>
          </cell>
          <cell r="K52">
            <v>48.92</v>
          </cell>
          <cell r="L52">
            <v>90</v>
          </cell>
          <cell r="M52">
            <v>116.12</v>
          </cell>
          <cell r="N52">
            <v>29.28</v>
          </cell>
          <cell r="O52">
            <v>0.25215294522907339</v>
          </cell>
          <cell r="P52">
            <v>230</v>
          </cell>
          <cell r="Q52">
            <v>138000</v>
          </cell>
          <cell r="R52">
            <v>8.8379483761512336</v>
          </cell>
          <cell r="S52">
            <v>11.777777777777779</v>
          </cell>
          <cell r="T52">
            <v>34220</v>
          </cell>
          <cell r="U52">
            <v>9.7795215691380903</v>
          </cell>
          <cell r="V52">
            <v>2918290</v>
          </cell>
          <cell r="X52">
            <v>24</v>
          </cell>
          <cell r="Y52">
            <v>41</v>
          </cell>
          <cell r="Z52">
            <v>0</v>
          </cell>
        </row>
        <row r="53">
          <cell r="A53">
            <v>37670</v>
          </cell>
          <cell r="C53">
            <v>775700</v>
          </cell>
          <cell r="D53">
            <v>1170</v>
          </cell>
          <cell r="E53">
            <v>1650680</v>
          </cell>
          <cell r="K53">
            <v>34</v>
          </cell>
          <cell r="L53">
            <v>40</v>
          </cell>
          <cell r="M53">
            <v>108.88</v>
          </cell>
          <cell r="N53">
            <v>27.18</v>
          </cell>
          <cell r="O53">
            <v>0.24963262307127113</v>
          </cell>
          <cell r="P53">
            <v>230</v>
          </cell>
          <cell r="Q53">
            <v>113000</v>
          </cell>
          <cell r="R53">
            <v>8.4909714445688689</v>
          </cell>
          <cell r="S53">
            <v>29.25</v>
          </cell>
          <cell r="T53">
            <v>32036</v>
          </cell>
          <cell r="U53">
            <v>11.006168359045128</v>
          </cell>
          <cell r="V53">
            <v>2427550</v>
          </cell>
          <cell r="X53">
            <v>35</v>
          </cell>
          <cell r="Y53">
            <v>30</v>
          </cell>
          <cell r="Z53">
            <v>0</v>
          </cell>
        </row>
        <row r="54">
          <cell r="A54">
            <v>37671</v>
          </cell>
          <cell r="C54">
            <v>558880</v>
          </cell>
          <cell r="D54">
            <v>1040</v>
          </cell>
          <cell r="E54">
            <v>1798930</v>
          </cell>
          <cell r="K54">
            <v>24.06</v>
          </cell>
          <cell r="L54">
            <v>40</v>
          </cell>
          <cell r="M54">
            <v>118.24</v>
          </cell>
          <cell r="N54">
            <v>25.58</v>
          </cell>
          <cell r="O54">
            <v>0.21633964817320703</v>
          </cell>
          <cell r="P54">
            <v>230</v>
          </cell>
          <cell r="Q54">
            <v>107000</v>
          </cell>
          <cell r="R54">
            <v>8.2846451159522161</v>
          </cell>
          <cell r="S54">
            <v>26</v>
          </cell>
          <cell r="T54">
            <v>36620</v>
          </cell>
          <cell r="U54">
            <v>12.947444729423236</v>
          </cell>
          <cell r="V54">
            <v>2358850</v>
          </cell>
          <cell r="X54">
            <v>37</v>
          </cell>
          <cell r="Y54">
            <v>28</v>
          </cell>
          <cell r="Z54">
            <v>0</v>
          </cell>
        </row>
        <row r="55">
          <cell r="A55">
            <v>37672</v>
          </cell>
          <cell r="C55">
            <v>635680</v>
          </cell>
          <cell r="D55">
            <v>191040</v>
          </cell>
          <cell r="E55">
            <v>1583920</v>
          </cell>
          <cell r="K55">
            <v>29.59</v>
          </cell>
          <cell r="L55">
            <v>1030</v>
          </cell>
          <cell r="M55">
            <v>104.67</v>
          </cell>
          <cell r="N55">
            <v>21.56</v>
          </cell>
          <cell r="O55">
            <v>0.20598070125155249</v>
          </cell>
          <cell r="P55">
            <v>230</v>
          </cell>
          <cell r="Q55">
            <v>107000</v>
          </cell>
          <cell r="R55">
            <v>8.2660509459258158</v>
          </cell>
          <cell r="S55">
            <v>185.47572815533979</v>
          </cell>
          <cell r="T55">
            <v>32146</v>
          </cell>
          <cell r="U55">
            <v>11.121429993694623</v>
          </cell>
          <cell r="V55">
            <v>2410640</v>
          </cell>
          <cell r="X55">
            <v>39</v>
          </cell>
          <cell r="Y55">
            <v>26</v>
          </cell>
          <cell r="Z55">
            <v>0</v>
          </cell>
        </row>
        <row r="56">
          <cell r="A56">
            <v>37673</v>
          </cell>
          <cell r="C56">
            <v>611650</v>
          </cell>
          <cell r="D56">
            <v>1270</v>
          </cell>
          <cell r="E56">
            <v>1580830</v>
          </cell>
          <cell r="K56">
            <v>25.6</v>
          </cell>
          <cell r="L56">
            <v>40</v>
          </cell>
          <cell r="M56">
            <v>102.38</v>
          </cell>
          <cell r="N56">
            <v>23.36</v>
          </cell>
          <cell r="O56">
            <v>0.22816956436804064</v>
          </cell>
          <cell r="P56">
            <v>230</v>
          </cell>
          <cell r="Q56">
            <v>104000</v>
          </cell>
          <cell r="R56">
            <v>8.5657133927176137</v>
          </cell>
          <cell r="S56">
            <v>31.75</v>
          </cell>
          <cell r="T56">
            <v>32303</v>
          </cell>
          <cell r="U56">
            <v>12.280661880341881</v>
          </cell>
          <cell r="V56">
            <v>2193750</v>
          </cell>
          <cell r="X56">
            <v>42</v>
          </cell>
          <cell r="Y56">
            <v>23</v>
          </cell>
          <cell r="Z56">
            <v>0</v>
          </cell>
        </row>
        <row r="57">
          <cell r="A57">
            <v>37674</v>
          </cell>
          <cell r="C57">
            <v>654240</v>
          </cell>
          <cell r="D57">
            <v>1490</v>
          </cell>
          <cell r="E57">
            <v>1803440</v>
          </cell>
          <cell r="K57">
            <v>26.42</v>
          </cell>
          <cell r="L57">
            <v>80</v>
          </cell>
          <cell r="M57">
            <v>111.96</v>
          </cell>
          <cell r="N57">
            <v>26.06</v>
          </cell>
          <cell r="O57">
            <v>0.23276170060735976</v>
          </cell>
          <cell r="P57">
            <v>230</v>
          </cell>
          <cell r="Q57">
            <v>112000</v>
          </cell>
          <cell r="R57">
            <v>8.8801849978320568</v>
          </cell>
          <cell r="S57">
            <v>18.625</v>
          </cell>
          <cell r="T57">
            <v>31294</v>
          </cell>
          <cell r="U57">
            <v>10.613010080636963</v>
          </cell>
          <cell r="V57">
            <v>2459170</v>
          </cell>
          <cell r="X57">
            <v>37</v>
          </cell>
          <cell r="Y57">
            <v>28</v>
          </cell>
          <cell r="Z57">
            <v>0</v>
          </cell>
        </row>
        <row r="58">
          <cell r="A58">
            <v>37675</v>
          </cell>
          <cell r="C58">
            <v>696440</v>
          </cell>
          <cell r="D58">
            <v>1490</v>
          </cell>
          <cell r="E58">
            <v>1900990</v>
          </cell>
          <cell r="K58">
            <v>39.24</v>
          </cell>
          <cell r="L58">
            <v>40</v>
          </cell>
          <cell r="M58">
            <v>117.65</v>
          </cell>
          <cell r="N58">
            <v>28.44</v>
          </cell>
          <cell r="O58">
            <v>0.24173395665108371</v>
          </cell>
          <cell r="P58">
            <v>230</v>
          </cell>
          <cell r="Q58">
            <v>114000</v>
          </cell>
          <cell r="R58">
            <v>8.2778698451144095</v>
          </cell>
          <cell r="S58">
            <v>37.25</v>
          </cell>
          <cell r="T58">
            <v>31873</v>
          </cell>
          <cell r="U58">
            <v>10.228126298616349</v>
          </cell>
          <cell r="V58">
            <v>2598920</v>
          </cell>
          <cell r="X58">
            <v>32</v>
          </cell>
          <cell r="Y58">
            <v>33</v>
          </cell>
          <cell r="Z58">
            <v>0</v>
          </cell>
        </row>
        <row r="59">
          <cell r="A59">
            <v>37676</v>
          </cell>
          <cell r="C59">
            <v>877380</v>
          </cell>
          <cell r="D59">
            <v>1050</v>
          </cell>
          <cell r="E59">
            <v>2108970</v>
          </cell>
          <cell r="K59">
            <v>42.22</v>
          </cell>
          <cell r="L59">
            <v>170</v>
          </cell>
          <cell r="M59">
            <v>134.81</v>
          </cell>
          <cell r="N59">
            <v>27.81</v>
          </cell>
          <cell r="O59">
            <v>0.20629033454491505</v>
          </cell>
          <cell r="P59">
            <v>230</v>
          </cell>
          <cell r="Q59">
            <v>139000</v>
          </cell>
          <cell r="R59">
            <v>8.4345873580749018</v>
          </cell>
          <cell r="S59">
            <v>6.1764705882352944</v>
          </cell>
          <cell r="T59">
            <v>34926</v>
          </cell>
          <cell r="U59">
            <v>9.7503795942960423</v>
          </cell>
          <cell r="V59">
            <v>2987400</v>
          </cell>
          <cell r="X59">
            <v>24</v>
          </cell>
          <cell r="Y59">
            <v>41</v>
          </cell>
          <cell r="Z59">
            <v>0</v>
          </cell>
        </row>
        <row r="60">
          <cell r="A60">
            <v>37677</v>
          </cell>
          <cell r="C60">
            <v>1322980</v>
          </cell>
          <cell r="D60">
            <v>350</v>
          </cell>
          <cell r="E60">
            <v>2079980</v>
          </cell>
          <cell r="K60">
            <v>41.18</v>
          </cell>
          <cell r="L60">
            <v>160</v>
          </cell>
          <cell r="M60">
            <v>131.22999999999999</v>
          </cell>
          <cell r="N60">
            <v>32.659999999999997</v>
          </cell>
          <cell r="O60">
            <v>0.24887601920292615</v>
          </cell>
          <cell r="P60">
            <v>230</v>
          </cell>
          <cell r="Q60">
            <v>164000</v>
          </cell>
          <cell r="R60">
            <v>9.8688011136244995</v>
          </cell>
          <cell r="S60">
            <v>2.1875</v>
          </cell>
          <cell r="T60">
            <v>40530</v>
          </cell>
          <cell r="U60">
            <v>9.9321013954062369</v>
          </cell>
          <cell r="V60">
            <v>3403310</v>
          </cell>
          <cell r="X60">
            <v>14</v>
          </cell>
          <cell r="Y60">
            <v>51</v>
          </cell>
          <cell r="Z60">
            <v>0</v>
          </cell>
        </row>
        <row r="61">
          <cell r="A61">
            <v>37678</v>
          </cell>
          <cell r="C61">
            <v>1261160</v>
          </cell>
          <cell r="D61">
            <v>810</v>
          </cell>
          <cell r="E61">
            <v>1871040</v>
          </cell>
          <cell r="K61">
            <v>52.37</v>
          </cell>
          <cell r="L61">
            <v>90</v>
          </cell>
          <cell r="M61">
            <v>118.87</v>
          </cell>
          <cell r="N61">
            <v>26.86</v>
          </cell>
          <cell r="O61">
            <v>0.22596113401194581</v>
          </cell>
          <cell r="P61">
            <v>230</v>
          </cell>
          <cell r="Q61">
            <v>145000</v>
          </cell>
          <cell r="R61">
            <v>9.1456435412286847</v>
          </cell>
          <cell r="S61">
            <v>9</v>
          </cell>
          <cell r="T61">
            <v>36437</v>
          </cell>
          <cell r="U61">
            <v>9.6994449427228133</v>
          </cell>
          <cell r="V61">
            <v>3133010</v>
          </cell>
          <cell r="X61">
            <v>22</v>
          </cell>
          <cell r="Y61">
            <v>43</v>
          </cell>
          <cell r="Z61">
            <v>0</v>
          </cell>
        </row>
        <row r="62">
          <cell r="A62">
            <v>37679</v>
          </cell>
          <cell r="C62">
            <v>970240</v>
          </cell>
          <cell r="D62">
            <v>1100</v>
          </cell>
          <cell r="E62">
            <v>1860330</v>
          </cell>
          <cell r="K62">
            <v>41.71</v>
          </cell>
          <cell r="L62">
            <v>100</v>
          </cell>
          <cell r="M62">
            <v>123.09</v>
          </cell>
          <cell r="N62">
            <v>28.85</v>
          </cell>
          <cell r="O62">
            <v>0.23438134698188318</v>
          </cell>
          <cell r="P62">
            <v>230</v>
          </cell>
          <cell r="Q62">
            <v>125000</v>
          </cell>
          <cell r="R62">
            <v>8.587894417475729</v>
          </cell>
          <cell r="S62">
            <v>11</v>
          </cell>
          <cell r="T62">
            <v>36437</v>
          </cell>
          <cell r="U62">
            <v>10.731638220555361</v>
          </cell>
          <cell r="V62">
            <v>2831670</v>
          </cell>
          <cell r="X62">
            <v>29</v>
          </cell>
          <cell r="Y62">
            <v>36</v>
          </cell>
          <cell r="Z62">
            <v>0</v>
          </cell>
        </row>
        <row r="63">
          <cell r="A63">
            <v>37680</v>
          </cell>
          <cell r="C63">
            <v>773090</v>
          </cell>
          <cell r="D63">
            <v>1120</v>
          </cell>
          <cell r="E63">
            <v>1872810</v>
          </cell>
          <cell r="K63">
            <v>34.909999999999997</v>
          </cell>
          <cell r="L63">
            <v>80</v>
          </cell>
          <cell r="M63">
            <v>124.53</v>
          </cell>
          <cell r="N63">
            <v>28.87</v>
          </cell>
          <cell r="O63">
            <v>0.23183168714366018</v>
          </cell>
          <cell r="P63">
            <v>230</v>
          </cell>
          <cell r="Q63">
            <v>119000</v>
          </cell>
          <cell r="R63">
            <v>8.2974786753637737</v>
          </cell>
          <cell r="S63">
            <v>14</v>
          </cell>
          <cell r="T63">
            <v>34378</v>
          </cell>
          <cell r="U63">
            <v>10.831520728970693</v>
          </cell>
          <cell r="V63">
            <v>2647020</v>
          </cell>
          <cell r="X63">
            <v>32</v>
          </cell>
          <cell r="Y63">
            <v>33</v>
          </cell>
          <cell r="Z63">
            <v>0</v>
          </cell>
        </row>
        <row r="64">
          <cell r="A64">
            <v>37681</v>
          </cell>
          <cell r="C64">
            <v>621800</v>
          </cell>
          <cell r="D64">
            <v>1320</v>
          </cell>
          <cell r="E64">
            <v>1728900</v>
          </cell>
          <cell r="K64">
            <v>26.42</v>
          </cell>
          <cell r="L64">
            <v>130</v>
          </cell>
          <cell r="M64">
            <v>116.28</v>
          </cell>
          <cell r="N64">
            <v>27.77</v>
          </cell>
          <cell r="O64">
            <v>0.23882008943928448</v>
          </cell>
          <cell r="P64">
            <v>230</v>
          </cell>
          <cell r="Q64">
            <v>104000</v>
          </cell>
          <cell r="R64">
            <v>8.2365101611772946</v>
          </cell>
          <cell r="S64">
            <v>10.153846153846153</v>
          </cell>
          <cell r="T64">
            <v>30885</v>
          </cell>
          <cell r="U64">
            <v>10.951475752757204</v>
          </cell>
          <cell r="V64">
            <v>2352020</v>
          </cell>
          <cell r="X64">
            <v>38</v>
          </cell>
          <cell r="Y64">
            <v>27</v>
          </cell>
          <cell r="Z64">
            <v>0</v>
          </cell>
        </row>
        <row r="65">
          <cell r="A65">
            <v>37682</v>
          </cell>
          <cell r="C65">
            <v>617020</v>
          </cell>
          <cell r="D65">
            <v>1350</v>
          </cell>
          <cell r="E65">
            <v>1873630</v>
          </cell>
          <cell r="K65">
            <v>27.93</v>
          </cell>
          <cell r="L65">
            <v>40</v>
          </cell>
          <cell r="M65">
            <v>123.92</v>
          </cell>
          <cell r="N65">
            <v>29.46</v>
          </cell>
          <cell r="O65">
            <v>0.23773402194964494</v>
          </cell>
          <cell r="P65">
            <v>230</v>
          </cell>
          <cell r="Q65">
            <v>117000</v>
          </cell>
          <cell r="R65">
            <v>8.2010207441554162</v>
          </cell>
          <cell r="S65">
            <v>33.75</v>
          </cell>
          <cell r="T65">
            <v>30741</v>
          </cell>
          <cell r="U65">
            <v>10.288119582664526</v>
          </cell>
          <cell r="V65">
            <v>2492000</v>
          </cell>
          <cell r="X65">
            <v>32</v>
          </cell>
          <cell r="Y65">
            <v>33</v>
          </cell>
          <cell r="Z65">
            <v>0</v>
          </cell>
        </row>
        <row r="66">
          <cell r="A66">
            <v>37683</v>
          </cell>
          <cell r="C66">
            <v>698610</v>
          </cell>
          <cell r="D66">
            <v>1070</v>
          </cell>
          <cell r="E66">
            <v>1802780</v>
          </cell>
          <cell r="K66">
            <v>28.87</v>
          </cell>
          <cell r="L66">
            <v>40</v>
          </cell>
          <cell r="M66">
            <v>119.22</v>
          </cell>
          <cell r="N66">
            <v>28.87</v>
          </cell>
          <cell r="O66">
            <v>0.24215735614829728</v>
          </cell>
          <cell r="P66">
            <v>230</v>
          </cell>
          <cell r="Q66">
            <v>126000</v>
          </cell>
          <cell r="R66">
            <v>8.4455061111486263</v>
          </cell>
          <cell r="S66">
            <v>26.75</v>
          </cell>
          <cell r="T66">
            <v>32385</v>
          </cell>
          <cell r="U66">
            <v>10.793015672578184</v>
          </cell>
          <cell r="V66">
            <v>2502460</v>
          </cell>
          <cell r="X66">
            <v>33</v>
          </cell>
          <cell r="Y66">
            <v>32</v>
          </cell>
          <cell r="Z66">
            <v>0</v>
          </cell>
        </row>
        <row r="67">
          <cell r="A67">
            <v>37684</v>
          </cell>
          <cell r="C67">
            <v>746380</v>
          </cell>
          <cell r="E67">
            <v>1400270</v>
          </cell>
          <cell r="K67">
            <v>24.87</v>
          </cell>
          <cell r="L67">
            <v>0</v>
          </cell>
          <cell r="M67">
            <v>89.69</v>
          </cell>
          <cell r="N67">
            <v>19.62</v>
          </cell>
          <cell r="O67">
            <v>0.2187534842234363</v>
          </cell>
          <cell r="P67">
            <v>230</v>
          </cell>
          <cell r="Q67">
            <v>97000</v>
          </cell>
          <cell r="R67">
            <v>9.3691078910614518</v>
          </cell>
          <cell r="S67" t="str">
            <v/>
          </cell>
          <cell r="T67">
            <v>29545</v>
          </cell>
          <cell r="U67">
            <v>11.478596883516175</v>
          </cell>
          <cell r="V67">
            <v>2146650</v>
          </cell>
          <cell r="X67">
            <v>44</v>
          </cell>
          <cell r="Y67">
            <v>21</v>
          </cell>
          <cell r="Z67">
            <v>0</v>
          </cell>
        </row>
        <row r="68">
          <cell r="A68">
            <v>37685</v>
          </cell>
          <cell r="C68">
            <v>387530</v>
          </cell>
          <cell r="E68">
            <v>1817580</v>
          </cell>
          <cell r="K68">
            <v>24.14</v>
          </cell>
          <cell r="L68">
            <v>0</v>
          </cell>
          <cell r="M68">
            <v>115.43</v>
          </cell>
          <cell r="N68">
            <v>23.46</v>
          </cell>
          <cell r="O68">
            <v>0.203240058910162</v>
          </cell>
          <cell r="P68">
            <v>230</v>
          </cell>
          <cell r="Q68">
            <v>109000</v>
          </cell>
          <cell r="R68">
            <v>7.899656086551551</v>
          </cell>
          <cell r="S68" t="str">
            <v/>
          </cell>
          <cell r="T68">
            <v>31007</v>
          </cell>
          <cell r="U68">
            <v>11.727232655060291</v>
          </cell>
          <cell r="V68">
            <v>2205110</v>
          </cell>
          <cell r="X68">
            <v>40</v>
          </cell>
          <cell r="Y68">
            <v>25</v>
          </cell>
          <cell r="Z68">
            <v>0</v>
          </cell>
        </row>
        <row r="69">
          <cell r="A69">
            <v>37686</v>
          </cell>
          <cell r="C69">
            <v>601110</v>
          </cell>
          <cell r="E69">
            <v>1998990</v>
          </cell>
          <cell r="K69">
            <v>25.72</v>
          </cell>
          <cell r="L69">
            <v>0</v>
          </cell>
          <cell r="M69">
            <v>127.77</v>
          </cell>
          <cell r="N69">
            <v>31.46</v>
          </cell>
          <cell r="O69">
            <v>0.24622368318071536</v>
          </cell>
          <cell r="P69">
            <v>230</v>
          </cell>
          <cell r="Q69">
            <v>121000</v>
          </cell>
          <cell r="R69">
            <v>8.4699328946511176</v>
          </cell>
          <cell r="S69" t="str">
            <v/>
          </cell>
          <cell r="T69">
            <v>32152</v>
          </cell>
          <cell r="U69">
            <v>10.312975654782509</v>
          </cell>
          <cell r="V69">
            <v>2600100</v>
          </cell>
          <cell r="X69">
            <v>32</v>
          </cell>
          <cell r="Y69">
            <v>33</v>
          </cell>
          <cell r="Z69">
            <v>0</v>
          </cell>
        </row>
        <row r="70">
          <cell r="A70">
            <v>37687</v>
          </cell>
          <cell r="C70">
            <v>589600</v>
          </cell>
          <cell r="E70">
            <v>1601930</v>
          </cell>
          <cell r="K70">
            <v>26.14</v>
          </cell>
          <cell r="L70">
            <v>0</v>
          </cell>
          <cell r="M70">
            <v>105.98</v>
          </cell>
          <cell r="N70">
            <v>29.01</v>
          </cell>
          <cell r="O70">
            <v>0.27373089262124928</v>
          </cell>
          <cell r="P70">
            <v>230</v>
          </cell>
          <cell r="Q70">
            <v>120000</v>
          </cell>
          <cell r="R70">
            <v>8.2937102633969122</v>
          </cell>
          <cell r="S70" t="str">
            <v/>
          </cell>
          <cell r="T70">
            <v>30647</v>
          </cell>
          <cell r="U70">
            <v>11.662901260763029</v>
          </cell>
          <cell r="V70">
            <v>2191530</v>
          </cell>
          <cell r="X70">
            <v>40</v>
          </cell>
          <cell r="Y70">
            <v>25</v>
          </cell>
          <cell r="Z70">
            <v>0</v>
          </cell>
        </row>
        <row r="71">
          <cell r="A71">
            <v>37688</v>
          </cell>
          <cell r="C71">
            <v>282680</v>
          </cell>
          <cell r="E71">
            <v>1399600</v>
          </cell>
          <cell r="K71">
            <v>12.27</v>
          </cell>
          <cell r="L71">
            <v>0</v>
          </cell>
          <cell r="M71">
            <v>88.6</v>
          </cell>
          <cell r="N71">
            <v>27.91</v>
          </cell>
          <cell r="O71">
            <v>0.31501128668171557</v>
          </cell>
          <cell r="P71">
            <v>230</v>
          </cell>
          <cell r="Q71">
            <v>91000</v>
          </cell>
          <cell r="R71">
            <v>8.3388519877069509</v>
          </cell>
          <cell r="S71" t="str">
            <v/>
          </cell>
          <cell r="T71">
            <v>32698</v>
          </cell>
          <cell r="U71">
            <v>16.210221841786147</v>
          </cell>
          <cell r="V71">
            <v>1682280</v>
          </cell>
          <cell r="X71">
            <v>50</v>
          </cell>
          <cell r="Y71">
            <v>15</v>
          </cell>
          <cell r="Z71">
            <v>0</v>
          </cell>
        </row>
        <row r="72">
          <cell r="A72">
            <v>37689</v>
          </cell>
          <cell r="C72">
            <v>529600</v>
          </cell>
          <cell r="E72">
            <v>1893280</v>
          </cell>
          <cell r="K72">
            <v>23.51</v>
          </cell>
          <cell r="L72">
            <v>0</v>
          </cell>
          <cell r="M72">
            <v>117.35</v>
          </cell>
          <cell r="N72">
            <v>31.06</v>
          </cell>
          <cell r="O72">
            <v>0.26467831273966769</v>
          </cell>
          <cell r="P72">
            <v>230</v>
          </cell>
          <cell r="Q72">
            <v>110000</v>
          </cell>
          <cell r="R72">
            <v>8.6003123668891117</v>
          </cell>
          <cell r="S72" t="str">
            <v/>
          </cell>
          <cell r="T72">
            <v>33617</v>
          </cell>
          <cell r="U72">
            <v>11.571591659512645</v>
          </cell>
          <cell r="V72">
            <v>2422880</v>
          </cell>
          <cell r="X72">
            <v>30</v>
          </cell>
          <cell r="Y72">
            <v>35</v>
          </cell>
          <cell r="Z72">
            <v>0</v>
          </cell>
        </row>
        <row r="73">
          <cell r="A73">
            <v>37690</v>
          </cell>
          <cell r="C73">
            <v>624520</v>
          </cell>
          <cell r="E73">
            <v>1909810</v>
          </cell>
          <cell r="K73">
            <v>25.75</v>
          </cell>
          <cell r="L73">
            <v>0</v>
          </cell>
          <cell r="M73">
            <v>121.73</v>
          </cell>
          <cell r="N73">
            <v>24.97</v>
          </cell>
          <cell r="O73">
            <v>0.20512609874312002</v>
          </cell>
          <cell r="P73">
            <v>230</v>
          </cell>
          <cell r="Q73">
            <v>121000</v>
          </cell>
          <cell r="R73">
            <v>8.592114184974232</v>
          </cell>
          <cell r="S73" t="str">
            <v/>
          </cell>
          <cell r="T73">
            <v>31638</v>
          </cell>
          <cell r="U73">
            <v>10.41146654145277</v>
          </cell>
          <cell r="V73">
            <v>2534330</v>
          </cell>
          <cell r="X73">
            <v>27</v>
          </cell>
          <cell r="Y73">
            <v>38</v>
          </cell>
          <cell r="Z73">
            <v>0</v>
          </cell>
        </row>
        <row r="74">
          <cell r="A74">
            <v>37691</v>
          </cell>
          <cell r="C74">
            <v>232440</v>
          </cell>
          <cell r="D74">
            <v>246970</v>
          </cell>
          <cell r="E74">
            <v>1452600</v>
          </cell>
          <cell r="K74">
            <v>8.25</v>
          </cell>
          <cell r="L74">
            <v>2650</v>
          </cell>
          <cell r="M74">
            <v>92.98</v>
          </cell>
          <cell r="N74">
            <v>19.809999999999999</v>
          </cell>
          <cell r="O74">
            <v>0.21305657130565711</v>
          </cell>
          <cell r="P74">
            <v>230</v>
          </cell>
          <cell r="Q74">
            <v>106000</v>
          </cell>
          <cell r="R74">
            <v>8.3228292008297942</v>
          </cell>
          <cell r="S74">
            <v>93.196226415094344</v>
          </cell>
          <cell r="T74">
            <v>31332</v>
          </cell>
          <cell r="U74">
            <v>13.525234341437157</v>
          </cell>
          <cell r="V74">
            <v>1932010</v>
          </cell>
          <cell r="X74">
            <v>42</v>
          </cell>
          <cell r="Y74">
            <v>23</v>
          </cell>
          <cell r="Z74">
            <v>0</v>
          </cell>
        </row>
        <row r="75">
          <cell r="A75">
            <v>37692</v>
          </cell>
          <cell r="D75">
            <v>294000</v>
          </cell>
          <cell r="E75">
            <v>1032240</v>
          </cell>
          <cell r="L75">
            <v>3940</v>
          </cell>
          <cell r="M75">
            <v>69.05</v>
          </cell>
          <cell r="N75">
            <v>13.58</v>
          </cell>
          <cell r="O75">
            <v>0.19666908037653874</v>
          </cell>
          <cell r="P75">
            <v>230</v>
          </cell>
          <cell r="Q75">
            <v>82000</v>
          </cell>
          <cell r="R75">
            <v>7.4745836350470674</v>
          </cell>
          <cell r="S75">
            <v>74.619289340101517</v>
          </cell>
          <cell r="T75">
            <v>27470</v>
          </cell>
          <cell r="U75">
            <v>17.274384726746288</v>
          </cell>
          <cell r="V75">
            <v>1326240</v>
          </cell>
          <cell r="X75">
            <v>58</v>
          </cell>
          <cell r="Y75">
            <v>7</v>
          </cell>
          <cell r="Z75">
            <v>2.7119999999999891</v>
          </cell>
        </row>
        <row r="76">
          <cell r="A76">
            <v>37693</v>
          </cell>
          <cell r="E76">
            <v>1521480</v>
          </cell>
          <cell r="L76">
            <v>0</v>
          </cell>
          <cell r="M76">
            <v>99.98</v>
          </cell>
          <cell r="N76">
            <v>22.76</v>
          </cell>
          <cell r="O76">
            <v>0.22764552910582117</v>
          </cell>
          <cell r="P76">
            <v>230</v>
          </cell>
          <cell r="Q76">
            <v>76000</v>
          </cell>
          <cell r="R76">
            <v>7.6089217843568715</v>
          </cell>
          <cell r="S76" t="str">
            <v/>
          </cell>
          <cell r="T76">
            <v>26894</v>
          </cell>
          <cell r="U76">
            <v>14.741959145042985</v>
          </cell>
          <cell r="V76">
            <v>1521480</v>
          </cell>
          <cell r="X76">
            <v>51</v>
          </cell>
          <cell r="Y76">
            <v>14</v>
          </cell>
          <cell r="Z76">
            <v>0</v>
          </cell>
        </row>
        <row r="77">
          <cell r="A77">
            <v>37694</v>
          </cell>
          <cell r="E77">
            <v>1687960</v>
          </cell>
          <cell r="L77">
            <v>0</v>
          </cell>
          <cell r="M77">
            <v>109.63</v>
          </cell>
          <cell r="N77">
            <v>25.96</v>
          </cell>
          <cell r="O77">
            <v>0.23679649730913074</v>
          </cell>
          <cell r="P77">
            <v>230</v>
          </cell>
          <cell r="Q77">
            <v>85000</v>
          </cell>
          <cell r="R77">
            <v>7.6984402079722702</v>
          </cell>
          <cell r="S77" t="str">
            <v/>
          </cell>
          <cell r="T77">
            <v>26219</v>
          </cell>
          <cell r="U77">
            <v>12.95448114884239</v>
          </cell>
          <cell r="V77">
            <v>1687960</v>
          </cell>
          <cell r="X77">
            <v>41</v>
          </cell>
          <cell r="Y77">
            <v>24</v>
          </cell>
          <cell r="Z77">
            <v>0</v>
          </cell>
        </row>
        <row r="78">
          <cell r="A78">
            <v>37695</v>
          </cell>
          <cell r="E78">
            <v>1383060</v>
          </cell>
          <cell r="L78">
            <v>0</v>
          </cell>
          <cell r="M78">
            <v>87.35</v>
          </cell>
          <cell r="N78">
            <v>20.5</v>
          </cell>
          <cell r="O78">
            <v>0.23468803663423013</v>
          </cell>
          <cell r="P78">
            <v>230</v>
          </cell>
          <cell r="Q78">
            <v>82000</v>
          </cell>
          <cell r="R78">
            <v>7.9167716084716657</v>
          </cell>
          <cell r="S78" t="str">
            <v/>
          </cell>
          <cell r="T78">
            <v>21466</v>
          </cell>
          <cell r="U78">
            <v>12.94422801613813</v>
          </cell>
          <cell r="V78">
            <v>1383060</v>
          </cell>
          <cell r="X78">
            <v>50</v>
          </cell>
          <cell r="Y78">
            <v>15</v>
          </cell>
          <cell r="Z78">
            <v>0</v>
          </cell>
        </row>
        <row r="79">
          <cell r="A79">
            <v>37696</v>
          </cell>
          <cell r="E79">
            <v>1102080</v>
          </cell>
          <cell r="L79">
            <v>0</v>
          </cell>
          <cell r="M79">
            <v>67.78</v>
          </cell>
          <cell r="N79">
            <v>15.99</v>
          </cell>
          <cell r="O79">
            <v>0.23591029802301564</v>
          </cell>
          <cell r="P79">
            <v>230</v>
          </cell>
          <cell r="Q79">
            <v>61000</v>
          </cell>
          <cell r="R79">
            <v>8.1298318087931545</v>
          </cell>
          <cell r="S79" t="str">
            <v/>
          </cell>
          <cell r="T79">
            <v>18928</v>
          </cell>
          <cell r="U79">
            <v>14.323780487804877</v>
          </cell>
          <cell r="V79">
            <v>1102080</v>
          </cell>
          <cell r="X79">
            <v>55</v>
          </cell>
          <cell r="Y79">
            <v>10</v>
          </cell>
          <cell r="Z79">
            <v>2.2911999999999821</v>
          </cell>
        </row>
        <row r="80">
          <cell r="A80">
            <v>37697</v>
          </cell>
          <cell r="E80">
            <v>1128860</v>
          </cell>
          <cell r="L80">
            <v>0</v>
          </cell>
          <cell r="M80">
            <v>72.34</v>
          </cell>
          <cell r="N80">
            <v>16.25</v>
          </cell>
          <cell r="O80">
            <v>0.22463367431573125</v>
          </cell>
          <cell r="P80">
            <v>230</v>
          </cell>
          <cell r="Q80">
            <v>61000</v>
          </cell>
          <cell r="R80">
            <v>7.8024606027094281</v>
          </cell>
          <cell r="S80" t="str">
            <v/>
          </cell>
          <cell r="T80">
            <v>26894</v>
          </cell>
          <cell r="U80">
            <v>19.869245079106353</v>
          </cell>
          <cell r="V80">
            <v>1128860</v>
          </cell>
          <cell r="X80">
            <v>56</v>
          </cell>
          <cell r="Y80">
            <v>9</v>
          </cell>
          <cell r="Z80">
            <v>3.5919999999999845</v>
          </cell>
        </row>
        <row r="81">
          <cell r="A81">
            <v>37698</v>
          </cell>
          <cell r="E81">
            <v>1198160</v>
          </cell>
          <cell r="L81">
            <v>0</v>
          </cell>
          <cell r="M81">
            <v>77.87</v>
          </cell>
          <cell r="N81">
            <v>19.16</v>
          </cell>
          <cell r="O81">
            <v>0.24605111082573519</v>
          </cell>
          <cell r="P81">
            <v>230</v>
          </cell>
          <cell r="Q81">
            <v>56000</v>
          </cell>
          <cell r="R81">
            <v>7.6933350455888014</v>
          </cell>
          <cell r="S81" t="str">
            <v/>
          </cell>
          <cell r="T81">
            <v>29951</v>
          </cell>
          <cell r="U81">
            <v>20.847911798090404</v>
          </cell>
          <cell r="V81">
            <v>1198160</v>
          </cell>
          <cell r="X81">
            <v>57</v>
          </cell>
          <cell r="Y81">
            <v>8</v>
          </cell>
          <cell r="Z81">
            <v>6.3119999999999834</v>
          </cell>
        </row>
        <row r="82">
          <cell r="A82">
            <v>37699</v>
          </cell>
          <cell r="E82">
            <v>1092070</v>
          </cell>
          <cell r="L82">
            <v>0</v>
          </cell>
          <cell r="M82">
            <v>69.739999999999995</v>
          </cell>
          <cell r="N82">
            <v>15.47</v>
          </cell>
          <cell r="O82">
            <v>0.22182391740751364</v>
          </cell>
          <cell r="P82">
            <v>230</v>
          </cell>
          <cell r="Q82">
            <v>53000</v>
          </cell>
          <cell r="R82">
            <v>7.8295813019787781</v>
          </cell>
          <cell r="S82" t="str">
            <v/>
          </cell>
          <cell r="T82">
            <v>26683</v>
          </cell>
          <cell r="U82">
            <v>20.377468477295412</v>
          </cell>
          <cell r="V82">
            <v>1092070</v>
          </cell>
          <cell r="X82">
            <v>62</v>
          </cell>
          <cell r="Y82">
            <v>3</v>
          </cell>
          <cell r="Z82">
            <v>8.3439999999999799</v>
          </cell>
        </row>
        <row r="83">
          <cell r="A83">
            <v>37700</v>
          </cell>
          <cell r="E83">
            <v>1132620</v>
          </cell>
          <cell r="L83">
            <v>0</v>
          </cell>
          <cell r="M83">
            <v>73.69</v>
          </cell>
          <cell r="N83">
            <v>16.28</v>
          </cell>
          <cell r="O83">
            <v>0.2209254987108156</v>
          </cell>
          <cell r="P83">
            <v>230</v>
          </cell>
          <cell r="Q83">
            <v>61000</v>
          </cell>
          <cell r="R83">
            <v>7.6850318903514721</v>
          </cell>
          <cell r="S83" t="str">
            <v/>
          </cell>
          <cell r="T83">
            <v>25140</v>
          </cell>
          <cell r="U83">
            <v>18.511733856015258</v>
          </cell>
          <cell r="V83">
            <v>1132620</v>
          </cell>
          <cell r="X83">
            <v>60</v>
          </cell>
          <cell r="Y83">
            <v>5</v>
          </cell>
          <cell r="Z83">
            <v>6.2719999999999843</v>
          </cell>
        </row>
        <row r="84">
          <cell r="A84">
            <v>37701</v>
          </cell>
          <cell r="E84">
            <v>1417670</v>
          </cell>
          <cell r="L84">
            <v>0</v>
          </cell>
          <cell r="M84">
            <v>90.77</v>
          </cell>
          <cell r="N84">
            <v>22.4</v>
          </cell>
          <cell r="O84">
            <v>0.24677756968161285</v>
          </cell>
          <cell r="P84">
            <v>230</v>
          </cell>
          <cell r="Q84">
            <v>67000</v>
          </cell>
          <cell r="R84">
            <v>7.809132973449378</v>
          </cell>
          <cell r="S84" t="str">
            <v/>
          </cell>
          <cell r="T84">
            <v>26207</v>
          </cell>
          <cell r="U84">
            <v>15.417295985666623</v>
          </cell>
          <cell r="V84">
            <v>1417670</v>
          </cell>
          <cell r="X84">
            <v>49</v>
          </cell>
          <cell r="Y84">
            <v>16</v>
          </cell>
          <cell r="Z84">
            <v>0</v>
          </cell>
        </row>
        <row r="85">
          <cell r="A85">
            <v>37702</v>
          </cell>
          <cell r="E85">
            <v>1336380</v>
          </cell>
          <cell r="L85">
            <v>0</v>
          </cell>
          <cell r="M85">
            <v>87.54</v>
          </cell>
          <cell r="N85">
            <v>21.71</v>
          </cell>
          <cell r="O85">
            <v>0.24800091386794607</v>
          </cell>
          <cell r="P85">
            <v>230</v>
          </cell>
          <cell r="Q85">
            <v>71000</v>
          </cell>
          <cell r="R85">
            <v>7.632967786154901</v>
          </cell>
          <cell r="S85" t="str">
            <v/>
          </cell>
          <cell r="T85">
            <v>25260</v>
          </cell>
          <cell r="U85">
            <v>15.764109010910071</v>
          </cell>
          <cell r="V85">
            <v>1336380</v>
          </cell>
          <cell r="X85">
            <v>50</v>
          </cell>
          <cell r="Y85">
            <v>15</v>
          </cell>
          <cell r="Z85">
            <v>0</v>
          </cell>
        </row>
        <row r="86">
          <cell r="A86">
            <v>37703</v>
          </cell>
          <cell r="E86">
            <v>1172560</v>
          </cell>
          <cell r="L86">
            <v>0</v>
          </cell>
          <cell r="M86">
            <v>75.41</v>
          </cell>
          <cell r="N86">
            <v>19</v>
          </cell>
          <cell r="O86">
            <v>0.25195597400875219</v>
          </cell>
          <cell r="P86">
            <v>230</v>
          </cell>
          <cell r="Q86">
            <v>60000</v>
          </cell>
          <cell r="R86">
            <v>7.774565707465853</v>
          </cell>
          <cell r="S86" t="str">
            <v/>
          </cell>
          <cell r="T86">
            <v>25090</v>
          </cell>
          <cell r="U86">
            <v>17.845619840349322</v>
          </cell>
          <cell r="V86">
            <v>1172560</v>
          </cell>
          <cell r="X86">
            <v>57</v>
          </cell>
          <cell r="Y86">
            <v>8</v>
          </cell>
          <cell r="Z86">
            <v>0</v>
          </cell>
        </row>
        <row r="87">
          <cell r="A87">
            <v>37704</v>
          </cell>
          <cell r="E87">
            <v>1051790</v>
          </cell>
          <cell r="L87">
            <v>0</v>
          </cell>
          <cell r="M87">
            <v>67.709999999999994</v>
          </cell>
          <cell r="N87">
            <v>16.77</v>
          </cell>
          <cell r="O87">
            <v>0.24767390341160836</v>
          </cell>
          <cell r="P87">
            <v>230</v>
          </cell>
          <cell r="Q87">
            <v>51000</v>
          </cell>
          <cell r="R87">
            <v>7.7668734308078573</v>
          </cell>
          <cell r="S87" t="str">
            <v/>
          </cell>
          <cell r="T87">
            <v>25991</v>
          </cell>
          <cell r="U87">
            <v>20.609146312476824</v>
          </cell>
          <cell r="V87">
            <v>1051790</v>
          </cell>
          <cell r="X87">
            <v>62</v>
          </cell>
          <cell r="Y87">
            <v>3</v>
          </cell>
          <cell r="Z87">
            <v>3.7999999999999972</v>
          </cell>
        </row>
        <row r="88">
          <cell r="A88">
            <v>37705</v>
          </cell>
          <cell r="E88">
            <v>1258900</v>
          </cell>
          <cell r="L88">
            <v>0</v>
          </cell>
          <cell r="M88">
            <v>77.86</v>
          </cell>
          <cell r="N88">
            <v>19.38</v>
          </cell>
          <cell r="O88">
            <v>0.24890829694323144</v>
          </cell>
          <cell r="P88">
            <v>230</v>
          </cell>
          <cell r="Q88">
            <v>65000</v>
          </cell>
          <cell r="R88">
            <v>8.0843822245055232</v>
          </cell>
          <cell r="S88" t="str">
            <v/>
          </cell>
          <cell r="T88">
            <v>26234</v>
          </cell>
          <cell r="U88">
            <v>17.379582174914606</v>
          </cell>
          <cell r="V88">
            <v>1258900</v>
          </cell>
          <cell r="X88">
            <v>52</v>
          </cell>
          <cell r="Y88">
            <v>13</v>
          </cell>
          <cell r="Z88">
            <v>0.24959999999997962</v>
          </cell>
        </row>
        <row r="89">
          <cell r="A89">
            <v>37706</v>
          </cell>
          <cell r="E89">
            <v>1404670</v>
          </cell>
          <cell r="L89">
            <v>0</v>
          </cell>
          <cell r="M89">
            <v>89.78</v>
          </cell>
          <cell r="N89">
            <v>21.55</v>
          </cell>
          <cell r="O89">
            <v>0.24003118734684786</v>
          </cell>
          <cell r="P89">
            <v>230</v>
          </cell>
          <cell r="Q89">
            <v>75000</v>
          </cell>
          <cell r="R89">
            <v>7.8228447315660503</v>
          </cell>
          <cell r="S89" t="str">
            <v/>
          </cell>
          <cell r="T89">
            <v>27421</v>
          </cell>
          <cell r="U89">
            <v>16.280773420091553</v>
          </cell>
          <cell r="V89">
            <v>1404670</v>
          </cell>
          <cell r="X89">
            <v>50</v>
          </cell>
          <cell r="Y89">
            <v>15</v>
          </cell>
          <cell r="Z89">
            <v>0</v>
          </cell>
        </row>
        <row r="90">
          <cell r="A90">
            <v>37707</v>
          </cell>
          <cell r="E90">
            <v>1204630</v>
          </cell>
          <cell r="L90">
            <v>0</v>
          </cell>
          <cell r="M90">
            <v>75.150000000000006</v>
          </cell>
          <cell r="N90">
            <v>19.190000000000001</v>
          </cell>
          <cell r="O90">
            <v>0.25535595475715234</v>
          </cell>
          <cell r="P90">
            <v>230</v>
          </cell>
          <cell r="Q90">
            <v>65000</v>
          </cell>
          <cell r="R90">
            <v>8.0148369926813032</v>
          </cell>
          <cell r="S90" t="str">
            <v/>
          </cell>
          <cell r="T90">
            <v>24478</v>
          </cell>
          <cell r="U90">
            <v>16.946823505972787</v>
          </cell>
          <cell r="V90">
            <v>1204630</v>
          </cell>
          <cell r="X90">
            <v>54</v>
          </cell>
          <cell r="Y90">
            <v>11</v>
          </cell>
          <cell r="Z90">
            <v>0</v>
          </cell>
        </row>
        <row r="91">
          <cell r="A91">
            <v>37708</v>
          </cell>
          <cell r="E91">
            <v>1292850</v>
          </cell>
          <cell r="L91">
            <v>0</v>
          </cell>
          <cell r="M91">
            <v>84.06</v>
          </cell>
          <cell r="N91">
            <v>19.850000000000001</v>
          </cell>
          <cell r="O91">
            <v>0.23614085177254343</v>
          </cell>
          <cell r="P91">
            <v>230</v>
          </cell>
          <cell r="Q91">
            <v>70000</v>
          </cell>
          <cell r="R91">
            <v>7.690042826552463</v>
          </cell>
          <cell r="S91" t="str">
            <v/>
          </cell>
          <cell r="T91">
            <v>30171</v>
          </cell>
          <cell r="U91">
            <v>19.462902888966234</v>
          </cell>
          <cell r="V91">
            <v>1292850</v>
          </cell>
          <cell r="X91">
            <v>55</v>
          </cell>
          <cell r="Y91">
            <v>10</v>
          </cell>
          <cell r="Z91">
            <v>1.5919999999999845</v>
          </cell>
        </row>
        <row r="92">
          <cell r="A92">
            <v>37709</v>
          </cell>
          <cell r="E92">
            <v>1798000</v>
          </cell>
          <cell r="L92">
            <v>0</v>
          </cell>
          <cell r="M92">
            <v>114.99</v>
          </cell>
          <cell r="N92">
            <v>26.1</v>
          </cell>
          <cell r="O92">
            <v>0.22697625880511352</v>
          </cell>
          <cell r="P92">
            <v>230</v>
          </cell>
          <cell r="Q92">
            <v>85000</v>
          </cell>
          <cell r="R92">
            <v>7.818071136620576</v>
          </cell>
          <cell r="S92" t="str">
            <v/>
          </cell>
          <cell r="T92">
            <v>28818</v>
          </cell>
          <cell r="U92">
            <v>13.367192436040042</v>
          </cell>
          <cell r="V92">
            <v>1798000</v>
          </cell>
          <cell r="X92">
            <v>40</v>
          </cell>
          <cell r="Y92">
            <v>25</v>
          </cell>
          <cell r="Z92">
            <v>0</v>
          </cell>
        </row>
        <row r="93">
          <cell r="A93">
            <v>37710</v>
          </cell>
          <cell r="E93">
            <v>1920420</v>
          </cell>
          <cell r="L93">
            <v>0</v>
          </cell>
          <cell r="M93">
            <v>123.12</v>
          </cell>
          <cell r="N93">
            <v>30.53</v>
          </cell>
          <cell r="O93">
            <v>0.24796946068875894</v>
          </cell>
          <cell r="P93">
            <v>230</v>
          </cell>
          <cell r="Q93">
            <v>90000</v>
          </cell>
          <cell r="R93">
            <v>7.7989766081871341</v>
          </cell>
          <cell r="S93" t="str">
            <v/>
          </cell>
          <cell r="T93">
            <v>29289</v>
          </cell>
          <cell r="U93">
            <v>12.719626956603244</v>
          </cell>
          <cell r="V93">
            <v>1920420</v>
          </cell>
          <cell r="X93">
            <v>37</v>
          </cell>
          <cell r="Y93">
            <v>28</v>
          </cell>
          <cell r="Z93">
            <v>0</v>
          </cell>
        </row>
        <row r="94">
          <cell r="A94">
            <v>37711</v>
          </cell>
          <cell r="E94">
            <v>1645090</v>
          </cell>
          <cell r="L94">
            <v>0</v>
          </cell>
          <cell r="M94">
            <v>102.89</v>
          </cell>
          <cell r="N94">
            <v>23.78</v>
          </cell>
          <cell r="O94">
            <v>0.23112061424822627</v>
          </cell>
          <cell r="P94">
            <v>230</v>
          </cell>
          <cell r="Q94">
            <v>89000</v>
          </cell>
          <cell r="R94">
            <v>7.9944115074351245</v>
          </cell>
          <cell r="S94" t="str">
            <v/>
          </cell>
          <cell r="T94">
            <v>29854</v>
          </cell>
          <cell r="U94">
            <v>15.134877727054446</v>
          </cell>
          <cell r="V94">
            <v>1645090</v>
          </cell>
          <cell r="X94">
            <v>44</v>
          </cell>
          <cell r="Y94">
            <v>21</v>
          </cell>
          <cell r="Z94">
            <v>0</v>
          </cell>
        </row>
        <row r="95">
          <cell r="A95">
            <v>37712</v>
          </cell>
          <cell r="E95">
            <v>1448290</v>
          </cell>
          <cell r="M95">
            <v>93.93</v>
          </cell>
          <cell r="N95">
            <v>22.76</v>
          </cell>
          <cell r="O95">
            <v>0.24230810177791973</v>
          </cell>
          <cell r="P95">
            <v>230</v>
          </cell>
          <cell r="Q95">
            <v>73000</v>
          </cell>
          <cell r="R95">
            <v>7.7094112637070156</v>
          </cell>
          <cell r="S95" t="str">
            <v/>
          </cell>
          <cell r="T95">
            <v>26597</v>
          </cell>
          <cell r="U95">
            <v>15.315922915990582</v>
          </cell>
          <cell r="V95">
            <v>1448290</v>
          </cell>
          <cell r="X95">
            <v>63</v>
          </cell>
          <cell r="Y95">
            <v>2</v>
          </cell>
          <cell r="Z95">
            <v>2.1759999999999735</v>
          </cell>
        </row>
        <row r="96">
          <cell r="A96">
            <v>37713</v>
          </cell>
          <cell r="E96">
            <v>1578610</v>
          </cell>
          <cell r="M96">
            <v>103.16</v>
          </cell>
          <cell r="N96">
            <v>28.6</v>
          </cell>
          <cell r="O96">
            <v>0.27723924001550992</v>
          </cell>
          <cell r="P96">
            <v>230</v>
          </cell>
          <cell r="Q96">
            <v>71000</v>
          </cell>
          <cell r="R96">
            <v>7.6512698720434278</v>
          </cell>
          <cell r="S96" t="str">
            <v/>
          </cell>
          <cell r="T96">
            <v>26804</v>
          </cell>
          <cell r="U96">
            <v>14.16089851198206</v>
          </cell>
          <cell r="V96">
            <v>1578610</v>
          </cell>
          <cell r="X96">
            <v>65</v>
          </cell>
          <cell r="Y96">
            <v>0</v>
          </cell>
          <cell r="Z96">
            <v>7.515199999999993</v>
          </cell>
        </row>
        <row r="97">
          <cell r="A97">
            <v>37714</v>
          </cell>
          <cell r="E97">
            <v>1611500</v>
          </cell>
          <cell r="M97">
            <v>103.75</v>
          </cell>
          <cell r="N97">
            <v>30.5</v>
          </cell>
          <cell r="O97">
            <v>0.29397590361445786</v>
          </cell>
          <cell r="P97">
            <v>230</v>
          </cell>
          <cell r="Q97">
            <v>75000</v>
          </cell>
          <cell r="R97">
            <v>7.766265060240964</v>
          </cell>
          <cell r="S97" t="str">
            <v/>
          </cell>
          <cell r="T97">
            <v>27173</v>
          </cell>
          <cell r="U97">
            <v>14.062849519081603</v>
          </cell>
          <cell r="V97">
            <v>1611500</v>
          </cell>
          <cell r="X97">
            <v>67</v>
          </cell>
          <cell r="Y97">
            <v>0</v>
          </cell>
          <cell r="Z97">
            <v>9.7343999999999937</v>
          </cell>
        </row>
        <row r="98">
          <cell r="A98">
            <v>37715</v>
          </cell>
          <cell r="E98">
            <v>1622770</v>
          </cell>
          <cell r="M98">
            <v>106.82</v>
          </cell>
          <cell r="N98">
            <v>29.78</v>
          </cell>
          <cell r="O98">
            <v>0.27878674405542037</v>
          </cell>
          <cell r="P98">
            <v>230</v>
          </cell>
          <cell r="Q98">
            <v>75000</v>
          </cell>
          <cell r="R98">
            <v>7.5958153903763339</v>
          </cell>
          <cell r="S98" t="str">
            <v/>
          </cell>
          <cell r="T98">
            <v>27478</v>
          </cell>
          <cell r="U98">
            <v>14.121934716564885</v>
          </cell>
          <cell r="V98">
            <v>1622770</v>
          </cell>
          <cell r="X98">
            <v>61</v>
          </cell>
          <cell r="Y98">
            <v>4</v>
          </cell>
          <cell r="Z98">
            <v>6.0207999999999871</v>
          </cell>
        </row>
        <row r="99">
          <cell r="A99">
            <v>37716</v>
          </cell>
          <cell r="E99">
            <v>1800900</v>
          </cell>
          <cell r="M99">
            <v>115.57</v>
          </cell>
          <cell r="N99">
            <v>29.39</v>
          </cell>
          <cell r="O99">
            <v>0.25430475036774253</v>
          </cell>
          <cell r="P99">
            <v>230</v>
          </cell>
          <cell r="Q99">
            <v>85000</v>
          </cell>
          <cell r="R99">
            <v>7.7913818464999567</v>
          </cell>
          <cell r="S99" t="str">
            <v/>
          </cell>
          <cell r="T99">
            <v>28834</v>
          </cell>
          <cell r="U99">
            <v>13.353076794935864</v>
          </cell>
          <cell r="V99">
            <v>1800900</v>
          </cell>
          <cell r="X99">
            <v>44</v>
          </cell>
          <cell r="Y99">
            <v>21</v>
          </cell>
          <cell r="Z99">
            <v>0</v>
          </cell>
        </row>
        <row r="100">
          <cell r="A100">
            <v>37717</v>
          </cell>
          <cell r="E100">
            <v>1873030</v>
          </cell>
          <cell r="M100">
            <v>119.79</v>
          </cell>
          <cell r="N100">
            <v>32.15</v>
          </cell>
          <cell r="O100">
            <v>0.26838634276650802</v>
          </cell>
          <cell r="P100">
            <v>230</v>
          </cell>
          <cell r="Q100">
            <v>90000</v>
          </cell>
          <cell r="R100">
            <v>7.8179731196260125</v>
          </cell>
          <cell r="S100" t="str">
            <v/>
          </cell>
          <cell r="T100">
            <v>30285</v>
          </cell>
          <cell r="U100">
            <v>13.484936172939035</v>
          </cell>
          <cell r="V100">
            <v>1873030</v>
          </cell>
          <cell r="X100">
            <v>41</v>
          </cell>
          <cell r="Y100">
            <v>24</v>
          </cell>
          <cell r="Z100">
            <v>0</v>
          </cell>
        </row>
        <row r="101">
          <cell r="A101">
            <v>37718</v>
          </cell>
          <cell r="E101">
            <v>1508570</v>
          </cell>
          <cell r="M101">
            <v>97.07</v>
          </cell>
          <cell r="N101">
            <v>24.57</v>
          </cell>
          <cell r="O101">
            <v>0.25311630781909966</v>
          </cell>
          <cell r="P101">
            <v>230</v>
          </cell>
          <cell r="Q101">
            <v>78000</v>
          </cell>
          <cell r="R101">
            <v>7.7705264242299368</v>
          </cell>
          <cell r="S101" t="str">
            <v/>
          </cell>
          <cell r="T101">
            <v>28086</v>
          </cell>
          <cell r="U101">
            <v>15.527104476424695</v>
          </cell>
          <cell r="V101">
            <v>1508570</v>
          </cell>
          <cell r="X101">
            <v>53</v>
          </cell>
          <cell r="Y101">
            <v>12</v>
          </cell>
          <cell r="Z101">
            <v>1.0559999999999761</v>
          </cell>
        </row>
        <row r="102">
          <cell r="A102">
            <v>37719</v>
          </cell>
          <cell r="E102">
            <v>1316080</v>
          </cell>
          <cell r="M102">
            <v>84.21</v>
          </cell>
          <cell r="N102">
            <v>26.55</v>
          </cell>
          <cell r="O102">
            <v>0.3152832205201283</v>
          </cell>
          <cell r="P102">
            <v>230</v>
          </cell>
          <cell r="Q102">
            <v>72000</v>
          </cell>
          <cell r="R102">
            <v>7.814273839211495</v>
          </cell>
          <cell r="S102" t="str">
            <v/>
          </cell>
          <cell r="T102">
            <v>27109</v>
          </cell>
          <cell r="U102">
            <v>17.17897544222236</v>
          </cell>
          <cell r="V102">
            <v>1316080</v>
          </cell>
          <cell r="X102">
            <v>44</v>
          </cell>
          <cell r="Y102">
            <v>21</v>
          </cell>
          <cell r="Z102">
            <v>0</v>
          </cell>
        </row>
        <row r="103">
          <cell r="A103">
            <v>37720</v>
          </cell>
          <cell r="E103">
            <v>1752410</v>
          </cell>
          <cell r="M103">
            <v>108.87</v>
          </cell>
          <cell r="N103">
            <v>31</v>
          </cell>
          <cell r="O103">
            <v>0.28474327179204556</v>
          </cell>
          <cell r="P103">
            <v>230</v>
          </cell>
          <cell r="Q103">
            <v>85000</v>
          </cell>
          <cell r="R103">
            <v>8.0481767245338478</v>
          </cell>
          <cell r="S103" t="str">
            <v/>
          </cell>
          <cell r="T103">
            <v>36790</v>
          </cell>
          <cell r="U103">
            <v>17.508950530983043</v>
          </cell>
          <cell r="V103">
            <v>1752410</v>
          </cell>
          <cell r="X103">
            <v>42</v>
          </cell>
          <cell r="Y103">
            <v>23</v>
          </cell>
          <cell r="Z103">
            <v>0</v>
          </cell>
        </row>
        <row r="104">
          <cell r="A104">
            <v>37721</v>
          </cell>
          <cell r="E104">
            <v>1548020</v>
          </cell>
          <cell r="M104">
            <v>97.62</v>
          </cell>
          <cell r="N104">
            <v>28.6</v>
          </cell>
          <cell r="O104">
            <v>0.29297275148535135</v>
          </cell>
          <cell r="P104">
            <v>230</v>
          </cell>
          <cell r="Q104">
            <v>79000</v>
          </cell>
          <cell r="R104">
            <v>7.9288055726285593</v>
          </cell>
          <cell r="S104" t="str">
            <v/>
          </cell>
          <cell r="T104">
            <v>29009</v>
          </cell>
          <cell r="U104">
            <v>15.628677924057829</v>
          </cell>
          <cell r="V104">
            <v>1548020</v>
          </cell>
          <cell r="X104">
            <v>48</v>
          </cell>
          <cell r="Y104">
            <v>17</v>
          </cell>
          <cell r="Z104">
            <v>0</v>
          </cell>
        </row>
        <row r="105">
          <cell r="A105">
            <v>37722</v>
          </cell>
          <cell r="E105">
            <v>1302610</v>
          </cell>
          <cell r="M105">
            <v>81.37</v>
          </cell>
          <cell r="N105">
            <v>22.25</v>
          </cell>
          <cell r="O105">
            <v>0.27344230060218755</v>
          </cell>
          <cell r="P105">
            <v>230</v>
          </cell>
          <cell r="Q105">
            <v>70000</v>
          </cell>
          <cell r="R105">
            <v>8.0042398918520341</v>
          </cell>
          <cell r="S105" t="str">
            <v/>
          </cell>
          <cell r="T105">
            <v>28939</v>
          </cell>
          <cell r="U105">
            <v>18.528282448315306</v>
          </cell>
          <cell r="V105">
            <v>1302610</v>
          </cell>
          <cell r="X105">
            <v>52</v>
          </cell>
          <cell r="Y105">
            <v>13</v>
          </cell>
          <cell r="Z105">
            <v>0</v>
          </cell>
        </row>
        <row r="106">
          <cell r="A106">
            <v>37723</v>
          </cell>
          <cell r="E106">
            <v>1123250</v>
          </cell>
          <cell r="M106">
            <v>71.930000000000007</v>
          </cell>
          <cell r="N106">
            <v>18.5</v>
          </cell>
          <cell r="O106">
            <v>0.25719449464757399</v>
          </cell>
          <cell r="P106">
            <v>230</v>
          </cell>
          <cell r="Q106">
            <v>55000</v>
          </cell>
          <cell r="R106">
            <v>7.8079382733212848</v>
          </cell>
          <cell r="S106" t="str">
            <v/>
          </cell>
          <cell r="T106">
            <v>28733</v>
          </cell>
          <cell r="U106">
            <v>21.333916759403518</v>
          </cell>
          <cell r="V106">
            <v>1123250</v>
          </cell>
          <cell r="X106">
            <v>57</v>
          </cell>
          <cell r="Y106">
            <v>8</v>
          </cell>
          <cell r="Z106">
            <v>0.27999999999998693</v>
          </cell>
        </row>
        <row r="107">
          <cell r="A107">
            <v>37724</v>
          </cell>
          <cell r="E107">
            <v>1109610</v>
          </cell>
          <cell r="M107">
            <v>70.52</v>
          </cell>
          <cell r="N107">
            <v>18.55</v>
          </cell>
          <cell r="O107">
            <v>0.26304594441293255</v>
          </cell>
          <cell r="P107">
            <v>230</v>
          </cell>
          <cell r="Q107">
            <v>55000</v>
          </cell>
          <cell r="R107">
            <v>7.8673425978445835</v>
          </cell>
          <cell r="S107" t="str">
            <v/>
          </cell>
          <cell r="T107">
            <v>28550</v>
          </cell>
          <cell r="U107">
            <v>21.458620596425771</v>
          </cell>
          <cell r="V107">
            <v>1109610</v>
          </cell>
          <cell r="X107">
            <v>59</v>
          </cell>
          <cell r="Y107">
            <v>6</v>
          </cell>
          <cell r="Z107">
            <v>0.41919999999998936</v>
          </cell>
        </row>
        <row r="108">
          <cell r="A108">
            <v>37725</v>
          </cell>
          <cell r="C108">
            <v>149720</v>
          </cell>
          <cell r="D108">
            <v>7210</v>
          </cell>
          <cell r="E108">
            <v>1552580</v>
          </cell>
          <cell r="K108">
            <v>16.760000000000002</v>
          </cell>
          <cell r="L108">
            <v>390</v>
          </cell>
          <cell r="M108">
            <v>99.88</v>
          </cell>
          <cell r="N108">
            <v>24.25</v>
          </cell>
          <cell r="O108">
            <v>0.24279134961954346</v>
          </cell>
          <cell r="P108">
            <v>230</v>
          </cell>
          <cell r="Q108">
            <v>100000</v>
          </cell>
          <cell r="R108">
            <v>7.2972393689986284</v>
          </cell>
          <cell r="S108">
            <v>18.487179487179485</v>
          </cell>
          <cell r="T108">
            <v>31681</v>
          </cell>
          <cell r="U108">
            <v>15.455863961018068</v>
          </cell>
          <cell r="V108">
            <v>1709510</v>
          </cell>
          <cell r="X108">
            <v>64</v>
          </cell>
          <cell r="Y108">
            <v>1</v>
          </cell>
          <cell r="Z108">
            <v>6.4351999999999947</v>
          </cell>
        </row>
        <row r="109">
          <cell r="A109">
            <v>37726</v>
          </cell>
          <cell r="C109">
            <v>694970</v>
          </cell>
          <cell r="E109">
            <v>1581110</v>
          </cell>
          <cell r="K109">
            <v>31.58</v>
          </cell>
          <cell r="M109">
            <v>93.37</v>
          </cell>
          <cell r="N109">
            <v>25.28</v>
          </cell>
          <cell r="O109">
            <v>0.27075077648066831</v>
          </cell>
          <cell r="P109">
            <v>230</v>
          </cell>
          <cell r="Q109">
            <v>108000</v>
          </cell>
          <cell r="R109">
            <v>9.1079631852741105</v>
          </cell>
          <cell r="S109" t="str">
            <v/>
          </cell>
          <cell r="T109">
            <v>35653</v>
          </cell>
          <cell r="U109">
            <v>13.063952936627887</v>
          </cell>
          <cell r="V109">
            <v>2276080</v>
          </cell>
          <cell r="X109">
            <v>68</v>
          </cell>
          <cell r="Y109">
            <v>0</v>
          </cell>
          <cell r="Z109">
            <v>6.2335999999999885</v>
          </cell>
        </row>
        <row r="110">
          <cell r="A110">
            <v>37727</v>
          </cell>
          <cell r="C110">
            <v>669470</v>
          </cell>
          <cell r="E110">
            <v>1760940</v>
          </cell>
          <cell r="K110">
            <v>30.68</v>
          </cell>
          <cell r="M110">
            <v>111.58</v>
          </cell>
          <cell r="N110">
            <v>28.77</v>
          </cell>
          <cell r="O110">
            <v>0.25784190715181932</v>
          </cell>
          <cell r="P110">
            <v>230</v>
          </cell>
          <cell r="Q110">
            <v>110000</v>
          </cell>
          <cell r="R110">
            <v>8.5421411500070299</v>
          </cell>
          <cell r="S110" t="str">
            <v/>
          </cell>
          <cell r="T110">
            <v>36792</v>
          </cell>
          <cell r="U110">
            <v>12.62524759197008</v>
          </cell>
          <cell r="V110">
            <v>2430410</v>
          </cell>
          <cell r="X110">
            <v>68</v>
          </cell>
          <cell r="Y110">
            <v>0</v>
          </cell>
          <cell r="Z110">
            <v>13.787199999999991</v>
          </cell>
        </row>
        <row r="111">
          <cell r="A111">
            <v>37728</v>
          </cell>
          <cell r="C111">
            <v>656130</v>
          </cell>
          <cell r="E111">
            <v>1759650</v>
          </cell>
          <cell r="K111">
            <v>28.64</v>
          </cell>
          <cell r="M111">
            <v>113.87</v>
          </cell>
          <cell r="N111">
            <v>28.91</v>
          </cell>
          <cell r="O111">
            <v>0.25388601036269431</v>
          </cell>
          <cell r="P111">
            <v>230</v>
          </cell>
          <cell r="Q111">
            <v>111000</v>
          </cell>
          <cell r="R111">
            <v>8.4758262578064691</v>
          </cell>
          <cell r="S111" t="str">
            <v/>
          </cell>
          <cell r="T111">
            <v>36474</v>
          </cell>
          <cell r="U111">
            <v>12.591923105580804</v>
          </cell>
          <cell r="V111">
            <v>2415780</v>
          </cell>
          <cell r="X111">
            <v>58</v>
          </cell>
          <cell r="Y111">
            <v>7</v>
          </cell>
          <cell r="Z111">
            <v>6.9471999999999952</v>
          </cell>
        </row>
        <row r="112">
          <cell r="A112">
            <v>37729</v>
          </cell>
          <cell r="C112">
            <v>647120</v>
          </cell>
          <cell r="E112">
            <v>1772570</v>
          </cell>
          <cell r="K112">
            <v>29.06</v>
          </cell>
          <cell r="M112">
            <v>115.07</v>
          </cell>
          <cell r="N112">
            <v>27.6</v>
          </cell>
          <cell r="O112">
            <v>0.23985400191187975</v>
          </cell>
          <cell r="P112">
            <v>230</v>
          </cell>
          <cell r="Q112">
            <v>111000</v>
          </cell>
          <cell r="R112">
            <v>8.3941233608547847</v>
          </cell>
          <cell r="S112" t="str">
            <v/>
          </cell>
          <cell r="T112">
            <v>36695</v>
          </cell>
          <cell r="U112">
            <v>12.64774826527365</v>
          </cell>
          <cell r="V112">
            <v>2419690</v>
          </cell>
          <cell r="X112">
            <v>57</v>
          </cell>
          <cell r="Y112">
            <v>8</v>
          </cell>
          <cell r="Z112">
            <v>4.9135999999999953</v>
          </cell>
        </row>
        <row r="113">
          <cell r="A113">
            <v>37730</v>
          </cell>
          <cell r="C113">
            <v>670940</v>
          </cell>
          <cell r="E113">
            <v>1768930</v>
          </cell>
          <cell r="K113">
            <v>29.46</v>
          </cell>
          <cell r="M113">
            <v>108.26</v>
          </cell>
          <cell r="N113">
            <v>24.9</v>
          </cell>
          <cell r="O113">
            <v>0.2300018474043968</v>
          </cell>
          <cell r="P113">
            <v>230</v>
          </cell>
          <cell r="Q113">
            <v>108000</v>
          </cell>
          <cell r="R113">
            <v>8.858081614870752</v>
          </cell>
          <cell r="S113" t="str">
            <v/>
          </cell>
          <cell r="T113">
            <v>36222</v>
          </cell>
          <cell r="U113">
            <v>12.381458028501518</v>
          </cell>
          <cell r="V113">
            <v>2439870</v>
          </cell>
          <cell r="X113">
            <v>63</v>
          </cell>
          <cell r="Y113">
            <v>2</v>
          </cell>
          <cell r="Z113">
            <v>9.5087999999999937</v>
          </cell>
        </row>
        <row r="114">
          <cell r="A114">
            <v>37731</v>
          </cell>
          <cell r="C114">
            <v>702680</v>
          </cell>
          <cell r="E114">
            <v>1805160</v>
          </cell>
          <cell r="K114">
            <v>30.14</v>
          </cell>
          <cell r="M114">
            <v>111.98</v>
          </cell>
          <cell r="N114">
            <v>27.93</v>
          </cell>
          <cell r="O114">
            <v>0.24941953920342919</v>
          </cell>
          <cell r="P114">
            <v>230</v>
          </cell>
          <cell r="Q114">
            <v>111000</v>
          </cell>
          <cell r="R114">
            <v>8.8229665071770338</v>
          </cell>
          <cell r="S114" t="str">
            <v/>
          </cell>
          <cell r="T114">
            <v>36804</v>
          </cell>
          <cell r="U114">
            <v>12.239431542682148</v>
          </cell>
          <cell r="V114">
            <v>2507840</v>
          </cell>
          <cell r="X114">
            <v>64</v>
          </cell>
          <cell r="Y114">
            <v>1</v>
          </cell>
          <cell r="Z114">
            <v>10.654399999999995</v>
          </cell>
        </row>
        <row r="115">
          <cell r="A115">
            <v>37732</v>
          </cell>
          <cell r="C115">
            <v>620930</v>
          </cell>
          <cell r="E115">
            <v>1668310</v>
          </cell>
          <cell r="K115">
            <v>29.14</v>
          </cell>
          <cell r="M115">
            <v>107.64</v>
          </cell>
          <cell r="N115">
            <v>26.78</v>
          </cell>
          <cell r="O115">
            <v>0.24879227053140099</v>
          </cell>
          <cell r="P115">
            <v>230</v>
          </cell>
          <cell r="Q115">
            <v>109000</v>
          </cell>
          <cell r="R115">
            <v>8.3683287030267586</v>
          </cell>
          <cell r="S115" t="str">
            <v/>
          </cell>
          <cell r="T115">
            <v>36692</v>
          </cell>
          <cell r="U115">
            <v>13.367374325103526</v>
          </cell>
          <cell r="V115">
            <v>2289240</v>
          </cell>
          <cell r="X115">
            <v>52</v>
          </cell>
          <cell r="Y115">
            <v>13</v>
          </cell>
          <cell r="Z115">
            <v>0</v>
          </cell>
        </row>
        <row r="116">
          <cell r="A116">
            <v>37733</v>
          </cell>
          <cell r="C116">
            <v>626900</v>
          </cell>
          <cell r="E116">
            <v>1700480</v>
          </cell>
          <cell r="K116">
            <v>25.4</v>
          </cell>
          <cell r="M116">
            <v>106.87</v>
          </cell>
          <cell r="N116">
            <v>24.94</v>
          </cell>
          <cell r="O116">
            <v>0.23336764293066342</v>
          </cell>
          <cell r="P116">
            <v>230</v>
          </cell>
          <cell r="Q116">
            <v>107000</v>
          </cell>
          <cell r="R116">
            <v>8.7978377561049363</v>
          </cell>
          <cell r="S116" t="str">
            <v/>
          </cell>
          <cell r="T116">
            <v>33823</v>
          </cell>
          <cell r="U116">
            <v>12.120230473751601</v>
          </cell>
          <cell r="V116">
            <v>2327380</v>
          </cell>
          <cell r="X116">
            <v>52</v>
          </cell>
          <cell r="Y116">
            <v>13</v>
          </cell>
          <cell r="Z116">
            <v>0</v>
          </cell>
        </row>
        <row r="117">
          <cell r="A117">
            <v>37734</v>
          </cell>
          <cell r="C117">
            <v>651950</v>
          </cell>
          <cell r="E117">
            <v>1688900</v>
          </cell>
          <cell r="K117">
            <v>29.33</v>
          </cell>
          <cell r="M117">
            <v>106.63</v>
          </cell>
          <cell r="N117">
            <v>24.71</v>
          </cell>
          <cell r="O117">
            <v>0.23173590921879397</v>
          </cell>
          <cell r="P117">
            <v>230</v>
          </cell>
          <cell r="Q117">
            <v>107000</v>
          </cell>
          <cell r="R117">
            <v>8.6085981170932637</v>
          </cell>
          <cell r="S117" t="str">
            <v/>
          </cell>
          <cell r="T117">
            <v>34386</v>
          </cell>
          <cell r="U117">
            <v>12.251072900869342</v>
          </cell>
          <cell r="V117">
            <v>2340850</v>
          </cell>
          <cell r="X117">
            <v>50</v>
          </cell>
          <cell r="Y117">
            <v>15</v>
          </cell>
          <cell r="Z117">
            <v>0</v>
          </cell>
        </row>
        <row r="118">
          <cell r="A118">
            <v>37735</v>
          </cell>
          <cell r="C118">
            <v>648690</v>
          </cell>
          <cell r="E118">
            <v>1696950</v>
          </cell>
          <cell r="K118">
            <v>28.03</v>
          </cell>
          <cell r="M118">
            <v>109.78</v>
          </cell>
          <cell r="N118">
            <v>25.9</v>
          </cell>
          <cell r="O118">
            <v>0.23592639825104753</v>
          </cell>
          <cell r="P118">
            <v>230</v>
          </cell>
          <cell r="Q118">
            <v>105000</v>
          </cell>
          <cell r="R118">
            <v>8.5104128873086129</v>
          </cell>
          <cell r="S118" t="str">
            <v/>
          </cell>
          <cell r="T118">
            <v>34745</v>
          </cell>
          <cell r="U118">
            <v>12.353698777305979</v>
          </cell>
          <cell r="V118">
            <v>2345640</v>
          </cell>
          <cell r="X118">
            <v>56</v>
          </cell>
          <cell r="Y118">
            <v>9</v>
          </cell>
          <cell r="Z118">
            <v>3.2399999999999878</v>
          </cell>
        </row>
        <row r="119">
          <cell r="A119">
            <v>37736</v>
          </cell>
          <cell r="C119">
            <v>590040</v>
          </cell>
          <cell r="E119">
            <v>1722500</v>
          </cell>
          <cell r="K119">
            <v>25.65</v>
          </cell>
          <cell r="M119">
            <v>108.89</v>
          </cell>
          <cell r="N119">
            <v>27.64</v>
          </cell>
          <cell r="O119">
            <v>0.25383414454954539</v>
          </cell>
          <cell r="P119">
            <v>230</v>
          </cell>
          <cell r="Q119">
            <v>104000</v>
          </cell>
          <cell r="R119">
            <v>8.5942470640701654</v>
          </cell>
          <cell r="S119" t="str">
            <v/>
          </cell>
          <cell r="T119">
            <v>34162</v>
          </cell>
          <cell r="U119">
            <v>12.32026602783087</v>
          </cell>
          <cell r="V119">
            <v>2312540</v>
          </cell>
          <cell r="X119">
            <v>56</v>
          </cell>
          <cell r="Y119">
            <v>9</v>
          </cell>
          <cell r="Z119">
            <v>5.8319999999999936</v>
          </cell>
        </row>
        <row r="120">
          <cell r="A120">
            <v>37737</v>
          </cell>
          <cell r="C120">
            <v>553380</v>
          </cell>
          <cell r="E120">
            <v>1790790</v>
          </cell>
          <cell r="K120">
            <v>25.32</v>
          </cell>
          <cell r="M120">
            <v>113.73</v>
          </cell>
          <cell r="N120">
            <v>27.2</v>
          </cell>
          <cell r="O120">
            <v>0.23916292974588937</v>
          </cell>
          <cell r="P120">
            <v>230</v>
          </cell>
          <cell r="Q120">
            <v>107000</v>
          </cell>
          <cell r="R120">
            <v>8.42923408845739</v>
          </cell>
          <cell r="S120" t="str">
            <v/>
          </cell>
          <cell r="T120">
            <v>32590</v>
          </cell>
          <cell r="U120">
            <v>11.594747821190442</v>
          </cell>
          <cell r="V120">
            <v>2344170</v>
          </cell>
          <cell r="X120">
            <v>58</v>
          </cell>
          <cell r="Y120">
            <v>7</v>
          </cell>
          <cell r="Z120">
            <v>3.0879999999999725</v>
          </cell>
        </row>
        <row r="121">
          <cell r="A121">
            <v>37738</v>
          </cell>
          <cell r="C121">
            <v>590040</v>
          </cell>
          <cell r="E121">
            <v>1722500</v>
          </cell>
          <cell r="K121">
            <v>25.65</v>
          </cell>
          <cell r="M121">
            <v>108.89</v>
          </cell>
          <cell r="N121">
            <v>27.64</v>
          </cell>
          <cell r="O121">
            <v>0.25383414454954539</v>
          </cell>
          <cell r="P121">
            <v>230</v>
          </cell>
          <cell r="Q121">
            <v>104000</v>
          </cell>
          <cell r="R121">
            <v>8.5942470640701654</v>
          </cell>
          <cell r="S121" t="str">
            <v/>
          </cell>
          <cell r="T121">
            <v>34162</v>
          </cell>
          <cell r="U121">
            <v>12.32026602783087</v>
          </cell>
          <cell r="V121">
            <v>2312540</v>
          </cell>
          <cell r="X121">
            <v>57</v>
          </cell>
          <cell r="Y121">
            <v>8</v>
          </cell>
          <cell r="Z121">
            <v>4.5567999999999955</v>
          </cell>
        </row>
        <row r="122">
          <cell r="A122">
            <v>37739</v>
          </cell>
          <cell r="C122">
            <v>623170</v>
          </cell>
          <cell r="E122">
            <v>1750320</v>
          </cell>
          <cell r="K122">
            <v>27.57</v>
          </cell>
          <cell r="M122">
            <v>112.62</v>
          </cell>
          <cell r="N122">
            <v>28.62</v>
          </cell>
          <cell r="O122">
            <v>0.25412892914224827</v>
          </cell>
          <cell r="P122">
            <v>230</v>
          </cell>
          <cell r="Q122">
            <v>116000</v>
          </cell>
          <cell r="R122">
            <v>8.4652614309151861</v>
          </cell>
          <cell r="S122" t="str">
            <v/>
          </cell>
          <cell r="T122">
            <v>33588</v>
          </cell>
          <cell r="U122">
            <v>11.802195079819167</v>
          </cell>
          <cell r="V122">
            <v>2373490</v>
          </cell>
          <cell r="X122">
            <v>64</v>
          </cell>
          <cell r="Y122">
            <v>1</v>
          </cell>
          <cell r="Z122">
            <v>11.263999999999982</v>
          </cell>
        </row>
        <row r="123">
          <cell r="A123">
            <v>37740</v>
          </cell>
          <cell r="C123">
            <v>685600</v>
          </cell>
          <cell r="E123">
            <v>1791890</v>
          </cell>
          <cell r="K123">
            <v>30.93</v>
          </cell>
          <cell r="M123">
            <v>114.83</v>
          </cell>
          <cell r="N123">
            <v>28.96</v>
          </cell>
          <cell r="O123">
            <v>0.25219890272576856</v>
          </cell>
          <cell r="P123">
            <v>230</v>
          </cell>
          <cell r="Q123">
            <v>115000</v>
          </cell>
          <cell r="R123">
            <v>8.4985249725576288</v>
          </cell>
          <cell r="S123" t="str">
            <v/>
          </cell>
          <cell r="T123">
            <v>32175</v>
          </cell>
          <cell r="U123">
            <v>10.831103253696281</v>
          </cell>
          <cell r="V123">
            <v>2477490</v>
          </cell>
          <cell r="X123">
            <v>69</v>
          </cell>
          <cell r="Y123">
            <v>0</v>
          </cell>
          <cell r="Z123">
            <v>17.340800000000016</v>
          </cell>
        </row>
        <row r="124">
          <cell r="A124">
            <v>37741</v>
          </cell>
          <cell r="C124">
            <v>758760</v>
          </cell>
          <cell r="E124">
            <v>1800090</v>
          </cell>
          <cell r="K124">
            <v>32.799999999999997</v>
          </cell>
          <cell r="M124">
            <v>111.65</v>
          </cell>
          <cell r="N124">
            <v>29.39</v>
          </cell>
          <cell r="O124">
            <v>0.26323331840573216</v>
          </cell>
          <cell r="P124">
            <v>230</v>
          </cell>
          <cell r="Q124">
            <v>120000</v>
          </cell>
          <cell r="R124">
            <v>8.8572170301142261</v>
          </cell>
          <cell r="S124" t="str">
            <v/>
          </cell>
          <cell r="T124">
            <v>32005</v>
          </cell>
          <cell r="U124">
            <v>10.431314848467085</v>
          </cell>
          <cell r="V124">
            <v>2558850</v>
          </cell>
          <cell r="X124">
            <v>72</v>
          </cell>
          <cell r="Y124">
            <v>0</v>
          </cell>
          <cell r="Z124">
            <v>16.376000000000033</v>
          </cell>
        </row>
        <row r="125">
          <cell r="A125">
            <v>37742</v>
          </cell>
          <cell r="C125">
            <v>747030</v>
          </cell>
          <cell r="E125">
            <v>1864610</v>
          </cell>
          <cell r="K125">
            <v>34.32</v>
          </cell>
          <cell r="M125">
            <v>119.77</v>
          </cell>
          <cell r="N125">
            <v>31.78</v>
          </cell>
          <cell r="O125">
            <v>0.26534190531852719</v>
          </cell>
          <cell r="P125">
            <v>230</v>
          </cell>
          <cell r="Q125">
            <v>120000</v>
          </cell>
          <cell r="R125">
            <v>8.4743980790447146</v>
          </cell>
          <cell r="S125" t="str">
            <v/>
          </cell>
          <cell r="T125">
            <v>38372</v>
          </cell>
          <cell r="U125">
            <v>12.253698059456893</v>
          </cell>
          <cell r="V125">
            <v>2611640</v>
          </cell>
          <cell r="X125">
            <v>65</v>
          </cell>
          <cell r="Y125">
            <v>0</v>
          </cell>
          <cell r="Z125">
            <v>12.625599999999991</v>
          </cell>
        </row>
        <row r="126">
          <cell r="A126">
            <v>37743</v>
          </cell>
          <cell r="C126">
            <v>746170</v>
          </cell>
          <cell r="E126">
            <v>1696630</v>
          </cell>
          <cell r="K126">
            <v>30.67</v>
          </cell>
          <cell r="M126">
            <v>109.58</v>
          </cell>
          <cell r="N126">
            <v>27.22</v>
          </cell>
          <cell r="O126">
            <v>0.24840299324694287</v>
          </cell>
          <cell r="P126">
            <v>230</v>
          </cell>
          <cell r="Q126">
            <v>113000</v>
          </cell>
          <cell r="R126">
            <v>8.7087344028520501</v>
          </cell>
          <cell r="S126" t="str">
            <v/>
          </cell>
          <cell r="T126">
            <v>32859</v>
          </cell>
          <cell r="U126">
            <v>11.21844031439332</v>
          </cell>
          <cell r="V126">
            <v>2442800</v>
          </cell>
          <cell r="X126">
            <v>60</v>
          </cell>
          <cell r="Y126">
            <v>5</v>
          </cell>
          <cell r="Z126">
            <v>9.0959999999999752</v>
          </cell>
        </row>
        <row r="127">
          <cell r="A127">
            <v>37744</v>
          </cell>
          <cell r="C127">
            <v>752100</v>
          </cell>
          <cell r="E127">
            <v>1612410</v>
          </cell>
          <cell r="K127">
            <v>33.799999999999997</v>
          </cell>
          <cell r="M127">
            <v>105.11</v>
          </cell>
          <cell r="N127">
            <v>23.51</v>
          </cell>
          <cell r="O127">
            <v>0.22367044049091431</v>
          </cell>
          <cell r="P127">
            <v>230</v>
          </cell>
          <cell r="Q127">
            <v>110000</v>
          </cell>
          <cell r="R127">
            <v>8.5109423367648116</v>
          </cell>
          <cell r="S127" t="str">
            <v/>
          </cell>
          <cell r="T127">
            <v>32221</v>
          </cell>
          <cell r="U127">
            <v>11.364855297714961</v>
          </cell>
          <cell r="V127">
            <v>2364510</v>
          </cell>
          <cell r="X127">
            <v>58</v>
          </cell>
          <cell r="Y127">
            <v>7</v>
          </cell>
          <cell r="Z127">
            <v>4.6015999999999835</v>
          </cell>
        </row>
        <row r="128">
          <cell r="A128">
            <v>37745</v>
          </cell>
          <cell r="C128">
            <v>702110</v>
          </cell>
          <cell r="E128">
            <v>1656060</v>
          </cell>
          <cell r="K128">
            <v>31.29</v>
          </cell>
          <cell r="M128">
            <v>111.78</v>
          </cell>
          <cell r="N128">
            <v>26.09</v>
          </cell>
          <cell r="O128">
            <v>0.23340490248702808</v>
          </cell>
          <cell r="P128">
            <v>230</v>
          </cell>
          <cell r="Q128">
            <v>106000</v>
          </cell>
          <cell r="R128">
            <v>8.2413154399944091</v>
          </cell>
          <cell r="S128" t="str">
            <v/>
          </cell>
          <cell r="T128">
            <v>32061</v>
          </cell>
          <cell r="U128">
            <v>11.338823748923952</v>
          </cell>
          <cell r="V128">
            <v>2358170</v>
          </cell>
          <cell r="X128">
            <v>58</v>
          </cell>
          <cell r="Y128">
            <v>7</v>
          </cell>
          <cell r="Z128">
            <v>6.5919999999999845</v>
          </cell>
        </row>
        <row r="129">
          <cell r="A129">
            <v>37746</v>
          </cell>
          <cell r="C129">
            <v>721410</v>
          </cell>
          <cell r="E129">
            <v>2041550</v>
          </cell>
          <cell r="K129">
            <v>30.89</v>
          </cell>
          <cell r="M129">
            <v>133.93</v>
          </cell>
          <cell r="N129">
            <v>28.11</v>
          </cell>
          <cell r="O129">
            <v>0.20988576121854699</v>
          </cell>
          <cell r="P129">
            <v>230</v>
          </cell>
          <cell r="Q129">
            <v>129000</v>
          </cell>
          <cell r="R129">
            <v>8.3817497876471307</v>
          </cell>
          <cell r="S129" t="str">
            <v/>
          </cell>
          <cell r="T129">
            <v>32283</v>
          </cell>
          <cell r="U129">
            <v>9.7446296725251162</v>
          </cell>
          <cell r="V129">
            <v>2762960</v>
          </cell>
          <cell r="X129">
            <v>72</v>
          </cell>
          <cell r="Y129">
            <v>0</v>
          </cell>
          <cell r="Z129">
            <v>18.004800000000003</v>
          </cell>
        </row>
        <row r="130">
          <cell r="A130">
            <v>37747</v>
          </cell>
          <cell r="C130">
            <v>849960</v>
          </cell>
          <cell r="E130">
            <v>2014040</v>
          </cell>
          <cell r="K130">
            <v>38.28</v>
          </cell>
          <cell r="M130">
            <v>130.09</v>
          </cell>
          <cell r="N130">
            <v>31.25</v>
          </cell>
          <cell r="O130">
            <v>0.24021831040049196</v>
          </cell>
          <cell r="P130">
            <v>230</v>
          </cell>
          <cell r="Q130">
            <v>130000</v>
          </cell>
          <cell r="R130">
            <v>8.505078101799608</v>
          </cell>
          <cell r="S130" t="str">
            <v/>
          </cell>
          <cell r="T130">
            <v>33132</v>
          </cell>
          <cell r="U130">
            <v>9.6480754189944129</v>
          </cell>
          <cell r="V130">
            <v>2864000</v>
          </cell>
          <cell r="X130">
            <v>71</v>
          </cell>
          <cell r="Y130">
            <v>0</v>
          </cell>
          <cell r="Z130">
            <v>18.635199999999998</v>
          </cell>
        </row>
        <row r="131">
          <cell r="A131">
            <v>37748</v>
          </cell>
          <cell r="C131">
            <v>914120</v>
          </cell>
          <cell r="E131">
            <v>1843980</v>
          </cell>
          <cell r="K131">
            <v>40.53</v>
          </cell>
          <cell r="M131">
            <v>118.94</v>
          </cell>
          <cell r="N131">
            <v>30.6</v>
          </cell>
          <cell r="O131">
            <v>0.2572725744072642</v>
          </cell>
          <cell r="P131">
            <v>230</v>
          </cell>
          <cell r="Q131">
            <v>129000</v>
          </cell>
          <cell r="R131">
            <v>8.6477080328588443</v>
          </cell>
          <cell r="S131" t="str">
            <v/>
          </cell>
          <cell r="T131">
            <v>31707</v>
          </cell>
          <cell r="U131">
            <v>9.5876284398680252</v>
          </cell>
          <cell r="V131">
            <v>2758100</v>
          </cell>
          <cell r="X131">
            <v>68</v>
          </cell>
          <cell r="Y131">
            <v>0</v>
          </cell>
          <cell r="Z131">
            <v>15.944000000000031</v>
          </cell>
        </row>
        <row r="132">
          <cell r="A132">
            <v>37749</v>
          </cell>
          <cell r="C132">
            <v>882410</v>
          </cell>
          <cell r="E132">
            <v>1904370</v>
          </cell>
          <cell r="K132">
            <v>37.04</v>
          </cell>
          <cell r="M132">
            <v>123.72</v>
          </cell>
          <cell r="N132">
            <v>30.79</v>
          </cell>
          <cell r="O132">
            <v>0.24886841254445521</v>
          </cell>
          <cell r="P132">
            <v>230</v>
          </cell>
          <cell r="Q132">
            <v>135000</v>
          </cell>
          <cell r="R132">
            <v>8.6675167952226921</v>
          </cell>
          <cell r="S132" t="str">
            <v/>
          </cell>
          <cell r="T132">
            <v>32088</v>
          </cell>
          <cell r="U132">
            <v>9.602979783118867</v>
          </cell>
          <cell r="V132">
            <v>2786780</v>
          </cell>
          <cell r="X132">
            <v>66</v>
          </cell>
          <cell r="Y132">
            <v>0</v>
          </cell>
          <cell r="Z132">
            <v>14.811200000000014</v>
          </cell>
        </row>
        <row r="133">
          <cell r="A133">
            <v>37750</v>
          </cell>
          <cell r="C133">
            <v>1067720</v>
          </cell>
          <cell r="E133">
            <v>2034230</v>
          </cell>
          <cell r="K133">
            <v>48.13</v>
          </cell>
          <cell r="M133">
            <v>133.19</v>
          </cell>
          <cell r="N133">
            <v>34.97</v>
          </cell>
          <cell r="O133">
            <v>0.26255724904272093</v>
          </cell>
          <cell r="P133">
            <v>230</v>
          </cell>
          <cell r="Q133">
            <v>139000</v>
          </cell>
          <cell r="R133">
            <v>8.5537999117582171</v>
          </cell>
          <cell r="S133" t="str">
            <v/>
          </cell>
          <cell r="T133">
            <v>31004</v>
          </cell>
          <cell r="U133">
            <v>8.3358326214155607</v>
          </cell>
          <cell r="V133">
            <v>3101950</v>
          </cell>
          <cell r="X133">
            <v>77</v>
          </cell>
          <cell r="Y133">
            <v>0</v>
          </cell>
          <cell r="Z133">
            <v>23.243200000000016</v>
          </cell>
        </row>
        <row r="134">
          <cell r="A134">
            <v>37751</v>
          </cell>
          <cell r="C134">
            <v>990240</v>
          </cell>
          <cell r="E134">
            <v>1957850</v>
          </cell>
          <cell r="K134">
            <v>43.24</v>
          </cell>
          <cell r="M134">
            <v>126.16</v>
          </cell>
          <cell r="N134">
            <v>34.36</v>
          </cell>
          <cell r="O134">
            <v>0.27235256816740649</v>
          </cell>
          <cell r="P134">
            <v>230</v>
          </cell>
          <cell r="Q134">
            <v>132000</v>
          </cell>
          <cell r="R134">
            <v>8.7015643447461635</v>
          </cell>
          <cell r="S134" t="str">
            <v/>
          </cell>
          <cell r="T134">
            <v>30504</v>
          </cell>
          <cell r="U134">
            <v>8.6294299020721894</v>
          </cell>
          <cell r="V134">
            <v>2948090</v>
          </cell>
          <cell r="X134">
            <v>75</v>
          </cell>
          <cell r="Y134">
            <v>0</v>
          </cell>
          <cell r="Z134">
            <v>21.33280000000002</v>
          </cell>
        </row>
        <row r="135">
          <cell r="A135">
            <v>37752</v>
          </cell>
          <cell r="C135">
            <v>662750</v>
          </cell>
          <cell r="E135">
            <v>1677700</v>
          </cell>
          <cell r="K135">
            <v>28.84</v>
          </cell>
          <cell r="M135">
            <v>107.01</v>
          </cell>
          <cell r="N135">
            <v>27.41</v>
          </cell>
          <cell r="O135">
            <v>0.25614428558078683</v>
          </cell>
          <cell r="P135">
            <v>230</v>
          </cell>
          <cell r="Q135">
            <v>115000</v>
          </cell>
          <cell r="R135">
            <v>8.6140964298859029</v>
          </cell>
          <cell r="S135" t="str">
            <v/>
          </cell>
          <cell r="T135">
            <v>36117</v>
          </cell>
          <cell r="U135">
            <v>12.869994231878485</v>
          </cell>
          <cell r="V135">
            <v>2340450</v>
          </cell>
          <cell r="X135">
            <v>63</v>
          </cell>
          <cell r="Y135">
            <v>2</v>
          </cell>
          <cell r="Z135">
            <v>5.9631999999999863</v>
          </cell>
        </row>
        <row r="136">
          <cell r="A136">
            <v>37753</v>
          </cell>
          <cell r="C136">
            <v>626550</v>
          </cell>
          <cell r="E136">
            <v>1614980</v>
          </cell>
          <cell r="K136">
            <v>29.42</v>
          </cell>
          <cell r="M136">
            <v>100.55</v>
          </cell>
          <cell r="N136">
            <v>25.24</v>
          </cell>
          <cell r="O136">
            <v>0.25101939333664841</v>
          </cell>
          <cell r="P136">
            <v>230</v>
          </cell>
          <cell r="Q136">
            <v>104000</v>
          </cell>
          <cell r="R136">
            <v>8.6232592136646922</v>
          </cell>
          <cell r="S136" t="str">
            <v/>
          </cell>
          <cell r="T136">
            <v>33173</v>
          </cell>
          <cell r="U136">
            <v>12.34258832136978</v>
          </cell>
          <cell r="V136">
            <v>2241530</v>
          </cell>
          <cell r="X136">
            <v>62</v>
          </cell>
          <cell r="Y136">
            <v>3</v>
          </cell>
          <cell r="Z136">
            <v>4.0319999999999823</v>
          </cell>
        </row>
        <row r="137">
          <cell r="A137">
            <v>37754</v>
          </cell>
          <cell r="C137">
            <v>621690</v>
          </cell>
          <cell r="E137">
            <v>1599640</v>
          </cell>
          <cell r="K137">
            <v>27.53</v>
          </cell>
          <cell r="M137">
            <v>101.11</v>
          </cell>
          <cell r="N137">
            <v>27.85</v>
          </cell>
          <cell r="O137">
            <v>0.27544258728117893</v>
          </cell>
          <cell r="P137">
            <v>230</v>
          </cell>
          <cell r="Q137">
            <v>100000</v>
          </cell>
          <cell r="R137">
            <v>8.633900808457712</v>
          </cell>
          <cell r="S137" t="str">
            <v/>
          </cell>
          <cell r="T137">
            <v>42592</v>
          </cell>
          <cell r="U137">
            <v>15.991198066023507</v>
          </cell>
          <cell r="V137">
            <v>2221330</v>
          </cell>
          <cell r="X137">
            <v>62</v>
          </cell>
          <cell r="Y137">
            <v>3</v>
          </cell>
          <cell r="Z137">
            <v>7.1679999999999708</v>
          </cell>
        </row>
        <row r="138">
          <cell r="A138">
            <v>37755</v>
          </cell>
          <cell r="C138">
            <v>611000</v>
          </cell>
          <cell r="E138">
            <v>1750740</v>
          </cell>
          <cell r="K138">
            <v>26.4</v>
          </cell>
          <cell r="M138">
            <v>112.61</v>
          </cell>
          <cell r="N138">
            <v>30.32</v>
          </cell>
          <cell r="O138">
            <v>0.26924784655003997</v>
          </cell>
          <cell r="P138">
            <v>230</v>
          </cell>
          <cell r="Q138">
            <v>108000</v>
          </cell>
          <cell r="R138">
            <v>8.494856485144954</v>
          </cell>
          <cell r="S138" t="str">
            <v/>
          </cell>
          <cell r="T138">
            <v>31844</v>
          </cell>
          <cell r="U138">
            <v>11.245054917137367</v>
          </cell>
          <cell r="V138">
            <v>2361740</v>
          </cell>
          <cell r="X138">
            <v>63</v>
          </cell>
          <cell r="Y138">
            <v>2</v>
          </cell>
          <cell r="Z138">
            <v>10.697599999999987</v>
          </cell>
        </row>
        <row r="139">
          <cell r="A139">
            <v>37756</v>
          </cell>
          <cell r="C139">
            <v>627670</v>
          </cell>
          <cell r="E139">
            <v>1903040</v>
          </cell>
          <cell r="K139">
            <v>28.97</v>
          </cell>
          <cell r="M139">
            <v>122.14</v>
          </cell>
          <cell r="N139">
            <v>33.78</v>
          </cell>
          <cell r="O139">
            <v>0.27656787293270019</v>
          </cell>
          <cell r="P139">
            <v>230</v>
          </cell>
          <cell r="Q139">
            <v>116000</v>
          </cell>
          <cell r="R139">
            <v>8.3737343656938652</v>
          </cell>
          <cell r="S139" t="str">
            <v/>
          </cell>
          <cell r="T139">
            <v>41277</v>
          </cell>
          <cell r="U139">
            <v>13.602909065044988</v>
          </cell>
          <cell r="V139">
            <v>2530710</v>
          </cell>
          <cell r="X139">
            <v>68</v>
          </cell>
          <cell r="Y139">
            <v>0</v>
          </cell>
          <cell r="Z139">
            <v>15.096000000000018</v>
          </cell>
        </row>
        <row r="140">
          <cell r="A140">
            <v>37757</v>
          </cell>
          <cell r="C140">
            <v>609030</v>
          </cell>
          <cell r="E140">
            <v>1807760</v>
          </cell>
          <cell r="K140">
            <v>24.84</v>
          </cell>
          <cell r="M140">
            <v>116.48</v>
          </cell>
          <cell r="N140">
            <v>31.26</v>
          </cell>
          <cell r="O140">
            <v>0.26837225274725274</v>
          </cell>
          <cell r="P140">
            <v>230</v>
          </cell>
          <cell r="Q140">
            <v>109000</v>
          </cell>
          <cell r="R140">
            <v>8.5507712991791678</v>
          </cell>
          <cell r="S140" t="str">
            <v/>
          </cell>
          <cell r="T140">
            <v>32522</v>
          </cell>
          <cell r="U140">
            <v>11.222881590870534</v>
          </cell>
          <cell r="V140">
            <v>2416790</v>
          </cell>
          <cell r="X140">
            <v>65</v>
          </cell>
          <cell r="Y140">
            <v>0</v>
          </cell>
          <cell r="Z140">
            <v>12.627199999999995</v>
          </cell>
        </row>
        <row r="141">
          <cell r="A141">
            <v>37758</v>
          </cell>
          <cell r="C141">
            <v>624910</v>
          </cell>
          <cell r="E141">
            <v>1928760</v>
          </cell>
          <cell r="K141">
            <v>26.48</v>
          </cell>
          <cell r="M141">
            <v>124.19</v>
          </cell>
          <cell r="N141">
            <v>32.81</v>
          </cell>
          <cell r="O141">
            <v>0.26419196392624206</v>
          </cell>
          <cell r="P141">
            <v>230</v>
          </cell>
          <cell r="Q141">
            <v>114000</v>
          </cell>
          <cell r="R141">
            <v>8.4743810977633238</v>
          </cell>
          <cell r="S141" t="str">
            <v/>
          </cell>
          <cell r="T141">
            <v>31490</v>
          </cell>
          <cell r="U141">
            <v>10.284281054325735</v>
          </cell>
          <cell r="V141">
            <v>2553670</v>
          </cell>
          <cell r="X141">
            <v>68</v>
          </cell>
          <cell r="Y141">
            <v>0</v>
          </cell>
          <cell r="Z141">
            <v>18</v>
          </cell>
        </row>
        <row r="142">
          <cell r="A142">
            <v>37759</v>
          </cell>
          <cell r="C142">
            <v>673320</v>
          </cell>
          <cell r="E142">
            <v>1983140</v>
          </cell>
          <cell r="K142">
            <v>29.68</v>
          </cell>
          <cell r="M142">
            <v>128.63</v>
          </cell>
          <cell r="N142">
            <v>30.92</v>
          </cell>
          <cell r="O142">
            <v>0.24037938272564724</v>
          </cell>
          <cell r="P142">
            <v>230</v>
          </cell>
          <cell r="Q142">
            <v>117000</v>
          </cell>
          <cell r="R142">
            <v>8.3900574821552656</v>
          </cell>
          <cell r="S142" t="str">
            <v/>
          </cell>
          <cell r="T142">
            <v>31440</v>
          </cell>
          <cell r="U142">
            <v>9.8706398741181864</v>
          </cell>
          <cell r="V142">
            <v>2656460</v>
          </cell>
          <cell r="X142">
            <v>70</v>
          </cell>
          <cell r="Y142">
            <v>0</v>
          </cell>
          <cell r="Z142">
            <v>18.744000000000028</v>
          </cell>
        </row>
        <row r="143">
          <cell r="A143">
            <v>37760</v>
          </cell>
          <cell r="C143">
            <v>758700</v>
          </cell>
          <cell r="E143">
            <v>2010520</v>
          </cell>
          <cell r="K143">
            <v>32.229999999999997</v>
          </cell>
          <cell r="M143">
            <v>130.9</v>
          </cell>
          <cell r="N143">
            <v>30.6</v>
          </cell>
          <cell r="O143">
            <v>0.23376623376623376</v>
          </cell>
          <cell r="P143">
            <v>230</v>
          </cell>
          <cell r="Q143">
            <v>123000</v>
          </cell>
          <cell r="R143">
            <v>8.4877704897934159</v>
          </cell>
          <cell r="S143" t="str">
            <v/>
          </cell>
          <cell r="T143">
            <v>31888</v>
          </cell>
          <cell r="U143">
            <v>9.6036400141556086</v>
          </cell>
          <cell r="V143">
            <v>2769220</v>
          </cell>
          <cell r="X143">
            <v>70</v>
          </cell>
          <cell r="Y143">
            <v>0</v>
          </cell>
          <cell r="Z143">
            <v>18.316800000000001</v>
          </cell>
        </row>
        <row r="144">
          <cell r="A144">
            <v>37761</v>
          </cell>
          <cell r="C144">
            <v>675420</v>
          </cell>
          <cell r="E144">
            <v>1752900</v>
          </cell>
          <cell r="K144">
            <v>28.35</v>
          </cell>
          <cell r="M144">
            <v>116.64</v>
          </cell>
          <cell r="N144">
            <v>27.71</v>
          </cell>
          <cell r="O144">
            <v>0.23756858710562415</v>
          </cell>
          <cell r="P144">
            <v>230</v>
          </cell>
          <cell r="Q144">
            <v>112000</v>
          </cell>
          <cell r="R144">
            <v>8.374094765156217</v>
          </cell>
          <cell r="S144" t="str">
            <v/>
          </cell>
          <cell r="T144">
            <v>31238</v>
          </cell>
          <cell r="U144">
            <v>10.728607432298872</v>
          </cell>
          <cell r="V144">
            <v>2428320</v>
          </cell>
          <cell r="X144">
            <v>61</v>
          </cell>
          <cell r="Y144">
            <v>4</v>
          </cell>
          <cell r="Z144">
            <v>9.1519999999999797</v>
          </cell>
        </row>
        <row r="145">
          <cell r="A145">
            <v>37762</v>
          </cell>
          <cell r="C145">
            <v>585570</v>
          </cell>
          <cell r="E145">
            <v>1638240</v>
          </cell>
          <cell r="K145">
            <v>25.94</v>
          </cell>
          <cell r="M145">
            <v>103.38</v>
          </cell>
          <cell r="N145">
            <v>24.95</v>
          </cell>
          <cell r="O145">
            <v>0.24134261946217839</v>
          </cell>
          <cell r="P145">
            <v>230</v>
          </cell>
          <cell r="Q145">
            <v>106000</v>
          </cell>
          <cell r="R145">
            <v>8.5980900092793071</v>
          </cell>
          <cell r="S145" t="str">
            <v/>
          </cell>
          <cell r="T145">
            <v>32129</v>
          </cell>
          <cell r="U145">
            <v>12.049404400555803</v>
          </cell>
          <cell r="V145">
            <v>2223810</v>
          </cell>
          <cell r="X145">
            <v>58</v>
          </cell>
          <cell r="Y145">
            <v>7</v>
          </cell>
          <cell r="Z145">
            <v>2.7327999999999903</v>
          </cell>
        </row>
        <row r="146">
          <cell r="A146">
            <v>37763</v>
          </cell>
          <cell r="C146">
            <v>544860</v>
          </cell>
          <cell r="E146">
            <v>1693070</v>
          </cell>
          <cell r="K146">
            <v>24.92</v>
          </cell>
          <cell r="M146">
            <v>110.51</v>
          </cell>
          <cell r="N146">
            <v>28.58</v>
          </cell>
          <cell r="O146">
            <v>0.25861912949054383</v>
          </cell>
          <cell r="P146">
            <v>230</v>
          </cell>
          <cell r="Q146">
            <v>104000</v>
          </cell>
          <cell r="R146">
            <v>8.2623126338329769</v>
          </cell>
          <cell r="S146" t="str">
            <v/>
          </cell>
          <cell r="T146">
            <v>31949</v>
          </cell>
          <cell r="U146">
            <v>11.906300018320501</v>
          </cell>
          <cell r="V146">
            <v>2237930</v>
          </cell>
          <cell r="X146">
            <v>59</v>
          </cell>
          <cell r="Y146">
            <v>6</v>
          </cell>
          <cell r="Z146">
            <v>3.8271999999999977</v>
          </cell>
        </row>
        <row r="147">
          <cell r="A147">
            <v>37764</v>
          </cell>
          <cell r="C147">
            <v>679730</v>
          </cell>
          <cell r="E147">
            <v>1587190</v>
          </cell>
          <cell r="K147">
            <v>29.44</v>
          </cell>
          <cell r="M147">
            <v>101.16</v>
          </cell>
          <cell r="N147">
            <v>27.08</v>
          </cell>
          <cell r="O147">
            <v>0.26769474100434953</v>
          </cell>
          <cell r="P147">
            <v>230</v>
          </cell>
          <cell r="Q147">
            <v>103000</v>
          </cell>
          <cell r="R147">
            <v>8.6788667687595709</v>
          </cell>
          <cell r="S147" t="str">
            <v/>
          </cell>
          <cell r="T147">
            <v>32566</v>
          </cell>
          <cell r="U147">
            <v>11.981033296278651</v>
          </cell>
          <cell r="V147">
            <v>2266920</v>
          </cell>
          <cell r="X147">
            <v>59</v>
          </cell>
          <cell r="Y147">
            <v>6</v>
          </cell>
          <cell r="Z147">
            <v>3.823999999999991</v>
          </cell>
        </row>
        <row r="148">
          <cell r="A148">
            <v>37765</v>
          </cell>
          <cell r="C148">
            <v>698000</v>
          </cell>
          <cell r="E148">
            <v>1594060</v>
          </cell>
          <cell r="K148">
            <v>31.74</v>
          </cell>
          <cell r="M148">
            <v>103.26</v>
          </cell>
          <cell r="N148">
            <v>26.91</v>
          </cell>
          <cell r="O148">
            <v>0.26060429982568273</v>
          </cell>
          <cell r="P148">
            <v>230</v>
          </cell>
          <cell r="Q148">
            <v>104000</v>
          </cell>
          <cell r="R148">
            <v>8.4891111111111108</v>
          </cell>
          <cell r="S148" t="str">
            <v/>
          </cell>
          <cell r="T148">
            <v>32993</v>
          </cell>
          <cell r="U148">
            <v>12.004992015915814</v>
          </cell>
          <cell r="V148">
            <v>2292060</v>
          </cell>
          <cell r="X148">
            <v>58</v>
          </cell>
          <cell r="Y148">
            <v>7</v>
          </cell>
          <cell r="Z148">
            <v>4.2319999999999851</v>
          </cell>
        </row>
        <row r="149">
          <cell r="A149">
            <v>37766</v>
          </cell>
          <cell r="C149">
            <v>616710</v>
          </cell>
          <cell r="E149">
            <v>1665440</v>
          </cell>
          <cell r="K149">
            <v>28.74</v>
          </cell>
          <cell r="M149">
            <v>101.68</v>
          </cell>
          <cell r="N149">
            <v>21.37</v>
          </cell>
          <cell r="O149">
            <v>0.21016915814319434</v>
          </cell>
          <cell r="P149">
            <v>230</v>
          </cell>
          <cell r="Q149">
            <v>102000</v>
          </cell>
          <cell r="R149">
            <v>8.7492332464345957</v>
          </cell>
          <cell r="S149" t="str">
            <v/>
          </cell>
          <cell r="T149">
            <v>32957</v>
          </cell>
          <cell r="U149">
            <v>12.043966435159827</v>
          </cell>
          <cell r="V149">
            <v>2282150</v>
          </cell>
          <cell r="X149">
            <v>58</v>
          </cell>
          <cell r="Y149">
            <v>7</v>
          </cell>
          <cell r="Z149">
            <v>5.8751999999999995</v>
          </cell>
        </row>
        <row r="150">
          <cell r="A150">
            <v>37767</v>
          </cell>
          <cell r="C150">
            <v>632560</v>
          </cell>
          <cell r="E150">
            <v>1659780</v>
          </cell>
          <cell r="K150">
            <v>26.26</v>
          </cell>
          <cell r="M150">
            <v>104.82</v>
          </cell>
          <cell r="N150">
            <v>23.46</v>
          </cell>
          <cell r="O150">
            <v>0.22381224957069265</v>
          </cell>
          <cell r="P150">
            <v>230</v>
          </cell>
          <cell r="Q150">
            <v>104000</v>
          </cell>
          <cell r="R150">
            <v>8.7440494354592637</v>
          </cell>
          <cell r="S150" t="str">
            <v/>
          </cell>
          <cell r="T150">
            <v>32707</v>
          </cell>
          <cell r="U150">
            <v>11.899473027561356</v>
          </cell>
          <cell r="V150">
            <v>2292340</v>
          </cell>
          <cell r="X150">
            <v>58</v>
          </cell>
          <cell r="Y150">
            <v>7</v>
          </cell>
          <cell r="Z150">
            <v>6.5951999999999913</v>
          </cell>
        </row>
        <row r="151">
          <cell r="A151">
            <v>37768</v>
          </cell>
          <cell r="C151">
            <v>772190</v>
          </cell>
          <cell r="E151">
            <v>1538520</v>
          </cell>
          <cell r="K151">
            <v>34.19</v>
          </cell>
          <cell r="M151">
            <v>100.27</v>
          </cell>
          <cell r="N151">
            <v>26.38</v>
          </cell>
          <cell r="O151">
            <v>0.26308965792360628</v>
          </cell>
          <cell r="P151">
            <v>230</v>
          </cell>
          <cell r="Q151">
            <v>104000</v>
          </cell>
          <cell r="R151">
            <v>8.592555406812437</v>
          </cell>
          <cell r="S151" t="str">
            <v/>
          </cell>
          <cell r="T151">
            <v>32617</v>
          </cell>
          <cell r="U151">
            <v>11.772389438743934</v>
          </cell>
          <cell r="V151">
            <v>2310710</v>
          </cell>
          <cell r="X151">
            <v>62</v>
          </cell>
          <cell r="Y151">
            <v>3</v>
          </cell>
          <cell r="Z151">
            <v>7.3711999999999804</v>
          </cell>
        </row>
        <row r="152">
          <cell r="A152">
            <v>37769</v>
          </cell>
          <cell r="C152">
            <v>871960</v>
          </cell>
          <cell r="E152">
            <v>1509860</v>
          </cell>
          <cell r="K152">
            <v>38.71</v>
          </cell>
          <cell r="M152">
            <v>96.62</v>
          </cell>
          <cell r="N152">
            <v>25.05</v>
          </cell>
          <cell r="O152">
            <v>0.25926309252742702</v>
          </cell>
          <cell r="P152">
            <v>230</v>
          </cell>
          <cell r="Q152">
            <v>109000</v>
          </cell>
          <cell r="R152">
            <v>8.8000443360673906</v>
          </cell>
          <cell r="S152" t="str">
            <v/>
          </cell>
          <cell r="T152">
            <v>33132</v>
          </cell>
          <cell r="U152">
            <v>11.601249464695066</v>
          </cell>
          <cell r="V152">
            <v>2381820</v>
          </cell>
          <cell r="X152">
            <v>66</v>
          </cell>
          <cell r="Y152">
            <v>0</v>
          </cell>
          <cell r="Z152">
            <v>10.191999999999979</v>
          </cell>
        </row>
        <row r="153">
          <cell r="A153">
            <v>37770</v>
          </cell>
          <cell r="C153">
            <v>867920</v>
          </cell>
          <cell r="E153">
            <v>1518040</v>
          </cell>
          <cell r="K153">
            <v>40.130000000000003</v>
          </cell>
          <cell r="M153">
            <v>97.12</v>
          </cell>
          <cell r="N153">
            <v>21.73</v>
          </cell>
          <cell r="O153">
            <v>0.22374382207578253</v>
          </cell>
          <cell r="P153">
            <v>230</v>
          </cell>
          <cell r="Q153">
            <v>104000</v>
          </cell>
          <cell r="R153">
            <v>8.692021857923498</v>
          </cell>
          <cell r="S153" t="str">
            <v/>
          </cell>
          <cell r="T153">
            <v>33094</v>
          </cell>
          <cell r="U153">
            <v>11.567836845546447</v>
          </cell>
          <cell r="V153">
            <v>2385960</v>
          </cell>
          <cell r="X153">
            <v>66</v>
          </cell>
          <cell r="Y153">
            <v>0</v>
          </cell>
          <cell r="Z153">
            <v>7.2351999999999919</v>
          </cell>
        </row>
        <row r="154">
          <cell r="A154">
            <v>37771</v>
          </cell>
          <cell r="C154">
            <v>880590</v>
          </cell>
          <cell r="E154">
            <v>1557230</v>
          </cell>
          <cell r="K154">
            <v>37.090000000000003</v>
          </cell>
          <cell r="M154">
            <v>98.68</v>
          </cell>
          <cell r="N154">
            <v>26.73</v>
          </cell>
          <cell r="O154">
            <v>0.27087555735711388</v>
          </cell>
          <cell r="P154">
            <v>230</v>
          </cell>
          <cell r="Q154">
            <v>112000</v>
          </cell>
          <cell r="R154">
            <v>8.9777564999631725</v>
          </cell>
          <cell r="S154" t="str">
            <v/>
          </cell>
          <cell r="T154">
            <v>32025</v>
          </cell>
          <cell r="U154">
            <v>10.956038591856659</v>
          </cell>
          <cell r="V154">
            <v>2437820</v>
          </cell>
          <cell r="X154">
            <v>64</v>
          </cell>
          <cell r="Y154">
            <v>1</v>
          </cell>
          <cell r="Z154">
            <v>9.1999999999999886</v>
          </cell>
        </row>
        <row r="155">
          <cell r="A155">
            <v>37772</v>
          </cell>
          <cell r="C155">
            <v>847240</v>
          </cell>
          <cell r="E155">
            <v>1628630</v>
          </cell>
          <cell r="K155">
            <v>34.020000000000003</v>
          </cell>
          <cell r="M155">
            <v>107.53</v>
          </cell>
          <cell r="N155">
            <v>27.62</v>
          </cell>
          <cell r="O155">
            <v>0.25685855110201805</v>
          </cell>
          <cell r="P155">
            <v>230</v>
          </cell>
          <cell r="Q155">
            <v>115000</v>
          </cell>
          <cell r="R155">
            <v>8.745566937477923</v>
          </cell>
          <cell r="S155" t="str">
            <v/>
          </cell>
          <cell r="U155" t="str">
            <v/>
          </cell>
          <cell r="V155">
            <v>2475870</v>
          </cell>
          <cell r="X155">
            <v>64</v>
          </cell>
          <cell r="Y155">
            <v>1</v>
          </cell>
          <cell r="Z155">
            <v>8.143999999999977</v>
          </cell>
        </row>
        <row r="156">
          <cell r="A156">
            <v>37773</v>
          </cell>
          <cell r="C156">
            <v>839260</v>
          </cell>
          <cell r="E156">
            <v>1470660</v>
          </cell>
          <cell r="K156">
            <v>35.39</v>
          </cell>
          <cell r="M156">
            <v>100</v>
          </cell>
          <cell r="N156">
            <v>25.63</v>
          </cell>
          <cell r="O156">
            <v>0.25629999999999997</v>
          </cell>
          <cell r="P156">
            <v>230</v>
          </cell>
          <cell r="Q156">
            <v>105000</v>
          </cell>
          <cell r="R156">
            <v>8.5306152596203564</v>
          </cell>
          <cell r="S156" t="str">
            <v/>
          </cell>
          <cell r="T156">
            <v>32627</v>
          </cell>
          <cell r="U156">
            <v>11.780026148091709</v>
          </cell>
          <cell r="V156">
            <v>2309920</v>
          </cell>
          <cell r="X156">
            <v>56</v>
          </cell>
          <cell r="Y156">
            <v>9</v>
          </cell>
          <cell r="Z156">
            <v>0</v>
          </cell>
        </row>
        <row r="157">
          <cell r="A157">
            <v>37774</v>
          </cell>
          <cell r="C157">
            <v>848270</v>
          </cell>
          <cell r="E157">
            <v>1517070</v>
          </cell>
          <cell r="K157">
            <v>38.86</v>
          </cell>
          <cell r="M157">
            <v>97.22</v>
          </cell>
          <cell r="N157">
            <v>26.21</v>
          </cell>
          <cell r="O157">
            <v>0.26959473359391073</v>
          </cell>
          <cell r="P157">
            <v>230</v>
          </cell>
          <cell r="Q157">
            <v>106000</v>
          </cell>
          <cell r="R157">
            <v>8.6909905937683742</v>
          </cell>
          <cell r="S157" t="str">
            <v/>
          </cell>
          <cell r="T157">
            <v>34088</v>
          </cell>
          <cell r="U157">
            <v>12.019156654011685</v>
          </cell>
          <cell r="V157">
            <v>2365340</v>
          </cell>
          <cell r="X157">
            <v>57</v>
          </cell>
          <cell r="Y157">
            <v>8</v>
          </cell>
          <cell r="Z157">
            <v>4.9087999999999994</v>
          </cell>
        </row>
        <row r="158">
          <cell r="A158">
            <v>37775</v>
          </cell>
          <cell r="C158">
            <v>841820</v>
          </cell>
          <cell r="E158">
            <v>1534760</v>
          </cell>
          <cell r="K158">
            <v>36.61</v>
          </cell>
          <cell r="M158">
            <v>101.4</v>
          </cell>
          <cell r="N158">
            <v>27.18</v>
          </cell>
          <cell r="O158">
            <v>0.26804733727810648</v>
          </cell>
          <cell r="P158">
            <v>230</v>
          </cell>
          <cell r="Q158">
            <v>110000</v>
          </cell>
          <cell r="R158">
            <v>8.6101731758568221</v>
          </cell>
          <cell r="S158" t="str">
            <v/>
          </cell>
          <cell r="T158">
            <v>33058</v>
          </cell>
          <cell r="U158">
            <v>11.600860059413105</v>
          </cell>
          <cell r="V158">
            <v>2376580</v>
          </cell>
          <cell r="X158">
            <v>58</v>
          </cell>
          <cell r="Y158">
            <v>7</v>
          </cell>
          <cell r="Z158">
            <v>6.588799999999992</v>
          </cell>
        </row>
        <row r="159">
          <cell r="A159">
            <v>37776</v>
          </cell>
          <cell r="C159">
            <v>855260</v>
          </cell>
          <cell r="E159">
            <v>1548930</v>
          </cell>
          <cell r="K159">
            <v>38.39</v>
          </cell>
          <cell r="M159">
            <v>103.16</v>
          </cell>
          <cell r="N159">
            <v>28.15</v>
          </cell>
          <cell r="O159">
            <v>0.27287708414113998</v>
          </cell>
          <cell r="P159">
            <v>230</v>
          </cell>
          <cell r="Q159">
            <v>105000</v>
          </cell>
          <cell r="R159">
            <v>8.4923701872129982</v>
          </cell>
          <cell r="S159" t="str">
            <v/>
          </cell>
          <cell r="T159">
            <v>33291</v>
          </cell>
          <cell r="U159">
            <v>11.548460812165429</v>
          </cell>
          <cell r="V159">
            <v>2404190</v>
          </cell>
          <cell r="X159">
            <v>62</v>
          </cell>
          <cell r="Y159">
            <v>3</v>
          </cell>
          <cell r="Z159">
            <v>8.5599999999999881</v>
          </cell>
        </row>
        <row r="160">
          <cell r="A160">
            <v>37777</v>
          </cell>
          <cell r="C160">
            <v>865120</v>
          </cell>
          <cell r="E160">
            <v>1590090</v>
          </cell>
          <cell r="K160">
            <v>38.520000000000003</v>
          </cell>
          <cell r="M160">
            <v>109</v>
          </cell>
          <cell r="N160">
            <v>28.28</v>
          </cell>
          <cell r="O160">
            <v>0.25944954128440367</v>
          </cell>
          <cell r="P160">
            <v>230</v>
          </cell>
          <cell r="Q160">
            <v>107000</v>
          </cell>
          <cell r="R160">
            <v>8.3216174078091107</v>
          </cell>
          <cell r="S160" t="str">
            <v/>
          </cell>
          <cell r="T160">
            <v>33289</v>
          </cell>
          <cell r="U160">
            <v>11.307800962035834</v>
          </cell>
          <cell r="V160">
            <v>2455210</v>
          </cell>
          <cell r="X160">
            <v>62</v>
          </cell>
          <cell r="Y160">
            <v>3</v>
          </cell>
          <cell r="Z160">
            <v>7.5679999999999765</v>
          </cell>
        </row>
        <row r="161">
          <cell r="A161">
            <v>37778</v>
          </cell>
          <cell r="C161">
            <v>863880</v>
          </cell>
          <cell r="E161">
            <v>1644920</v>
          </cell>
          <cell r="K161">
            <v>37.520000000000003</v>
          </cell>
          <cell r="M161">
            <v>109.65</v>
          </cell>
          <cell r="N161">
            <v>28.22</v>
          </cell>
          <cell r="O161">
            <v>0.25736434108527129</v>
          </cell>
          <cell r="P161">
            <v>230</v>
          </cell>
          <cell r="Q161">
            <v>114000</v>
          </cell>
          <cell r="R161">
            <v>8.5234762519535217</v>
          </cell>
          <cell r="S161" t="str">
            <v/>
          </cell>
          <cell r="T161">
            <v>32466</v>
          </cell>
          <cell r="U161">
            <v>10.792667410714287</v>
          </cell>
          <cell r="V161">
            <v>2508800</v>
          </cell>
          <cell r="X161">
            <v>62</v>
          </cell>
          <cell r="Y161">
            <v>3</v>
          </cell>
          <cell r="Z161">
            <v>9.9279999999999831</v>
          </cell>
        </row>
        <row r="162">
          <cell r="A162">
            <v>37779</v>
          </cell>
          <cell r="C162">
            <v>876180</v>
          </cell>
          <cell r="E162">
            <v>1697030</v>
          </cell>
          <cell r="K162">
            <v>39.82</v>
          </cell>
          <cell r="M162">
            <v>111.32</v>
          </cell>
          <cell r="N162">
            <v>20.27</v>
          </cell>
          <cell r="O162">
            <v>0.18208767517067914</v>
          </cell>
          <cell r="P162">
            <v>230</v>
          </cell>
          <cell r="Q162">
            <v>112000</v>
          </cell>
          <cell r="R162">
            <v>8.5126703718406773</v>
          </cell>
          <cell r="S162" t="str">
            <v/>
          </cell>
          <cell r="T162">
            <v>32379</v>
          </cell>
          <cell r="U162">
            <v>10.494318769163806</v>
          </cell>
          <cell r="V162">
            <v>2573210</v>
          </cell>
          <cell r="X162">
            <v>70</v>
          </cell>
          <cell r="Y162">
            <v>0</v>
          </cell>
          <cell r="Z162">
            <v>16.79200000000003</v>
          </cell>
        </row>
        <row r="163">
          <cell r="A163">
            <v>37780</v>
          </cell>
          <cell r="C163">
            <v>861700</v>
          </cell>
          <cell r="E163">
            <v>1602070</v>
          </cell>
          <cell r="K163">
            <v>38.200000000000003</v>
          </cell>
          <cell r="M163">
            <v>103.74</v>
          </cell>
          <cell r="N163">
            <v>18.579999999999998</v>
          </cell>
          <cell r="O163">
            <v>0.17910160015423174</v>
          </cell>
          <cell r="P163">
            <v>230</v>
          </cell>
          <cell r="Q163">
            <v>108000</v>
          </cell>
          <cell r="R163">
            <v>8.6789136254755537</v>
          </cell>
          <cell r="S163" t="str">
            <v/>
          </cell>
          <cell r="T163">
            <v>32057</v>
          </cell>
          <cell r="U163">
            <v>10.851474772401644</v>
          </cell>
          <cell r="V163">
            <v>2463770</v>
          </cell>
          <cell r="X163">
            <v>68</v>
          </cell>
          <cell r="Y163">
            <v>0</v>
          </cell>
          <cell r="Z163">
            <v>11.08479999999998</v>
          </cell>
        </row>
        <row r="164">
          <cell r="A164">
            <v>37781</v>
          </cell>
          <cell r="C164">
            <v>876810</v>
          </cell>
          <cell r="E164">
            <v>1659220</v>
          </cell>
          <cell r="K164">
            <v>38.89</v>
          </cell>
          <cell r="M164">
            <v>110.15</v>
          </cell>
          <cell r="N164">
            <v>22.05</v>
          </cell>
          <cell r="O164">
            <v>0.20018157058556513</v>
          </cell>
          <cell r="P164">
            <v>230</v>
          </cell>
          <cell r="Q164">
            <v>115000</v>
          </cell>
          <cell r="R164">
            <v>8.5078837895866872</v>
          </cell>
          <cell r="S164" t="str">
            <v/>
          </cell>
          <cell r="T164">
            <v>31513</v>
          </cell>
          <cell r="U164">
            <v>10.363379770744038</v>
          </cell>
          <cell r="V164">
            <v>2536030</v>
          </cell>
          <cell r="X164">
            <v>68</v>
          </cell>
          <cell r="Y164">
            <v>0</v>
          </cell>
          <cell r="Z164">
            <v>10.628799999999998</v>
          </cell>
        </row>
        <row r="165">
          <cell r="A165">
            <v>37782</v>
          </cell>
          <cell r="C165">
            <v>868010</v>
          </cell>
          <cell r="E165">
            <v>1788400</v>
          </cell>
          <cell r="K165">
            <v>38.29</v>
          </cell>
          <cell r="M165">
            <v>119.76</v>
          </cell>
          <cell r="N165">
            <v>20.48</v>
          </cell>
          <cell r="O165">
            <v>0.17100868403473612</v>
          </cell>
          <cell r="P165">
            <v>230</v>
          </cell>
          <cell r="Q165">
            <v>124000</v>
          </cell>
          <cell r="R165">
            <v>8.4037013603290092</v>
          </cell>
          <cell r="S165" t="str">
            <v/>
          </cell>
          <cell r="T165">
            <v>30846</v>
          </cell>
          <cell r="U165">
            <v>9.6843348730052963</v>
          </cell>
          <cell r="V165">
            <v>2656410</v>
          </cell>
          <cell r="X165">
            <v>70</v>
          </cell>
          <cell r="Y165">
            <v>0</v>
          </cell>
          <cell r="Z165">
            <v>17.672000000000011</v>
          </cell>
        </row>
        <row r="166">
          <cell r="A166">
            <v>37783</v>
          </cell>
          <cell r="C166">
            <v>863900</v>
          </cell>
          <cell r="E166">
            <v>1916810</v>
          </cell>
          <cell r="K166">
            <v>40.75</v>
          </cell>
          <cell r="M166">
            <v>127.32</v>
          </cell>
          <cell r="N166">
            <v>25.19</v>
          </cell>
          <cell r="O166">
            <v>0.19784794219289981</v>
          </cell>
          <cell r="P166">
            <v>230</v>
          </cell>
          <cell r="Q166">
            <v>125000</v>
          </cell>
          <cell r="R166">
            <v>8.2724757541500562</v>
          </cell>
          <cell r="S166" t="str">
            <v/>
          </cell>
          <cell r="T166">
            <v>30476</v>
          </cell>
          <cell r="U166">
            <v>9.1404655645500608</v>
          </cell>
          <cell r="V166">
            <v>2780710</v>
          </cell>
          <cell r="X166">
            <v>68</v>
          </cell>
          <cell r="Y166">
            <v>0</v>
          </cell>
          <cell r="Z166">
            <v>16.56800000000004</v>
          </cell>
        </row>
        <row r="167">
          <cell r="A167">
            <v>37784</v>
          </cell>
          <cell r="C167">
            <v>868500</v>
          </cell>
          <cell r="E167">
            <v>2014690</v>
          </cell>
          <cell r="K167">
            <v>38.72</v>
          </cell>
          <cell r="M167">
            <v>131.47999999999999</v>
          </cell>
          <cell r="N167">
            <v>34.04</v>
          </cell>
          <cell r="O167">
            <v>0.25889869181624581</v>
          </cell>
          <cell r="P167">
            <v>230</v>
          </cell>
          <cell r="Q167">
            <v>129000</v>
          </cell>
          <cell r="R167">
            <v>8.4700058754406573</v>
          </cell>
          <cell r="S167" t="str">
            <v/>
          </cell>
          <cell r="T167">
            <v>29518</v>
          </cell>
          <cell r="U167">
            <v>8.5384632993316423</v>
          </cell>
          <cell r="V167">
            <v>2883190</v>
          </cell>
          <cell r="X167">
            <v>75</v>
          </cell>
          <cell r="Y167">
            <v>0</v>
          </cell>
          <cell r="Z167">
            <v>20.856000000000023</v>
          </cell>
        </row>
        <row r="168">
          <cell r="A168">
            <v>37785</v>
          </cell>
          <cell r="C168">
            <v>1150500</v>
          </cell>
          <cell r="E168">
            <v>1741320</v>
          </cell>
          <cell r="K168">
            <v>49.52</v>
          </cell>
          <cell r="M168">
            <v>113.95</v>
          </cell>
          <cell r="N168">
            <v>27.62</v>
          </cell>
          <cell r="O168">
            <v>0.24238701184730146</v>
          </cell>
          <cell r="P168">
            <v>230</v>
          </cell>
          <cell r="Q168">
            <v>130000</v>
          </cell>
          <cell r="R168">
            <v>8.8451091943475859</v>
          </cell>
          <cell r="S168" t="str">
            <v/>
          </cell>
          <cell r="T168">
            <v>30013</v>
          </cell>
          <cell r="U168">
            <v>8.6557399838164191</v>
          </cell>
          <cell r="V168">
            <v>2891820</v>
          </cell>
          <cell r="X168">
            <v>73</v>
          </cell>
          <cell r="Y168">
            <v>0</v>
          </cell>
          <cell r="Z168">
            <v>20.572800000000029</v>
          </cell>
        </row>
        <row r="169">
          <cell r="A169">
            <v>37786</v>
          </cell>
          <cell r="C169">
            <v>1083200</v>
          </cell>
          <cell r="E169">
            <v>1733520</v>
          </cell>
          <cell r="K169">
            <v>49.6</v>
          </cell>
          <cell r="M169">
            <v>113.22</v>
          </cell>
          <cell r="N169">
            <v>27.05</v>
          </cell>
          <cell r="O169">
            <v>0.2389153859742095</v>
          </cell>
          <cell r="P169">
            <v>230</v>
          </cell>
          <cell r="Q169">
            <v>124000</v>
          </cell>
          <cell r="R169">
            <v>8.6497973221962905</v>
          </cell>
          <cell r="S169" t="str">
            <v/>
          </cell>
          <cell r="T169">
            <v>29623</v>
          </cell>
          <cell r="U169">
            <v>8.7710464653923701</v>
          </cell>
          <cell r="V169">
            <v>2816720</v>
          </cell>
          <cell r="X169">
            <v>72</v>
          </cell>
          <cell r="Y169">
            <v>0</v>
          </cell>
          <cell r="Z169">
            <v>18.931200000000032</v>
          </cell>
        </row>
        <row r="170">
          <cell r="A170">
            <v>37787</v>
          </cell>
          <cell r="C170">
            <v>1075110</v>
          </cell>
          <cell r="E170">
            <v>1729930</v>
          </cell>
          <cell r="K170">
            <v>46.83</v>
          </cell>
          <cell r="M170">
            <v>115.48</v>
          </cell>
          <cell r="N170">
            <v>24.36</v>
          </cell>
          <cell r="O170">
            <v>0.21094561828888117</v>
          </cell>
          <cell r="P170">
            <v>230</v>
          </cell>
          <cell r="Q170">
            <v>125000</v>
          </cell>
          <cell r="R170">
            <v>8.640995625654611</v>
          </cell>
          <cell r="S170" t="str">
            <v/>
          </cell>
          <cell r="T170">
            <v>28914</v>
          </cell>
          <cell r="U170">
            <v>8.5967672475258823</v>
          </cell>
          <cell r="V170">
            <v>2805040</v>
          </cell>
          <cell r="X170">
            <v>73</v>
          </cell>
          <cell r="Y170">
            <v>0</v>
          </cell>
          <cell r="Z170">
            <v>19.435199999999995</v>
          </cell>
        </row>
        <row r="171">
          <cell r="A171">
            <v>37788</v>
          </cell>
          <cell r="C171">
            <v>1077860</v>
          </cell>
          <cell r="E171">
            <v>1681830</v>
          </cell>
          <cell r="K171">
            <v>48.03</v>
          </cell>
          <cell r="M171">
            <v>108.94</v>
          </cell>
          <cell r="N171">
            <v>17.8</v>
          </cell>
          <cell r="O171">
            <v>0.1633926932256288</v>
          </cell>
          <cell r="P171">
            <v>230</v>
          </cell>
          <cell r="Q171">
            <v>124000</v>
          </cell>
          <cell r="R171">
            <v>8.7905013696884762</v>
          </cell>
          <cell r="S171" t="str">
            <v/>
          </cell>
          <cell r="T171">
            <v>29895</v>
          </cell>
          <cell r="U171">
            <v>9.0345038754352842</v>
          </cell>
          <cell r="V171">
            <v>2759690</v>
          </cell>
          <cell r="X171">
            <v>73</v>
          </cell>
          <cell r="Y171">
            <v>0</v>
          </cell>
          <cell r="Z171">
            <v>19.667200000000008</v>
          </cell>
        </row>
        <row r="172">
          <cell r="A172">
            <v>37789</v>
          </cell>
          <cell r="C172">
            <v>1065640</v>
          </cell>
          <cell r="E172">
            <v>1748560</v>
          </cell>
          <cell r="K172">
            <v>43.9</v>
          </cell>
          <cell r="M172">
            <v>114.79</v>
          </cell>
          <cell r="N172">
            <v>20.94</v>
          </cell>
          <cell r="O172">
            <v>0.18242007143479397</v>
          </cell>
          <cell r="P172">
            <v>230</v>
          </cell>
          <cell r="Q172">
            <v>125000</v>
          </cell>
          <cell r="R172">
            <v>8.8669733442560972</v>
          </cell>
          <cell r="S172" t="str">
            <v/>
          </cell>
          <cell r="T172">
            <v>29567</v>
          </cell>
          <cell r="U172">
            <v>8.7623047402458969</v>
          </cell>
          <cell r="V172">
            <v>2814200</v>
          </cell>
          <cell r="X172">
            <v>74</v>
          </cell>
          <cell r="Y172">
            <v>0</v>
          </cell>
          <cell r="Z172">
            <v>19.443200000000019</v>
          </cell>
        </row>
        <row r="173">
          <cell r="A173">
            <v>37790</v>
          </cell>
          <cell r="C173">
            <v>1067400</v>
          </cell>
          <cell r="E173">
            <v>1812910</v>
          </cell>
          <cell r="K173">
            <v>44.8</v>
          </cell>
          <cell r="M173">
            <v>117.62</v>
          </cell>
          <cell r="N173">
            <v>23.21</v>
          </cell>
          <cell r="O173">
            <v>0.19733038598877742</v>
          </cell>
          <cell r="P173">
            <v>230</v>
          </cell>
          <cell r="Q173">
            <v>128000</v>
          </cell>
          <cell r="R173">
            <v>8.8668575298608534</v>
          </cell>
          <cell r="S173" t="str">
            <v/>
          </cell>
          <cell r="T173">
            <v>29870</v>
          </cell>
          <cell r="U173">
            <v>8.6489232061826673</v>
          </cell>
          <cell r="V173">
            <v>2880310</v>
          </cell>
          <cell r="X173">
            <v>73</v>
          </cell>
          <cell r="Y173">
            <v>0</v>
          </cell>
          <cell r="Z173">
            <v>19.896000000000029</v>
          </cell>
        </row>
        <row r="174">
          <cell r="A174">
            <v>37791</v>
          </cell>
          <cell r="C174">
            <v>1024730</v>
          </cell>
          <cell r="E174">
            <v>1761480</v>
          </cell>
          <cell r="K174">
            <v>44.68</v>
          </cell>
          <cell r="M174">
            <v>108.96</v>
          </cell>
          <cell r="N174">
            <v>26.27</v>
          </cell>
          <cell r="O174">
            <v>0.24109765051395007</v>
          </cell>
          <cell r="P174">
            <v>230</v>
          </cell>
          <cell r="Q174">
            <v>126000</v>
          </cell>
          <cell r="R174">
            <v>9.0673327258526424</v>
          </cell>
          <cell r="S174" t="str">
            <v/>
          </cell>
          <cell r="T174">
            <v>29157</v>
          </cell>
          <cell r="U174">
            <v>8.7276041647973415</v>
          </cell>
          <cell r="V174">
            <v>2786210</v>
          </cell>
          <cell r="X174">
            <v>73</v>
          </cell>
          <cell r="Y174">
            <v>0</v>
          </cell>
          <cell r="Z174">
            <v>17.782400000000024</v>
          </cell>
        </row>
        <row r="175">
          <cell r="A175">
            <v>37792</v>
          </cell>
          <cell r="C175">
            <v>866370</v>
          </cell>
          <cell r="E175">
            <v>1546960</v>
          </cell>
          <cell r="K175">
            <v>38.26</v>
          </cell>
          <cell r="M175">
            <v>101</v>
          </cell>
          <cell r="N175">
            <v>23.69</v>
          </cell>
          <cell r="O175">
            <v>0.23455445544554457</v>
          </cell>
          <cell r="P175">
            <v>230</v>
          </cell>
          <cell r="Q175">
            <v>105000</v>
          </cell>
          <cell r="R175">
            <v>8.6648355593853221</v>
          </cell>
          <cell r="S175" t="str">
            <v/>
          </cell>
          <cell r="T175">
            <v>29702</v>
          </cell>
          <cell r="U175">
            <v>10.264434619384835</v>
          </cell>
          <cell r="V175">
            <v>2413330</v>
          </cell>
          <cell r="X175">
            <v>66</v>
          </cell>
          <cell r="Y175">
            <v>0</v>
          </cell>
          <cell r="Z175">
            <v>8.4095999999999833</v>
          </cell>
        </row>
        <row r="176">
          <cell r="A176">
            <v>37793</v>
          </cell>
          <cell r="C176">
            <v>842600</v>
          </cell>
          <cell r="E176">
            <v>1575630</v>
          </cell>
          <cell r="K176">
            <v>36.950000000000003</v>
          </cell>
          <cell r="M176">
            <v>101.23</v>
          </cell>
          <cell r="N176">
            <v>20.94</v>
          </cell>
          <cell r="O176">
            <v>0.20685567519510026</v>
          </cell>
          <cell r="P176">
            <v>230</v>
          </cell>
          <cell r="Q176">
            <v>108000</v>
          </cell>
          <cell r="R176">
            <v>8.7502894774931246</v>
          </cell>
          <cell r="S176" t="str">
            <v/>
          </cell>
          <cell r="T176">
            <v>30369</v>
          </cell>
          <cell r="U176">
            <v>10.47367123888133</v>
          </cell>
          <cell r="V176">
            <v>2418230</v>
          </cell>
          <cell r="X176">
            <v>66</v>
          </cell>
          <cell r="Y176">
            <v>0</v>
          </cell>
          <cell r="Z176">
            <v>11.713599999999992</v>
          </cell>
        </row>
        <row r="177">
          <cell r="A177">
            <v>37794</v>
          </cell>
          <cell r="C177">
            <v>854200</v>
          </cell>
          <cell r="E177">
            <v>1580260</v>
          </cell>
          <cell r="K177">
            <v>40.229999999999997</v>
          </cell>
          <cell r="M177">
            <v>101</v>
          </cell>
          <cell r="N177">
            <v>23.68</v>
          </cell>
          <cell r="O177">
            <v>0.23445544554455444</v>
          </cell>
          <cell r="P177">
            <v>230</v>
          </cell>
          <cell r="Q177">
            <v>109000</v>
          </cell>
          <cell r="R177">
            <v>8.6187778800538126</v>
          </cell>
          <cell r="S177" t="str">
            <v/>
          </cell>
          <cell r="T177">
            <v>29410</v>
          </cell>
          <cell r="U177">
            <v>10.075310335762346</v>
          </cell>
          <cell r="V177">
            <v>2434460</v>
          </cell>
          <cell r="X177">
            <v>68</v>
          </cell>
          <cell r="Y177">
            <v>0</v>
          </cell>
          <cell r="Z177">
            <v>13.139199999999981</v>
          </cell>
        </row>
        <row r="178">
          <cell r="A178">
            <v>37795</v>
          </cell>
          <cell r="C178">
            <v>858700</v>
          </cell>
          <cell r="E178">
            <v>1770980</v>
          </cell>
          <cell r="K178">
            <v>35.090000000000003</v>
          </cell>
          <cell r="M178">
            <v>112.06</v>
          </cell>
          <cell r="N178">
            <v>25.9</v>
          </cell>
          <cell r="O178">
            <v>0.23112618240228447</v>
          </cell>
          <cell r="P178">
            <v>230</v>
          </cell>
          <cell r="Q178">
            <v>122000</v>
          </cell>
          <cell r="R178">
            <v>8.9353720693170242</v>
          </cell>
          <cell r="S178" t="str">
            <v/>
          </cell>
          <cell r="T178">
            <v>29185</v>
          </cell>
          <cell r="U178">
            <v>9.2559893218946794</v>
          </cell>
          <cell r="V178">
            <v>2629680</v>
          </cell>
          <cell r="X178">
            <v>72</v>
          </cell>
          <cell r="Y178">
            <v>0</v>
          </cell>
          <cell r="Z178">
            <v>14.68640000000002</v>
          </cell>
        </row>
        <row r="179">
          <cell r="A179">
            <v>37796</v>
          </cell>
          <cell r="C179">
            <v>944050</v>
          </cell>
          <cell r="E179">
            <v>1885430</v>
          </cell>
          <cell r="K179">
            <v>42.57</v>
          </cell>
          <cell r="M179">
            <v>119.88</v>
          </cell>
          <cell r="N179">
            <v>24.59</v>
          </cell>
          <cell r="O179">
            <v>0.2051217884551218</v>
          </cell>
          <cell r="P179">
            <v>230</v>
          </cell>
          <cell r="Q179">
            <v>126000</v>
          </cell>
          <cell r="R179">
            <v>8.7087719298245609</v>
          </cell>
          <cell r="S179" t="str">
            <v/>
          </cell>
          <cell r="T179">
            <v>28796</v>
          </cell>
          <cell r="U179">
            <v>8.4877306077441794</v>
          </cell>
          <cell r="V179">
            <v>2829480</v>
          </cell>
          <cell r="X179">
            <v>76</v>
          </cell>
          <cell r="Y179">
            <v>0</v>
          </cell>
          <cell r="Z179">
            <v>19.059200000000004</v>
          </cell>
        </row>
        <row r="180">
          <cell r="A180">
            <v>37797</v>
          </cell>
          <cell r="C180">
            <v>926160</v>
          </cell>
          <cell r="E180">
            <v>2047720</v>
          </cell>
          <cell r="K180">
            <v>42.73</v>
          </cell>
          <cell r="M180">
            <v>128.66999999999999</v>
          </cell>
          <cell r="N180">
            <v>29.5</v>
          </cell>
          <cell r="O180">
            <v>0.22926867179606747</v>
          </cell>
          <cell r="P180">
            <v>230</v>
          </cell>
          <cell r="Q180">
            <v>136000</v>
          </cell>
          <cell r="R180">
            <v>8.6752625437572952</v>
          </cell>
          <cell r="S180" t="str">
            <v/>
          </cell>
          <cell r="T180">
            <v>28300</v>
          </cell>
          <cell r="U180">
            <v>7.9365004640402441</v>
          </cell>
          <cell r="V180">
            <v>2973880</v>
          </cell>
          <cell r="X180">
            <v>76</v>
          </cell>
          <cell r="Y180">
            <v>0</v>
          </cell>
          <cell r="Z180">
            <v>20.079999999999998</v>
          </cell>
        </row>
        <row r="181">
          <cell r="A181">
            <v>37798</v>
          </cell>
          <cell r="C181">
            <v>906490</v>
          </cell>
          <cell r="E181">
            <v>1901880</v>
          </cell>
          <cell r="K181">
            <v>40.299999999999997</v>
          </cell>
          <cell r="M181">
            <v>122.54</v>
          </cell>
          <cell r="N181">
            <v>30</v>
          </cell>
          <cell r="O181">
            <v>0.24481801860616939</v>
          </cell>
          <cell r="P181">
            <v>230</v>
          </cell>
          <cell r="Q181">
            <v>131000</v>
          </cell>
          <cell r="R181">
            <v>8.6230962908376316</v>
          </cell>
          <cell r="S181" t="str">
            <v/>
          </cell>
          <cell r="T181">
            <v>29697</v>
          </cell>
          <cell r="U181">
            <v>8.8191007595153046</v>
          </cell>
          <cell r="V181">
            <v>2808370</v>
          </cell>
          <cell r="X181">
            <v>71</v>
          </cell>
          <cell r="Y181">
            <v>0</v>
          </cell>
          <cell r="Z181">
            <v>18.64</v>
          </cell>
        </row>
        <row r="182">
          <cell r="A182">
            <v>37799</v>
          </cell>
          <cell r="C182">
            <v>861200</v>
          </cell>
          <cell r="E182">
            <v>1666360</v>
          </cell>
          <cell r="K182">
            <v>37.22</v>
          </cell>
          <cell r="M182">
            <v>106.28</v>
          </cell>
          <cell r="N182">
            <v>19.8</v>
          </cell>
          <cell r="O182">
            <v>0.18630033872788859</v>
          </cell>
          <cell r="P182">
            <v>230</v>
          </cell>
          <cell r="Q182">
            <v>116000</v>
          </cell>
          <cell r="R182">
            <v>8.8068292682926828</v>
          </cell>
          <cell r="S182" t="str">
            <v/>
          </cell>
          <cell r="T182">
            <v>29368</v>
          </cell>
          <cell r="U182">
            <v>9.69033850828467</v>
          </cell>
          <cell r="V182">
            <v>2527560</v>
          </cell>
          <cell r="X182">
            <v>68</v>
          </cell>
          <cell r="Y182">
            <v>0</v>
          </cell>
          <cell r="Z182">
            <v>13.585599999999985</v>
          </cell>
        </row>
        <row r="183">
          <cell r="A183">
            <v>37800</v>
          </cell>
          <cell r="C183">
            <v>853800</v>
          </cell>
          <cell r="E183">
            <v>1750040</v>
          </cell>
          <cell r="K183">
            <v>35.909999999999997</v>
          </cell>
          <cell r="M183">
            <v>115.07</v>
          </cell>
          <cell r="N183">
            <v>23.83</v>
          </cell>
          <cell r="O183">
            <v>0.20709133570869906</v>
          </cell>
          <cell r="P183">
            <v>230</v>
          </cell>
          <cell r="Q183">
            <v>118000</v>
          </cell>
          <cell r="R183">
            <v>8.6231288912438728</v>
          </cell>
          <cell r="S183" t="str">
            <v/>
          </cell>
          <cell r="T183">
            <v>34353</v>
          </cell>
          <cell r="U183">
            <v>11.003134601204376</v>
          </cell>
          <cell r="V183">
            <v>2603840</v>
          </cell>
          <cell r="X183">
            <v>70</v>
          </cell>
          <cell r="Y183">
            <v>0</v>
          </cell>
          <cell r="Z183">
            <v>13.607999999999983</v>
          </cell>
        </row>
        <row r="184">
          <cell r="A184">
            <v>37801</v>
          </cell>
          <cell r="C184">
            <v>842810</v>
          </cell>
          <cell r="E184">
            <v>1885710</v>
          </cell>
          <cell r="K184">
            <v>38.17</v>
          </cell>
          <cell r="M184">
            <v>121.65</v>
          </cell>
          <cell r="N184">
            <v>21.91</v>
          </cell>
          <cell r="O184">
            <v>0.1801068639539663</v>
          </cell>
          <cell r="P184">
            <v>230</v>
          </cell>
          <cell r="Q184">
            <v>122000</v>
          </cell>
          <cell r="R184">
            <v>8.5362282567888883</v>
          </cell>
          <cell r="S184" t="str">
            <v/>
          </cell>
          <cell r="T184">
            <v>32054</v>
          </cell>
          <cell r="U184">
            <v>9.7976324161083657</v>
          </cell>
          <cell r="V184">
            <v>2728520</v>
          </cell>
          <cell r="X184">
            <v>73</v>
          </cell>
          <cell r="Y184">
            <v>0</v>
          </cell>
          <cell r="Z184">
            <v>18.268799999999999</v>
          </cell>
        </row>
        <row r="185">
          <cell r="A185">
            <v>37802</v>
          </cell>
          <cell r="C185">
            <v>896040</v>
          </cell>
          <cell r="E185">
            <v>2002950</v>
          </cell>
          <cell r="K185">
            <v>39.26</v>
          </cell>
          <cell r="M185">
            <v>131.72</v>
          </cell>
          <cell r="N185">
            <v>22.83</v>
          </cell>
          <cell r="O185">
            <v>0.17332219860309747</v>
          </cell>
          <cell r="P185">
            <v>230</v>
          </cell>
          <cell r="Q185">
            <v>134000</v>
          </cell>
          <cell r="R185">
            <v>8.4775704760790731</v>
          </cell>
          <cell r="S185" t="str">
            <v/>
          </cell>
          <cell r="T185">
            <v>30646</v>
          </cell>
          <cell r="U185">
            <v>8.8164374489046189</v>
          </cell>
          <cell r="V185">
            <v>2898990</v>
          </cell>
          <cell r="X185">
            <v>73</v>
          </cell>
          <cell r="Y185">
            <v>0</v>
          </cell>
          <cell r="Z185">
            <v>20.582400000000021</v>
          </cell>
        </row>
        <row r="186">
          <cell r="A186">
            <v>37803</v>
          </cell>
          <cell r="C186">
            <v>935650</v>
          </cell>
          <cell r="E186">
            <v>2045970</v>
          </cell>
          <cell r="K186">
            <v>40.24</v>
          </cell>
          <cell r="M186">
            <v>132.72</v>
          </cell>
          <cell r="N186">
            <v>22.41</v>
          </cell>
          <cell r="O186">
            <v>0.16885171790235082</v>
          </cell>
          <cell r="P186">
            <v>230</v>
          </cell>
          <cell r="Q186">
            <v>132000</v>
          </cell>
          <cell r="R186">
            <v>8.6193917668825168</v>
          </cell>
          <cell r="S186" t="str">
            <v/>
          </cell>
          <cell r="T186">
            <v>30401</v>
          </cell>
          <cell r="U186">
            <v>8.5035765791750784</v>
          </cell>
          <cell r="V186">
            <v>2981620</v>
          </cell>
          <cell r="X186">
            <v>74</v>
          </cell>
          <cell r="Y186">
            <v>0</v>
          </cell>
          <cell r="Z186">
            <v>20.857600000000019</v>
          </cell>
        </row>
        <row r="187">
          <cell r="A187">
            <v>37804</v>
          </cell>
          <cell r="C187">
            <v>1097000</v>
          </cell>
          <cell r="E187">
            <v>2006580</v>
          </cell>
          <cell r="K187">
            <v>46.82</v>
          </cell>
          <cell r="M187">
            <v>129.11000000000001</v>
          </cell>
          <cell r="N187">
            <v>21.55</v>
          </cell>
          <cell r="O187">
            <v>0.1669119355588258</v>
          </cell>
          <cell r="P187">
            <v>230</v>
          </cell>
          <cell r="Q187">
            <v>142000</v>
          </cell>
          <cell r="R187">
            <v>8.820496788495424</v>
          </cell>
          <cell r="S187" t="str">
            <v/>
          </cell>
          <cell r="T187">
            <v>30495</v>
          </cell>
          <cell r="U187">
            <v>8.1946751815645165</v>
          </cell>
          <cell r="V187">
            <v>3103580</v>
          </cell>
          <cell r="X187">
            <v>76</v>
          </cell>
          <cell r="Y187">
            <v>0</v>
          </cell>
          <cell r="Z187">
            <v>22.29440000000001</v>
          </cell>
        </row>
        <row r="188">
          <cell r="A188">
            <v>37805</v>
          </cell>
          <cell r="C188">
            <v>1179150</v>
          </cell>
          <cell r="E188">
            <v>2000650</v>
          </cell>
          <cell r="K188">
            <v>50.54</v>
          </cell>
          <cell r="M188">
            <v>126.78</v>
          </cell>
          <cell r="N188">
            <v>21.71</v>
          </cell>
          <cell r="O188">
            <v>0.17124152074459695</v>
          </cell>
          <cell r="P188">
            <v>230</v>
          </cell>
          <cell r="Q188">
            <v>149000</v>
          </cell>
          <cell r="R188">
            <v>8.9662756598240474</v>
          </cell>
          <cell r="S188" t="str">
            <v/>
          </cell>
          <cell r="T188">
            <v>29910</v>
          </cell>
          <cell r="U188">
            <v>7.8448141392540416</v>
          </cell>
          <cell r="V188">
            <v>3179800</v>
          </cell>
          <cell r="X188">
            <v>79</v>
          </cell>
          <cell r="Y188">
            <v>0</v>
          </cell>
          <cell r="Z188">
            <v>25.900800000000018</v>
          </cell>
        </row>
        <row r="189">
          <cell r="A189">
            <v>37806</v>
          </cell>
          <cell r="C189">
            <v>1066450</v>
          </cell>
          <cell r="E189">
            <v>2148100</v>
          </cell>
          <cell r="K189">
            <v>47.26</v>
          </cell>
          <cell r="M189">
            <v>136.53</v>
          </cell>
          <cell r="N189">
            <v>23.71</v>
          </cell>
          <cell r="O189">
            <v>0.17366146634439317</v>
          </cell>
          <cell r="P189">
            <v>230</v>
          </cell>
          <cell r="Q189">
            <v>142000</v>
          </cell>
          <cell r="R189">
            <v>8.7451711192121451</v>
          </cell>
          <cell r="S189" t="str">
            <v/>
          </cell>
          <cell r="T189">
            <v>29805</v>
          </cell>
          <cell r="U189">
            <v>7.7327681946151081</v>
          </cell>
          <cell r="V189">
            <v>3214550</v>
          </cell>
          <cell r="X189">
            <v>81</v>
          </cell>
          <cell r="Y189">
            <v>0</v>
          </cell>
          <cell r="Z189">
            <v>24.427199999999999</v>
          </cell>
        </row>
        <row r="190">
          <cell r="A190">
            <v>37807</v>
          </cell>
          <cell r="C190">
            <v>1235730</v>
          </cell>
          <cell r="E190">
            <v>2005020</v>
          </cell>
          <cell r="K190">
            <v>52.29</v>
          </cell>
          <cell r="M190">
            <v>126.58</v>
          </cell>
          <cell r="N190">
            <v>22.02</v>
          </cell>
          <cell r="O190">
            <v>0.17396113130036339</v>
          </cell>
          <cell r="P190">
            <v>230</v>
          </cell>
          <cell r="Q190">
            <v>144000</v>
          </cell>
          <cell r="R190">
            <v>9.0589534298652659</v>
          </cell>
          <cell r="S190" t="str">
            <v/>
          </cell>
          <cell r="T190">
            <v>29659</v>
          </cell>
          <cell r="U190">
            <v>7.6326794723443641</v>
          </cell>
          <cell r="V190">
            <v>3240750</v>
          </cell>
          <cell r="X190">
            <v>81</v>
          </cell>
          <cell r="Y190">
            <v>0</v>
          </cell>
          <cell r="Z190">
            <v>25.504000000000019</v>
          </cell>
        </row>
        <row r="191">
          <cell r="A191">
            <v>37808</v>
          </cell>
          <cell r="C191">
            <v>1156470</v>
          </cell>
          <cell r="E191">
            <v>2080240</v>
          </cell>
          <cell r="K191">
            <v>51.51</v>
          </cell>
          <cell r="M191">
            <v>130.86000000000001</v>
          </cell>
          <cell r="N191">
            <v>23.44</v>
          </cell>
          <cell r="O191">
            <v>0.17912272657802231</v>
          </cell>
          <cell r="P191">
            <v>230</v>
          </cell>
          <cell r="Q191">
            <v>145000</v>
          </cell>
          <cell r="R191">
            <v>8.8740198497559906</v>
          </cell>
          <cell r="S191" t="str">
            <v/>
          </cell>
          <cell r="T191">
            <v>29615</v>
          </cell>
          <cell r="U191">
            <v>7.6308689996941332</v>
          </cell>
          <cell r="V191">
            <v>3236710</v>
          </cell>
          <cell r="X191">
            <v>80</v>
          </cell>
          <cell r="Y191">
            <v>0</v>
          </cell>
          <cell r="Z191">
            <v>24.304000000000016</v>
          </cell>
        </row>
        <row r="192">
          <cell r="A192">
            <v>37809</v>
          </cell>
          <cell r="C192">
            <v>1412400</v>
          </cell>
          <cell r="E192">
            <v>2007880</v>
          </cell>
          <cell r="K192">
            <v>59.37</v>
          </cell>
          <cell r="M192">
            <v>125.87</v>
          </cell>
          <cell r="N192">
            <v>22.16</v>
          </cell>
          <cell r="O192">
            <v>0.176054659569397</v>
          </cell>
          <cell r="P192">
            <v>230</v>
          </cell>
          <cell r="Q192">
            <v>155000</v>
          </cell>
          <cell r="R192">
            <v>9.2320233210969551</v>
          </cell>
          <cell r="S192" t="str">
            <v/>
          </cell>
          <cell r="T192">
            <v>29512</v>
          </cell>
          <cell r="U192">
            <v>7.196196802600956</v>
          </cell>
          <cell r="V192">
            <v>3420280</v>
          </cell>
          <cell r="X192">
            <v>82</v>
          </cell>
          <cell r="Y192">
            <v>0</v>
          </cell>
          <cell r="Z192">
            <v>25.353600000000014</v>
          </cell>
        </row>
        <row r="193">
          <cell r="A193">
            <v>37810</v>
          </cell>
          <cell r="C193">
            <v>1467500</v>
          </cell>
          <cell r="E193">
            <v>1981340</v>
          </cell>
          <cell r="K193">
            <v>66.209999999999994</v>
          </cell>
          <cell r="M193">
            <v>125</v>
          </cell>
          <cell r="N193">
            <v>20.98</v>
          </cell>
          <cell r="O193">
            <v>0.16784000000000002</v>
          </cell>
          <cell r="P193">
            <v>230</v>
          </cell>
          <cell r="Q193">
            <v>152000</v>
          </cell>
          <cell r="R193">
            <v>9.0184613775430176</v>
          </cell>
          <cell r="S193" t="str">
            <v/>
          </cell>
          <cell r="T193">
            <v>32445</v>
          </cell>
          <cell r="U193">
            <v>7.8458641166305192</v>
          </cell>
          <cell r="V193">
            <v>3448840</v>
          </cell>
          <cell r="X193">
            <v>84</v>
          </cell>
          <cell r="Y193">
            <v>0</v>
          </cell>
          <cell r="Z193">
            <v>26.064000000000007</v>
          </cell>
        </row>
        <row r="194">
          <cell r="A194">
            <v>37811</v>
          </cell>
          <cell r="C194">
            <v>1376250</v>
          </cell>
          <cell r="E194">
            <v>2113350</v>
          </cell>
          <cell r="K194">
            <v>63.47</v>
          </cell>
          <cell r="M194">
            <v>132.49</v>
          </cell>
          <cell r="N194">
            <v>25.66</v>
          </cell>
          <cell r="O194">
            <v>0.19367499433919541</v>
          </cell>
          <cell r="P194">
            <v>230</v>
          </cell>
          <cell r="Q194">
            <v>154000</v>
          </cell>
          <cell r="R194">
            <v>8.9038579301898348</v>
          </cell>
          <cell r="S194" t="str">
            <v/>
          </cell>
          <cell r="T194">
            <v>28858</v>
          </cell>
          <cell r="U194">
            <v>6.8969429160935345</v>
          </cell>
          <cell r="V194">
            <v>3489600</v>
          </cell>
          <cell r="X194">
            <v>83</v>
          </cell>
          <cell r="Y194">
            <v>0</v>
          </cell>
          <cell r="Z194">
            <v>27.100800000000007</v>
          </cell>
        </row>
        <row r="195">
          <cell r="A195">
            <v>37812</v>
          </cell>
          <cell r="C195">
            <v>1133800</v>
          </cell>
          <cell r="E195">
            <v>2013770</v>
          </cell>
          <cell r="K195">
            <v>49.59</v>
          </cell>
          <cell r="M195">
            <v>125.53</v>
          </cell>
          <cell r="N195">
            <v>25.57</v>
          </cell>
          <cell r="O195">
            <v>0.20369632757109854</v>
          </cell>
          <cell r="P195">
            <v>230</v>
          </cell>
          <cell r="Q195">
            <v>137000</v>
          </cell>
          <cell r="R195">
            <v>8.9868947007766096</v>
          </cell>
          <cell r="S195" t="str">
            <v/>
          </cell>
          <cell r="T195">
            <v>29065</v>
          </cell>
          <cell r="U195">
            <v>7.7012457228909925</v>
          </cell>
          <cell r="V195">
            <v>3147570</v>
          </cell>
          <cell r="X195">
            <v>78</v>
          </cell>
          <cell r="Y195">
            <v>0</v>
          </cell>
          <cell r="Z195">
            <v>21.920000000000016</v>
          </cell>
        </row>
        <row r="196">
          <cell r="A196">
            <v>37813</v>
          </cell>
          <cell r="C196">
            <v>1035200</v>
          </cell>
          <cell r="E196">
            <v>1828410</v>
          </cell>
          <cell r="K196">
            <v>45.78</v>
          </cell>
          <cell r="M196">
            <v>115.35</v>
          </cell>
          <cell r="N196">
            <v>20.41</v>
          </cell>
          <cell r="O196">
            <v>0.17693974859124406</v>
          </cell>
          <cell r="P196">
            <v>230</v>
          </cell>
          <cell r="Q196">
            <v>126000</v>
          </cell>
          <cell r="R196">
            <v>8.8860237075653199</v>
          </cell>
          <cell r="S196" t="str">
            <v/>
          </cell>
          <cell r="T196">
            <v>29709</v>
          </cell>
          <cell r="U196">
            <v>8.6524722291094101</v>
          </cell>
          <cell r="V196">
            <v>2863610</v>
          </cell>
          <cell r="X196">
            <v>74</v>
          </cell>
          <cell r="Y196">
            <v>0</v>
          </cell>
          <cell r="Z196">
            <v>16.224000000000004</v>
          </cell>
        </row>
        <row r="197">
          <cell r="A197">
            <v>37814</v>
          </cell>
          <cell r="C197">
            <v>1013720</v>
          </cell>
          <cell r="E197">
            <v>1863230</v>
          </cell>
          <cell r="K197">
            <v>42.62</v>
          </cell>
          <cell r="M197">
            <v>117.03</v>
          </cell>
          <cell r="N197">
            <v>21.23</v>
          </cell>
          <cell r="O197">
            <v>0.18140647697171666</v>
          </cell>
          <cell r="P197">
            <v>230</v>
          </cell>
          <cell r="Q197">
            <v>129000</v>
          </cell>
          <cell r="R197">
            <v>9.0101785155026626</v>
          </cell>
          <cell r="S197" t="str">
            <v/>
          </cell>
          <cell r="T197">
            <v>30616</v>
          </cell>
          <cell r="U197">
            <v>8.8752825040407384</v>
          </cell>
          <cell r="V197">
            <v>2876950</v>
          </cell>
          <cell r="X197">
            <v>77</v>
          </cell>
          <cell r="Y197">
            <v>0</v>
          </cell>
          <cell r="Z197">
            <v>19.441600000000022</v>
          </cell>
        </row>
        <row r="198">
          <cell r="A198">
            <v>37815</v>
          </cell>
          <cell r="C198">
            <v>972130</v>
          </cell>
          <cell r="E198">
            <v>1794340</v>
          </cell>
          <cell r="K198">
            <v>42.48</v>
          </cell>
          <cell r="M198">
            <v>114.59</v>
          </cell>
          <cell r="N198">
            <v>19.48</v>
          </cell>
          <cell r="O198">
            <v>0.16999738197050354</v>
          </cell>
          <cell r="P198">
            <v>230</v>
          </cell>
          <cell r="Q198">
            <v>121000</v>
          </cell>
          <cell r="R198">
            <v>8.8064875533201761</v>
          </cell>
          <cell r="S198" t="str">
            <v/>
          </cell>
          <cell r="T198">
            <v>30112</v>
          </cell>
          <cell r="U198">
            <v>9.0777807097130996</v>
          </cell>
          <cell r="V198">
            <v>2766470</v>
          </cell>
          <cell r="X198">
            <v>74</v>
          </cell>
          <cell r="Y198">
            <v>0</v>
          </cell>
          <cell r="Z198">
            <v>16.740800000000021</v>
          </cell>
        </row>
        <row r="199">
          <cell r="A199">
            <v>37816</v>
          </cell>
          <cell r="C199">
            <v>955040</v>
          </cell>
          <cell r="E199">
            <v>1937940</v>
          </cell>
          <cell r="K199">
            <v>43.29</v>
          </cell>
          <cell r="M199">
            <v>123.5</v>
          </cell>
          <cell r="N199">
            <v>23.41</v>
          </cell>
          <cell r="O199">
            <v>0.18955465587044534</v>
          </cell>
          <cell r="P199">
            <v>230</v>
          </cell>
          <cell r="Q199">
            <v>133000</v>
          </cell>
          <cell r="R199">
            <v>8.6725223334732302</v>
          </cell>
          <cell r="S199" t="str">
            <v/>
          </cell>
          <cell r="T199">
            <v>29354</v>
          </cell>
          <cell r="U199">
            <v>8.4622900953342217</v>
          </cell>
          <cell r="V199">
            <v>2892980</v>
          </cell>
          <cell r="X199">
            <v>74</v>
          </cell>
          <cell r="Y199">
            <v>0</v>
          </cell>
          <cell r="Z199">
            <v>18.233599999999996</v>
          </cell>
        </row>
        <row r="200">
          <cell r="A200">
            <v>37817</v>
          </cell>
          <cell r="C200">
            <v>1252210</v>
          </cell>
          <cell r="E200">
            <v>2089750</v>
          </cell>
          <cell r="K200">
            <v>53.6</v>
          </cell>
          <cell r="M200">
            <v>132.43</v>
          </cell>
          <cell r="N200">
            <v>22.45</v>
          </cell>
          <cell r="O200">
            <v>0.1695235218606056</v>
          </cell>
          <cell r="P200">
            <v>230</v>
          </cell>
          <cell r="Q200">
            <v>155000</v>
          </cell>
          <cell r="R200">
            <v>8.9823146804278888</v>
          </cell>
          <cell r="S200" t="str">
            <v/>
          </cell>
          <cell r="T200">
            <v>29966</v>
          </cell>
          <cell r="U200">
            <v>7.4781397742642044</v>
          </cell>
          <cell r="V200">
            <v>3341960</v>
          </cell>
          <cell r="X200">
            <v>82</v>
          </cell>
          <cell r="Y200">
            <v>0</v>
          </cell>
          <cell r="Z200">
            <v>27.238399999999984</v>
          </cell>
        </row>
        <row r="201">
          <cell r="A201">
            <v>37818</v>
          </cell>
          <cell r="C201">
            <v>1297880</v>
          </cell>
          <cell r="E201">
            <v>1769400</v>
          </cell>
          <cell r="K201">
            <v>59.58</v>
          </cell>
          <cell r="M201">
            <v>112.37</v>
          </cell>
          <cell r="N201">
            <v>18.87</v>
          </cell>
          <cell r="O201">
            <v>0.16792738275340394</v>
          </cell>
          <cell r="P201">
            <v>230</v>
          </cell>
          <cell r="Q201">
            <v>152000</v>
          </cell>
          <cell r="R201">
            <v>8.9191043908112828</v>
          </cell>
          <cell r="S201" t="str">
            <v/>
          </cell>
          <cell r="T201">
            <v>30114</v>
          </cell>
          <cell r="U201">
            <v>8.1880610834354872</v>
          </cell>
          <cell r="V201">
            <v>3067280</v>
          </cell>
          <cell r="X201">
            <v>78</v>
          </cell>
          <cell r="Y201">
            <v>0</v>
          </cell>
          <cell r="Z201">
            <v>20.352000000000018</v>
          </cell>
        </row>
        <row r="202">
          <cell r="A202">
            <v>37819</v>
          </cell>
          <cell r="C202">
            <v>1207840</v>
          </cell>
          <cell r="E202">
            <v>1895120</v>
          </cell>
          <cell r="K202">
            <v>53.39</v>
          </cell>
          <cell r="M202">
            <v>120.66</v>
          </cell>
          <cell r="N202">
            <v>19.100000000000001</v>
          </cell>
          <cell r="O202">
            <v>0.1582960384551633</v>
          </cell>
          <cell r="P202">
            <v>230</v>
          </cell>
          <cell r="Q202">
            <v>138000</v>
          </cell>
          <cell r="R202">
            <v>8.9139902326917557</v>
          </cell>
          <cell r="S202" t="str">
            <v/>
          </cell>
          <cell r="T202">
            <v>29830</v>
          </cell>
          <cell r="U202">
            <v>8.017576765411091</v>
          </cell>
          <cell r="V202">
            <v>3102960</v>
          </cell>
          <cell r="X202">
            <v>77</v>
          </cell>
          <cell r="Y202">
            <v>0</v>
          </cell>
          <cell r="Z202">
            <v>21.52000000000001</v>
          </cell>
        </row>
        <row r="203">
          <cell r="A203">
            <v>37820</v>
          </cell>
          <cell r="C203">
            <v>1176340</v>
          </cell>
          <cell r="E203">
            <v>1869140</v>
          </cell>
          <cell r="K203">
            <v>51.35</v>
          </cell>
          <cell r="M203">
            <v>118.28</v>
          </cell>
          <cell r="N203">
            <v>18.399999999999999</v>
          </cell>
          <cell r="O203">
            <v>0.15556307067974298</v>
          </cell>
          <cell r="P203">
            <v>230</v>
          </cell>
          <cell r="Q203">
            <v>134000</v>
          </cell>
          <cell r="R203">
            <v>8.9768319283145672</v>
          </cell>
          <cell r="S203" t="str">
            <v/>
          </cell>
          <cell r="T203">
            <v>29357</v>
          </cell>
          <cell r="U203">
            <v>8.0393691634816182</v>
          </cell>
          <cell r="V203">
            <v>3045480</v>
          </cell>
          <cell r="X203">
            <v>72</v>
          </cell>
          <cell r="Y203">
            <v>0</v>
          </cell>
          <cell r="Z203">
            <v>20.275199999999998</v>
          </cell>
        </row>
        <row r="204">
          <cell r="A204">
            <v>37821</v>
          </cell>
          <cell r="C204">
            <v>1029650</v>
          </cell>
          <cell r="E204">
            <v>2035110</v>
          </cell>
          <cell r="K204">
            <v>48.27</v>
          </cell>
          <cell r="M204">
            <v>130.80000000000001</v>
          </cell>
          <cell r="N204">
            <v>20.87</v>
          </cell>
          <cell r="O204">
            <v>0.15955657492354738</v>
          </cell>
          <cell r="P204">
            <v>230</v>
          </cell>
          <cell r="Q204">
            <v>137000</v>
          </cell>
          <cell r="R204">
            <v>8.5574356396939724</v>
          </cell>
          <cell r="S204" t="str">
            <v/>
          </cell>
          <cell r="T204">
            <v>29681</v>
          </cell>
          <cell r="U204">
            <v>8.0769632858690397</v>
          </cell>
          <cell r="V204">
            <v>3064760</v>
          </cell>
          <cell r="X204">
            <v>76</v>
          </cell>
          <cell r="Y204">
            <v>0</v>
          </cell>
          <cell r="Z204">
            <v>23.486400000000017</v>
          </cell>
        </row>
        <row r="205">
          <cell r="A205">
            <v>37822</v>
          </cell>
          <cell r="C205">
            <v>1099050</v>
          </cell>
          <cell r="E205">
            <v>2079790</v>
          </cell>
          <cell r="K205">
            <v>50.17</v>
          </cell>
          <cell r="M205">
            <v>134.72999999999999</v>
          </cell>
          <cell r="N205">
            <v>23.65</v>
          </cell>
          <cell r="O205">
            <v>0.17553625770058637</v>
          </cell>
          <cell r="P205">
            <v>230</v>
          </cell>
          <cell r="Q205">
            <v>142000</v>
          </cell>
          <cell r="R205">
            <v>8.5961060032449979</v>
          </cell>
          <cell r="S205" t="str">
            <v/>
          </cell>
          <cell r="T205">
            <v>29110</v>
          </cell>
          <cell r="U205">
            <v>7.6372953656050635</v>
          </cell>
          <cell r="V205">
            <v>3178840</v>
          </cell>
          <cell r="X205">
            <v>77</v>
          </cell>
          <cell r="Y205">
            <v>0</v>
          </cell>
          <cell r="Z205">
            <v>24.456000000000017</v>
          </cell>
        </row>
        <row r="206">
          <cell r="A206">
            <v>37823</v>
          </cell>
          <cell r="C206">
            <v>1404940</v>
          </cell>
          <cell r="D206">
            <v>786650</v>
          </cell>
          <cell r="E206">
            <v>1407700</v>
          </cell>
          <cell r="K206">
            <v>61.24</v>
          </cell>
          <cell r="L206">
            <v>6350</v>
          </cell>
          <cell r="M206">
            <v>88.31</v>
          </cell>
          <cell r="N206">
            <v>16.38</v>
          </cell>
          <cell r="O206">
            <v>0.18548295776242779</v>
          </cell>
          <cell r="P206">
            <v>230</v>
          </cell>
          <cell r="Q206">
            <v>159000</v>
          </cell>
          <cell r="R206">
            <v>9.4036776997659643</v>
          </cell>
          <cell r="S206">
            <v>123.88188976377953</v>
          </cell>
          <cell r="T206">
            <v>31667</v>
          </cell>
          <cell r="U206">
            <v>7.3376354781081812</v>
          </cell>
          <cell r="V206">
            <v>3599290</v>
          </cell>
          <cell r="X206">
            <v>83</v>
          </cell>
          <cell r="Y206">
            <v>0</v>
          </cell>
          <cell r="Z206">
            <v>26.819200000000009</v>
          </cell>
        </row>
        <row r="207">
          <cell r="A207">
            <v>37824</v>
          </cell>
          <cell r="C207">
            <v>1631480</v>
          </cell>
          <cell r="D207">
            <v>1437910</v>
          </cell>
          <cell r="K207">
            <v>72.11</v>
          </cell>
          <cell r="L207">
            <v>16180</v>
          </cell>
          <cell r="O207" t="str">
            <v/>
          </cell>
          <cell r="P207">
            <v>230</v>
          </cell>
          <cell r="Q207">
            <v>138000</v>
          </cell>
          <cell r="R207">
            <v>11.312439328803217</v>
          </cell>
          <cell r="S207">
            <v>88.869592088998758</v>
          </cell>
          <cell r="T207">
            <v>26580</v>
          </cell>
          <cell r="U207">
            <v>7.2221907284509292</v>
          </cell>
          <cell r="V207">
            <v>3069390</v>
          </cell>
          <cell r="X207">
            <v>75</v>
          </cell>
          <cell r="Y207">
            <v>0</v>
          </cell>
          <cell r="Z207">
            <v>18.139200000000017</v>
          </cell>
        </row>
        <row r="208">
          <cell r="A208">
            <v>37825</v>
          </cell>
          <cell r="C208">
            <v>1671710</v>
          </cell>
          <cell r="D208">
            <v>1152530</v>
          </cell>
          <cell r="K208">
            <v>75.28</v>
          </cell>
          <cell r="L208">
            <v>13140</v>
          </cell>
          <cell r="O208" t="str">
            <v/>
          </cell>
          <cell r="P208">
            <v>230</v>
          </cell>
          <cell r="Q208">
            <v>128000</v>
          </cell>
          <cell r="R208">
            <v>11.103281083953242</v>
          </cell>
          <cell r="S208">
            <v>87.711567732115682</v>
          </cell>
          <cell r="T208">
            <v>30901</v>
          </cell>
          <cell r="U208">
            <v>9.1250863949239438</v>
          </cell>
          <cell r="V208">
            <v>2824240</v>
          </cell>
          <cell r="X208">
            <v>72</v>
          </cell>
          <cell r="Y208">
            <v>0</v>
          </cell>
          <cell r="Z208">
            <v>15.905600000000021</v>
          </cell>
        </row>
        <row r="209">
          <cell r="A209">
            <v>37826</v>
          </cell>
          <cell r="C209">
            <v>1740160</v>
          </cell>
          <cell r="D209">
            <v>1156270</v>
          </cell>
          <cell r="K209">
            <v>77.22</v>
          </cell>
          <cell r="L209">
            <v>12600</v>
          </cell>
          <cell r="O209" t="str">
            <v/>
          </cell>
          <cell r="P209">
            <v>230</v>
          </cell>
          <cell r="Q209">
            <v>130000</v>
          </cell>
          <cell r="R209">
            <v>11.267547267547268</v>
          </cell>
          <cell r="S209">
            <v>91.767460317460319</v>
          </cell>
          <cell r="T209">
            <v>29162</v>
          </cell>
          <cell r="U209">
            <v>8.39692587081338</v>
          </cell>
          <cell r="V209">
            <v>2896430</v>
          </cell>
          <cell r="X209">
            <v>70</v>
          </cell>
          <cell r="Y209">
            <v>0</v>
          </cell>
          <cell r="Z209">
            <v>13.140799999999984</v>
          </cell>
        </row>
        <row r="210">
          <cell r="A210">
            <v>37827</v>
          </cell>
          <cell r="C210">
            <v>1402760</v>
          </cell>
          <cell r="D210">
            <v>974020</v>
          </cell>
          <cell r="E210">
            <v>793110</v>
          </cell>
          <cell r="K210">
            <v>61.66</v>
          </cell>
          <cell r="L210">
            <v>9470</v>
          </cell>
          <cell r="M210">
            <v>47.78</v>
          </cell>
          <cell r="N210">
            <v>12.15</v>
          </cell>
          <cell r="O210">
            <v>0.25429049811636667</v>
          </cell>
          <cell r="P210">
            <v>230</v>
          </cell>
          <cell r="Q210">
            <v>163000</v>
          </cell>
          <cell r="R210">
            <v>10.032300804093568</v>
          </cell>
          <cell r="S210">
            <v>102.8532206969377</v>
          </cell>
          <cell r="T210">
            <v>26093</v>
          </cell>
          <cell r="U210">
            <v>6.8650842773724001</v>
          </cell>
          <cell r="V210">
            <v>3169890</v>
          </cell>
          <cell r="X210">
            <v>72</v>
          </cell>
          <cell r="Y210">
            <v>0</v>
          </cell>
          <cell r="Z210">
            <v>18.259200000000007</v>
          </cell>
        </row>
        <row r="211">
          <cell r="A211">
            <v>37828</v>
          </cell>
          <cell r="C211">
            <v>1118940</v>
          </cell>
          <cell r="D211">
            <v>7700</v>
          </cell>
          <cell r="E211">
            <v>1862780</v>
          </cell>
          <cell r="K211">
            <v>49.59</v>
          </cell>
          <cell r="L211">
            <v>110</v>
          </cell>
          <cell r="M211">
            <v>117.94</v>
          </cell>
          <cell r="N211">
            <v>34.56</v>
          </cell>
          <cell r="O211">
            <v>0.29303035441750047</v>
          </cell>
          <cell r="P211">
            <v>230</v>
          </cell>
          <cell r="Q211">
            <v>140000</v>
          </cell>
          <cell r="R211">
            <v>8.8990628544141348</v>
          </cell>
          <cell r="S211">
            <v>70</v>
          </cell>
          <cell r="T211">
            <v>33537</v>
          </cell>
          <cell r="U211">
            <v>9.3562824895799181</v>
          </cell>
          <cell r="V211">
            <v>2989420</v>
          </cell>
          <cell r="X211">
            <v>74</v>
          </cell>
          <cell r="Y211">
            <v>0</v>
          </cell>
          <cell r="Z211">
            <v>19.449600000000018</v>
          </cell>
        </row>
        <row r="212">
          <cell r="A212">
            <v>37829</v>
          </cell>
          <cell r="C212">
            <v>1403480</v>
          </cell>
          <cell r="E212">
            <v>1946540</v>
          </cell>
          <cell r="K212">
            <v>64.069999999999993</v>
          </cell>
          <cell r="L212">
            <v>0</v>
          </cell>
          <cell r="M212">
            <v>122.8</v>
          </cell>
          <cell r="N212">
            <v>35.450000000000003</v>
          </cell>
          <cell r="O212">
            <v>0.28868078175895767</v>
          </cell>
          <cell r="P212">
            <v>230</v>
          </cell>
          <cell r="Q212">
            <v>153000</v>
          </cell>
          <cell r="R212">
            <v>8.9635040402418795</v>
          </cell>
          <cell r="S212" t="str">
            <v/>
          </cell>
          <cell r="T212">
            <v>33772</v>
          </cell>
          <cell r="U212">
            <v>8.4076656258768612</v>
          </cell>
          <cell r="V212">
            <v>3350020</v>
          </cell>
          <cell r="X212">
            <v>82</v>
          </cell>
          <cell r="Y212">
            <v>0</v>
          </cell>
          <cell r="Z212">
            <v>25.632000000000005</v>
          </cell>
        </row>
        <row r="213">
          <cell r="A213">
            <v>37830</v>
          </cell>
          <cell r="C213">
            <v>1278000</v>
          </cell>
          <cell r="E213">
            <v>2027780</v>
          </cell>
          <cell r="K213">
            <v>58.99</v>
          </cell>
          <cell r="L213">
            <v>0</v>
          </cell>
          <cell r="M213">
            <v>126.26</v>
          </cell>
          <cell r="N213">
            <v>36.35</v>
          </cell>
          <cell r="O213">
            <v>0.28789798827815616</v>
          </cell>
          <cell r="P213">
            <v>230</v>
          </cell>
          <cell r="Q213">
            <v>148000</v>
          </cell>
          <cell r="R213">
            <v>8.9224831309041832</v>
          </cell>
          <cell r="S213" t="str">
            <v/>
          </cell>
          <cell r="T213">
            <v>33037</v>
          </cell>
          <cell r="U213">
            <v>8.3347524638663195</v>
          </cell>
          <cell r="V213">
            <v>3305780</v>
          </cell>
          <cell r="X213">
            <v>78</v>
          </cell>
          <cell r="Y213">
            <v>0</v>
          </cell>
          <cell r="Z213">
            <v>22.696000000000026</v>
          </cell>
        </row>
        <row r="214">
          <cell r="A214">
            <v>37831</v>
          </cell>
          <cell r="C214">
            <v>977400</v>
          </cell>
          <cell r="E214">
            <v>2004390</v>
          </cell>
          <cell r="K214">
            <v>44.7</v>
          </cell>
          <cell r="L214">
            <v>0</v>
          </cell>
          <cell r="M214">
            <v>125.57</v>
          </cell>
          <cell r="N214">
            <v>33.71</v>
          </cell>
          <cell r="O214">
            <v>0.26845584136338302</v>
          </cell>
          <cell r="P214">
            <v>230</v>
          </cell>
          <cell r="Q214">
            <v>132000</v>
          </cell>
          <cell r="R214">
            <v>8.7560638985141264</v>
          </cell>
          <cell r="S214" t="str">
            <v/>
          </cell>
          <cell r="T214">
            <v>33160</v>
          </cell>
          <cell r="U214">
            <v>9.2747779018643168</v>
          </cell>
          <cell r="V214">
            <v>2981790</v>
          </cell>
          <cell r="X214">
            <v>76</v>
          </cell>
          <cell r="Y214">
            <v>0</v>
          </cell>
          <cell r="Z214">
            <v>20.076799999999992</v>
          </cell>
        </row>
        <row r="215">
          <cell r="A215">
            <v>37832</v>
          </cell>
          <cell r="C215">
            <v>1049950</v>
          </cell>
          <cell r="E215">
            <v>2004310</v>
          </cell>
          <cell r="K215">
            <v>60.25</v>
          </cell>
          <cell r="L215">
            <v>0</v>
          </cell>
          <cell r="M215">
            <v>126.86</v>
          </cell>
          <cell r="N215">
            <v>29.82</v>
          </cell>
          <cell r="O215">
            <v>0.23506227337222135</v>
          </cell>
          <cell r="P215">
            <v>230</v>
          </cell>
          <cell r="Q215">
            <v>140000</v>
          </cell>
          <cell r="R215">
            <v>8.1616696061140512</v>
          </cell>
          <cell r="S215" t="str">
            <v/>
          </cell>
          <cell r="T215">
            <v>34900</v>
          </cell>
          <cell r="U215">
            <v>9.5298370145305249</v>
          </cell>
          <cell r="V215">
            <v>3054260</v>
          </cell>
          <cell r="X215">
            <v>73</v>
          </cell>
          <cell r="Y215">
            <v>0</v>
          </cell>
          <cell r="Z215">
            <v>18.736000000000033</v>
          </cell>
        </row>
        <row r="216">
          <cell r="A216">
            <v>37833</v>
          </cell>
          <cell r="C216">
            <v>1200550</v>
          </cell>
          <cell r="E216">
            <v>1995670</v>
          </cell>
          <cell r="K216">
            <v>53.18</v>
          </cell>
          <cell r="L216">
            <v>0</v>
          </cell>
          <cell r="M216">
            <v>128.65</v>
          </cell>
          <cell r="N216">
            <v>30.03</v>
          </cell>
          <cell r="O216">
            <v>0.23342401865526621</v>
          </cell>
          <cell r="P216">
            <v>230</v>
          </cell>
          <cell r="Q216">
            <v>143000</v>
          </cell>
          <cell r="R216">
            <v>8.7890337128086671</v>
          </cell>
          <cell r="S216" t="str">
            <v/>
          </cell>
          <cell r="T216">
            <v>34985</v>
          </cell>
          <cell r="U216">
            <v>9.1287489597086555</v>
          </cell>
          <cell r="V216">
            <v>3196220</v>
          </cell>
          <cell r="X216">
            <v>78</v>
          </cell>
          <cell r="Y216">
            <v>0</v>
          </cell>
          <cell r="Z216">
            <v>23.707200000000014</v>
          </cell>
        </row>
        <row r="217">
          <cell r="A217">
            <v>37834</v>
          </cell>
          <cell r="C217">
            <v>1188500</v>
          </cell>
          <cell r="E217">
            <v>2040330</v>
          </cell>
          <cell r="K217">
            <v>53.4</v>
          </cell>
          <cell r="M217">
            <v>134.63999999999999</v>
          </cell>
          <cell r="N217">
            <v>40.130000000000003</v>
          </cell>
          <cell r="O217">
            <v>0.2980540701128937</v>
          </cell>
          <cell r="P217">
            <v>230</v>
          </cell>
          <cell r="Q217">
            <v>144000</v>
          </cell>
          <cell r="R217">
            <v>8.5854871303977873</v>
          </cell>
          <cell r="S217" t="str">
            <v/>
          </cell>
          <cell r="T217">
            <v>34520</v>
          </cell>
          <cell r="U217">
            <v>8.9164434175846985</v>
          </cell>
          <cell r="V217">
            <v>3228830</v>
          </cell>
          <cell r="X217">
            <v>79</v>
          </cell>
          <cell r="Y217">
            <v>0</v>
          </cell>
          <cell r="Z217">
            <v>25.657600000000016</v>
          </cell>
        </row>
        <row r="218">
          <cell r="A218">
            <v>37835</v>
          </cell>
          <cell r="C218">
            <v>1000700</v>
          </cell>
          <cell r="E218">
            <v>1994650</v>
          </cell>
          <cell r="K218">
            <v>44.88</v>
          </cell>
          <cell r="M218">
            <v>130.9</v>
          </cell>
          <cell r="N218">
            <v>37.880000000000003</v>
          </cell>
          <cell r="O218">
            <v>0.28938120702826586</v>
          </cell>
          <cell r="P218">
            <v>230</v>
          </cell>
          <cell r="Q218">
            <v>133000</v>
          </cell>
          <cell r="R218">
            <v>8.5201672545226987</v>
          </cell>
          <cell r="S218" t="str">
            <v/>
          </cell>
          <cell r="T218">
            <v>35396</v>
          </cell>
          <cell r="U218">
            <v>9.8553638139115627</v>
          </cell>
          <cell r="V218">
            <v>2995350</v>
          </cell>
          <cell r="X218">
            <v>74</v>
          </cell>
          <cell r="Y218">
            <v>0</v>
          </cell>
          <cell r="Z218">
            <v>19.915200000000013</v>
          </cell>
        </row>
        <row r="219">
          <cell r="A219">
            <v>37836</v>
          </cell>
          <cell r="C219">
            <v>950976</v>
          </cell>
          <cell r="E219">
            <v>2018710</v>
          </cell>
          <cell r="K219">
            <v>42.04</v>
          </cell>
          <cell r="M219">
            <v>130.59</v>
          </cell>
          <cell r="N219">
            <v>38</v>
          </cell>
          <cell r="O219">
            <v>0.29098705873344055</v>
          </cell>
          <cell r="P219">
            <v>230</v>
          </cell>
          <cell r="Q219">
            <v>131000</v>
          </cell>
          <cell r="R219">
            <v>8.6013033655795628</v>
          </cell>
          <cell r="S219" t="str">
            <v/>
          </cell>
          <cell r="T219">
            <v>35507</v>
          </cell>
          <cell r="U219">
            <v>9.9717067730393047</v>
          </cell>
          <cell r="V219">
            <v>2969686</v>
          </cell>
          <cell r="X219">
            <v>74</v>
          </cell>
          <cell r="Y219">
            <v>0</v>
          </cell>
          <cell r="Z219">
            <v>20.387200000000021</v>
          </cell>
        </row>
        <row r="220">
          <cell r="A220">
            <v>37837</v>
          </cell>
          <cell r="C220">
            <v>1111290</v>
          </cell>
          <cell r="E220">
            <v>1999420</v>
          </cell>
          <cell r="K220">
            <v>50.82</v>
          </cell>
          <cell r="M220">
            <v>129.24</v>
          </cell>
          <cell r="N220">
            <v>32.75</v>
          </cell>
          <cell r="O220">
            <v>0.25340451872485298</v>
          </cell>
          <cell r="P220">
            <v>230</v>
          </cell>
          <cell r="Q220">
            <v>135000</v>
          </cell>
          <cell r="R220">
            <v>8.6379817838498276</v>
          </cell>
          <cell r="S220" t="str">
            <v/>
          </cell>
          <cell r="T220">
            <v>36175</v>
          </cell>
          <cell r="U220">
            <v>9.6987343725387447</v>
          </cell>
          <cell r="V220">
            <v>3110710</v>
          </cell>
          <cell r="X220">
            <v>77</v>
          </cell>
          <cell r="Y220">
            <v>0</v>
          </cell>
          <cell r="Z220">
            <v>23.248000000000019</v>
          </cell>
        </row>
        <row r="221">
          <cell r="A221">
            <v>37838</v>
          </cell>
          <cell r="C221">
            <v>1059630</v>
          </cell>
          <cell r="E221">
            <v>1979840</v>
          </cell>
          <cell r="K221">
            <v>45.1</v>
          </cell>
          <cell r="M221">
            <v>126.33</v>
          </cell>
          <cell r="N221">
            <v>26.96</v>
          </cell>
          <cell r="O221">
            <v>0.21340932478429511</v>
          </cell>
          <cell r="P221">
            <v>230</v>
          </cell>
          <cell r="Q221">
            <v>136000</v>
          </cell>
          <cell r="R221">
            <v>8.8650469579420168</v>
          </cell>
          <cell r="S221" t="str">
            <v/>
          </cell>
          <cell r="T221">
            <v>34937</v>
          </cell>
          <cell r="U221">
            <v>9.5863614380138635</v>
          </cell>
          <cell r="V221">
            <v>3039470</v>
          </cell>
          <cell r="X221">
            <v>75</v>
          </cell>
          <cell r="Y221">
            <v>0</v>
          </cell>
          <cell r="Z221">
            <v>20.132800000000017</v>
          </cell>
        </row>
        <row r="222">
          <cell r="A222">
            <v>37839</v>
          </cell>
          <cell r="C222">
            <v>947050</v>
          </cell>
          <cell r="E222">
            <v>2071840</v>
          </cell>
          <cell r="K222">
            <v>41.57</v>
          </cell>
          <cell r="M222">
            <v>130.78</v>
          </cell>
          <cell r="N222">
            <v>36.97</v>
          </cell>
          <cell r="O222">
            <v>0.28268848447774886</v>
          </cell>
          <cell r="P222">
            <v>230</v>
          </cell>
          <cell r="Q222">
            <v>130000</v>
          </cell>
          <cell r="R222">
            <v>8.7580214679431396</v>
          </cell>
          <cell r="S222" t="str">
            <v/>
          </cell>
          <cell r="T222">
            <v>35433</v>
          </cell>
          <cell r="U222">
            <v>9.7887375823564291</v>
          </cell>
          <cell r="V222">
            <v>3018890</v>
          </cell>
          <cell r="X222">
            <v>75</v>
          </cell>
          <cell r="Y222">
            <v>0</v>
          </cell>
          <cell r="Z222">
            <v>19.88960000000003</v>
          </cell>
        </row>
        <row r="223">
          <cell r="A223">
            <v>37840</v>
          </cell>
          <cell r="C223">
            <v>972480</v>
          </cell>
          <cell r="E223">
            <v>2029630</v>
          </cell>
          <cell r="K223">
            <v>43.98</v>
          </cell>
          <cell r="M223">
            <v>127.38</v>
          </cell>
          <cell r="N223">
            <v>35.229999999999997</v>
          </cell>
          <cell r="O223">
            <v>0.27657403046004081</v>
          </cell>
          <cell r="P223">
            <v>230</v>
          </cell>
          <cell r="Q223">
            <v>135000</v>
          </cell>
          <cell r="R223">
            <v>8.7596580298786204</v>
          </cell>
          <cell r="S223" t="str">
            <v/>
          </cell>
          <cell r="T223">
            <v>36886</v>
          </cell>
          <cell r="U223">
            <v>10.247100872386421</v>
          </cell>
          <cell r="V223">
            <v>3002110</v>
          </cell>
          <cell r="X223">
            <v>74</v>
          </cell>
          <cell r="Y223">
            <v>0</v>
          </cell>
          <cell r="Z223">
            <v>21.084800000000016</v>
          </cell>
        </row>
        <row r="224">
          <cell r="A224">
            <v>37841</v>
          </cell>
          <cell r="C224">
            <v>1043300</v>
          </cell>
          <cell r="E224">
            <v>1984950</v>
          </cell>
          <cell r="K224">
            <v>44.08</v>
          </cell>
          <cell r="M224">
            <v>125.57</v>
          </cell>
          <cell r="N224">
            <v>32.229999999999997</v>
          </cell>
          <cell r="O224">
            <v>0.25666958668471768</v>
          </cell>
          <cell r="P224">
            <v>230</v>
          </cell>
          <cell r="Q224">
            <v>133000</v>
          </cell>
          <cell r="R224">
            <v>8.9249926318891859</v>
          </cell>
          <cell r="S224" t="str">
            <v/>
          </cell>
          <cell r="T224">
            <v>34302</v>
          </cell>
          <cell r="U224">
            <v>9.4469967803186652</v>
          </cell>
          <cell r="V224">
            <v>3028250</v>
          </cell>
          <cell r="X224">
            <v>73</v>
          </cell>
          <cell r="Y224">
            <v>0</v>
          </cell>
          <cell r="Z224">
            <v>20.123200000000026</v>
          </cell>
        </row>
        <row r="225">
          <cell r="A225">
            <v>37842</v>
          </cell>
          <cell r="C225">
            <v>988800</v>
          </cell>
          <cell r="E225">
            <v>1860390</v>
          </cell>
          <cell r="K225">
            <v>41.14</v>
          </cell>
          <cell r="M225">
            <v>122.09</v>
          </cell>
          <cell r="N225">
            <v>31.08</v>
          </cell>
          <cell r="O225">
            <v>0.25456630354656401</v>
          </cell>
          <cell r="P225">
            <v>230</v>
          </cell>
          <cell r="Q225">
            <v>131000</v>
          </cell>
          <cell r="R225">
            <v>8.7275317037309303</v>
          </cell>
          <cell r="S225" t="str">
            <v/>
          </cell>
          <cell r="T225">
            <v>38242</v>
          </cell>
          <cell r="U225">
            <v>11.193998294252051</v>
          </cell>
          <cell r="V225">
            <v>2849190</v>
          </cell>
          <cell r="X225">
            <v>72</v>
          </cell>
          <cell r="Y225">
            <v>0</v>
          </cell>
          <cell r="Z225">
            <v>18.252800000000008</v>
          </cell>
        </row>
        <row r="226">
          <cell r="A226">
            <v>37843</v>
          </cell>
          <cell r="C226">
            <v>911760</v>
          </cell>
          <cell r="E226">
            <v>1936230</v>
          </cell>
          <cell r="K226">
            <v>41.93</v>
          </cell>
          <cell r="M226">
            <v>123.48</v>
          </cell>
          <cell r="N226">
            <v>31.82</v>
          </cell>
          <cell r="O226">
            <v>0.25769355361192098</v>
          </cell>
          <cell r="P226">
            <v>230</v>
          </cell>
          <cell r="Q226">
            <v>129000</v>
          </cell>
          <cell r="R226">
            <v>8.6088809624569258</v>
          </cell>
          <cell r="S226" t="str">
            <v/>
          </cell>
          <cell r="T226">
            <v>37216</v>
          </cell>
          <cell r="U226">
            <v>10.898262985473966</v>
          </cell>
          <cell r="V226">
            <v>2847990</v>
          </cell>
          <cell r="X226">
            <v>72</v>
          </cell>
          <cell r="Y226">
            <v>0</v>
          </cell>
          <cell r="Z226">
            <v>17.096000000000018</v>
          </cell>
        </row>
        <row r="227">
          <cell r="A227">
            <v>37844</v>
          </cell>
          <cell r="C227">
            <v>935950</v>
          </cell>
          <cell r="E227">
            <v>2010170</v>
          </cell>
          <cell r="K227">
            <v>40.24</v>
          </cell>
          <cell r="M227">
            <v>125.63</v>
          </cell>
          <cell r="N227">
            <v>37.29</v>
          </cell>
          <cell r="O227">
            <v>0.29682400700469636</v>
          </cell>
          <cell r="P227">
            <v>230</v>
          </cell>
          <cell r="Q227">
            <v>132000</v>
          </cell>
          <cell r="R227">
            <v>8.8808102731054444</v>
          </cell>
          <cell r="S227" t="str">
            <v/>
          </cell>
          <cell r="T227">
            <v>37123</v>
          </cell>
          <cell r="U227">
            <v>10.508934462954667</v>
          </cell>
          <cell r="V227">
            <v>2946120</v>
          </cell>
          <cell r="X227">
            <v>73</v>
          </cell>
          <cell r="Y227">
            <v>0</v>
          </cell>
          <cell r="Z227">
            <v>20.804800000000014</v>
          </cell>
        </row>
        <row r="228">
          <cell r="A228">
            <v>37845</v>
          </cell>
          <cell r="C228">
            <v>1151990</v>
          </cell>
          <cell r="D228">
            <v>59000</v>
          </cell>
          <cell r="E228">
            <v>1833930</v>
          </cell>
          <cell r="K228">
            <v>50.78</v>
          </cell>
          <cell r="L228">
            <v>250</v>
          </cell>
          <cell r="M228">
            <v>115.36</v>
          </cell>
          <cell r="N228">
            <v>33.9</v>
          </cell>
          <cell r="O228">
            <v>0.29386269070735088</v>
          </cell>
          <cell r="P228">
            <v>230</v>
          </cell>
          <cell r="Q228">
            <v>143000</v>
          </cell>
          <cell r="R228">
            <v>8.9861562537618873</v>
          </cell>
          <cell r="S228">
            <v>236</v>
          </cell>
          <cell r="T228">
            <v>34987</v>
          </cell>
          <cell r="U228">
            <v>9.5828980728557731</v>
          </cell>
          <cell r="V228">
            <v>3044920</v>
          </cell>
          <cell r="X228">
            <v>72</v>
          </cell>
          <cell r="Y228">
            <v>0</v>
          </cell>
          <cell r="Z228">
            <v>18.025599999999997</v>
          </cell>
        </row>
        <row r="229">
          <cell r="A229">
            <v>37846</v>
          </cell>
          <cell r="C229">
            <v>1147100</v>
          </cell>
          <cell r="E229">
            <v>2017540</v>
          </cell>
          <cell r="K229">
            <v>50.86</v>
          </cell>
          <cell r="M229">
            <v>126.69</v>
          </cell>
          <cell r="N229">
            <v>36.24</v>
          </cell>
          <cell r="O229">
            <v>0.28605256926355671</v>
          </cell>
          <cell r="P229">
            <v>230</v>
          </cell>
          <cell r="Q229">
            <v>145000</v>
          </cell>
          <cell r="R229">
            <v>8.9119684595888486</v>
          </cell>
          <cell r="S229" t="str">
            <v/>
          </cell>
          <cell r="T229">
            <v>34567</v>
          </cell>
          <cell r="U229">
            <v>9.1096864098286048</v>
          </cell>
          <cell r="V229">
            <v>3164640</v>
          </cell>
          <cell r="X229">
            <v>73</v>
          </cell>
          <cell r="Y229">
            <v>0</v>
          </cell>
          <cell r="Z229">
            <v>20.355200000000011</v>
          </cell>
        </row>
        <row r="230">
          <cell r="A230">
            <v>37847</v>
          </cell>
          <cell r="C230">
            <v>1391470</v>
          </cell>
          <cell r="D230">
            <v>10000</v>
          </cell>
          <cell r="E230">
            <v>2054660</v>
          </cell>
          <cell r="K230">
            <v>58.95</v>
          </cell>
          <cell r="L230">
            <v>110</v>
          </cell>
          <cell r="M230">
            <v>128.1</v>
          </cell>
          <cell r="N230">
            <v>39.44</v>
          </cell>
          <cell r="O230">
            <v>0.30788446526151442</v>
          </cell>
          <cell r="P230">
            <v>230</v>
          </cell>
          <cell r="Q230">
            <v>176000</v>
          </cell>
          <cell r="R230">
            <v>9.2117882919005609</v>
          </cell>
          <cell r="S230">
            <v>90.909090909090907</v>
          </cell>
          <cell r="T230">
            <v>35127</v>
          </cell>
          <cell r="U230">
            <v>8.4765092748247319</v>
          </cell>
          <cell r="V230">
            <v>3456130</v>
          </cell>
          <cell r="X230">
            <v>78</v>
          </cell>
          <cell r="Y230">
            <v>0</v>
          </cell>
          <cell r="Z230">
            <v>24.460800000000006</v>
          </cell>
        </row>
        <row r="231">
          <cell r="A231">
            <v>37848</v>
          </cell>
          <cell r="C231">
            <v>1408310</v>
          </cell>
          <cell r="E231">
            <v>2023350</v>
          </cell>
          <cell r="K231">
            <v>64.67</v>
          </cell>
          <cell r="M231">
            <v>128.88999999999999</v>
          </cell>
          <cell r="N231">
            <v>38.35</v>
          </cell>
          <cell r="O231">
            <v>0.29754053844363415</v>
          </cell>
          <cell r="P231">
            <v>230</v>
          </cell>
          <cell r="Q231">
            <v>154000</v>
          </cell>
          <cell r="R231">
            <v>8.8645897912791902</v>
          </cell>
          <cell r="S231" t="str">
            <v/>
          </cell>
          <cell r="T231">
            <v>34716</v>
          </cell>
          <cell r="U231">
            <v>8.4370666091629118</v>
          </cell>
          <cell r="V231">
            <v>3431660</v>
          </cell>
          <cell r="X231">
            <v>80</v>
          </cell>
          <cell r="Y231">
            <v>0</v>
          </cell>
          <cell r="Z231">
            <v>27.123200000000026</v>
          </cell>
        </row>
        <row r="232">
          <cell r="A232">
            <v>37849</v>
          </cell>
          <cell r="C232">
            <v>1338195</v>
          </cell>
          <cell r="E232">
            <v>2039330</v>
          </cell>
          <cell r="K232">
            <v>59.69</v>
          </cell>
          <cell r="M232">
            <v>128.99</v>
          </cell>
          <cell r="N232">
            <v>39.28</v>
          </cell>
          <cell r="O232">
            <v>0.3045197302116443</v>
          </cell>
          <cell r="P232">
            <v>230</v>
          </cell>
          <cell r="Q232">
            <v>150000</v>
          </cell>
          <cell r="R232">
            <v>8.9504054483782056</v>
          </cell>
          <cell r="S232" t="str">
            <v/>
          </cell>
          <cell r="T232">
            <v>36348</v>
          </cell>
          <cell r="U232">
            <v>8.9752798276844743</v>
          </cell>
          <cell r="V232">
            <v>3377525</v>
          </cell>
          <cell r="X232">
            <v>80</v>
          </cell>
          <cell r="Y232">
            <v>0</v>
          </cell>
          <cell r="Z232">
            <v>25.608000000000018</v>
          </cell>
        </row>
        <row r="233">
          <cell r="A233">
            <v>37850</v>
          </cell>
          <cell r="C233">
            <v>1307905</v>
          </cell>
          <cell r="E233">
            <v>2059120</v>
          </cell>
          <cell r="K233">
            <v>58.17</v>
          </cell>
          <cell r="M233">
            <v>129.13999999999999</v>
          </cell>
          <cell r="N233">
            <v>41.38</v>
          </cell>
          <cell r="O233">
            <v>0.32042744308502408</v>
          </cell>
          <cell r="P233">
            <v>230</v>
          </cell>
          <cell r="Q233">
            <v>158000</v>
          </cell>
          <cell r="R233">
            <v>8.9878410122257222</v>
          </cell>
          <cell r="S233" t="str">
            <v/>
          </cell>
          <cell r="T233">
            <v>35237</v>
          </cell>
          <cell r="U233">
            <v>8.7280783480966146</v>
          </cell>
          <cell r="V233">
            <v>3367025</v>
          </cell>
          <cell r="X233">
            <v>84</v>
          </cell>
          <cell r="Y233">
            <v>0</v>
          </cell>
          <cell r="Z233">
            <v>28.033599999999993</v>
          </cell>
        </row>
        <row r="234">
          <cell r="A234">
            <v>37851</v>
          </cell>
          <cell r="C234">
            <v>1502600</v>
          </cell>
          <cell r="E234">
            <v>1981260</v>
          </cell>
          <cell r="K234">
            <v>64.19</v>
          </cell>
          <cell r="M234">
            <v>124.48</v>
          </cell>
          <cell r="N234">
            <v>36.79</v>
          </cell>
          <cell r="O234">
            <v>0.29554948586118251</v>
          </cell>
          <cell r="P234">
            <v>230</v>
          </cell>
          <cell r="Q234">
            <v>156000</v>
          </cell>
          <cell r="R234">
            <v>9.2326814013886658</v>
          </cell>
          <cell r="S234" t="str">
            <v/>
          </cell>
          <cell r="T234">
            <v>35670</v>
          </cell>
          <cell r="U234">
            <v>8.5390285487935778</v>
          </cell>
          <cell r="V234">
            <v>3483860</v>
          </cell>
          <cell r="X234">
            <v>80</v>
          </cell>
          <cell r="Y234">
            <v>0</v>
          </cell>
          <cell r="Z234">
            <v>26.616000000000014</v>
          </cell>
        </row>
        <row r="235">
          <cell r="A235">
            <v>37852</v>
          </cell>
          <cell r="C235">
            <v>1404760</v>
          </cell>
          <cell r="E235">
            <v>1874420</v>
          </cell>
          <cell r="K235">
            <v>61.58</v>
          </cell>
          <cell r="M235">
            <v>116.39</v>
          </cell>
          <cell r="N235">
            <v>32.01</v>
          </cell>
          <cell r="O235">
            <v>0.27502362745940373</v>
          </cell>
          <cell r="P235">
            <v>230</v>
          </cell>
          <cell r="Q235">
            <v>151000</v>
          </cell>
          <cell r="R235">
            <v>9.2127324830027533</v>
          </cell>
          <cell r="S235" t="str">
            <v/>
          </cell>
          <cell r="T235">
            <v>35599</v>
          </cell>
          <cell r="U235">
            <v>9.0539604413298438</v>
          </cell>
          <cell r="V235">
            <v>3279180</v>
          </cell>
          <cell r="X235">
            <v>78</v>
          </cell>
          <cell r="Y235">
            <v>0</v>
          </cell>
          <cell r="Z235">
            <v>21.931200000000032</v>
          </cell>
        </row>
        <row r="236">
          <cell r="A236">
            <v>37853</v>
          </cell>
          <cell r="C236">
            <v>1241030</v>
          </cell>
          <cell r="E236">
            <v>2034290</v>
          </cell>
          <cell r="K236">
            <v>51.84</v>
          </cell>
          <cell r="M236">
            <v>126.93</v>
          </cell>
          <cell r="N236">
            <v>32.31</v>
          </cell>
          <cell r="O236">
            <v>0.2545497518317183</v>
          </cell>
          <cell r="P236">
            <v>230</v>
          </cell>
          <cell r="Q236">
            <v>152000</v>
          </cell>
          <cell r="R236">
            <v>9.1607092912681107</v>
          </cell>
          <cell r="S236" t="str">
            <v/>
          </cell>
          <cell r="T236">
            <v>34955</v>
          </cell>
          <cell r="U236">
            <v>8.9006478756274188</v>
          </cell>
          <cell r="V236">
            <v>3275320</v>
          </cell>
          <cell r="X236">
            <v>76</v>
          </cell>
          <cell r="Y236">
            <v>0</v>
          </cell>
          <cell r="Z236">
            <v>22.299200000000013</v>
          </cell>
        </row>
        <row r="237">
          <cell r="A237">
            <v>37854</v>
          </cell>
          <cell r="C237">
            <v>1397710</v>
          </cell>
          <cell r="D237">
            <v>2360</v>
          </cell>
          <cell r="E237">
            <v>2102940</v>
          </cell>
          <cell r="K237">
            <v>63.34</v>
          </cell>
          <cell r="L237">
            <v>410</v>
          </cell>
          <cell r="M237">
            <v>132.65</v>
          </cell>
          <cell r="N237">
            <v>35.24</v>
          </cell>
          <cell r="O237">
            <v>0.26566151526573689</v>
          </cell>
          <cell r="P237">
            <v>230</v>
          </cell>
          <cell r="Q237">
            <v>161000</v>
          </cell>
          <cell r="R237">
            <v>8.9306852390428091</v>
          </cell>
          <cell r="S237">
            <v>5.7560975609756095</v>
          </cell>
          <cell r="T237">
            <v>34020</v>
          </cell>
          <cell r="U237">
            <v>8.0995144176008633</v>
          </cell>
          <cell r="V237">
            <v>3503010</v>
          </cell>
          <cell r="X237">
            <v>82</v>
          </cell>
          <cell r="Y237">
            <v>0</v>
          </cell>
          <cell r="Z237">
            <v>27.239999999999995</v>
          </cell>
        </row>
        <row r="238">
          <cell r="A238">
            <v>37855</v>
          </cell>
          <cell r="C238">
            <v>1564400</v>
          </cell>
          <cell r="D238">
            <v>61000</v>
          </cell>
          <cell r="E238">
            <v>2051840</v>
          </cell>
          <cell r="K238">
            <v>60.13</v>
          </cell>
          <cell r="L238">
            <v>960</v>
          </cell>
          <cell r="M238">
            <v>125.68</v>
          </cell>
          <cell r="N238">
            <v>38.299999999999997</v>
          </cell>
          <cell r="O238">
            <v>0.30474220241884148</v>
          </cell>
          <cell r="P238">
            <v>230</v>
          </cell>
          <cell r="Q238">
            <v>161000</v>
          </cell>
          <cell r="R238">
            <v>9.7310155535224148</v>
          </cell>
          <cell r="S238">
            <v>63.541666666666664</v>
          </cell>
          <cell r="T238">
            <v>34469</v>
          </cell>
          <cell r="U238">
            <v>7.8175876472571817</v>
          </cell>
          <cell r="V238">
            <v>3677240</v>
          </cell>
          <cell r="X238">
            <v>84</v>
          </cell>
          <cell r="Y238">
            <v>0</v>
          </cell>
          <cell r="Z238">
            <v>27.756800000000013</v>
          </cell>
        </row>
        <row r="239">
          <cell r="A239">
            <v>37856</v>
          </cell>
          <cell r="C239">
            <v>1191000</v>
          </cell>
          <cell r="E239">
            <v>1952700</v>
          </cell>
          <cell r="K239">
            <v>47.24</v>
          </cell>
          <cell r="L239">
            <v>0</v>
          </cell>
          <cell r="M239">
            <v>122.26</v>
          </cell>
          <cell r="N239">
            <v>36.15</v>
          </cell>
          <cell r="O239">
            <v>0.29568133486013409</v>
          </cell>
          <cell r="P239">
            <v>230</v>
          </cell>
          <cell r="Q239">
            <v>145000</v>
          </cell>
          <cell r="R239">
            <v>9.2734513274336283</v>
          </cell>
          <cell r="S239" t="str">
            <v/>
          </cell>
          <cell r="T239">
            <v>36472</v>
          </cell>
          <cell r="U239">
            <v>9.6757476858478846</v>
          </cell>
          <cell r="V239">
            <v>3143700</v>
          </cell>
          <cell r="X239">
            <v>78</v>
          </cell>
          <cell r="Y239">
            <v>0</v>
          </cell>
          <cell r="Z239">
            <v>20.881600000000034</v>
          </cell>
        </row>
        <row r="240">
          <cell r="A240">
            <v>37857</v>
          </cell>
          <cell r="C240">
            <v>1085960</v>
          </cell>
          <cell r="E240">
            <v>1911050</v>
          </cell>
          <cell r="K240">
            <v>47.59</v>
          </cell>
          <cell r="L240">
            <v>0</v>
          </cell>
          <cell r="M240">
            <v>118.36</v>
          </cell>
          <cell r="N240">
            <v>34.85</v>
          </cell>
          <cell r="O240">
            <v>0.29444068942210205</v>
          </cell>
          <cell r="P240">
            <v>230</v>
          </cell>
          <cell r="Q240">
            <v>131000</v>
          </cell>
          <cell r="R240">
            <v>9.0298583910816514</v>
          </cell>
          <cell r="S240" t="str">
            <v/>
          </cell>
          <cell r="T240">
            <v>37168</v>
          </cell>
          <cell r="U240">
            <v>10.343012535827373</v>
          </cell>
          <cell r="V240">
            <v>2997010</v>
          </cell>
          <cell r="X240">
            <v>75</v>
          </cell>
          <cell r="Y240">
            <v>0</v>
          </cell>
          <cell r="Z240">
            <v>20.387200000000021</v>
          </cell>
        </row>
        <row r="241">
          <cell r="A241">
            <v>37858</v>
          </cell>
          <cell r="C241">
            <v>1183600</v>
          </cell>
          <cell r="E241">
            <v>2013600</v>
          </cell>
          <cell r="K241">
            <v>52.63</v>
          </cell>
          <cell r="L241">
            <v>0</v>
          </cell>
          <cell r="M241">
            <v>123.23</v>
          </cell>
          <cell r="N241">
            <v>33.65</v>
          </cell>
          <cell r="O241">
            <v>0.2730666233871622</v>
          </cell>
          <cell r="P241">
            <v>230</v>
          </cell>
          <cell r="Q241">
            <v>146000</v>
          </cell>
          <cell r="R241">
            <v>9.0901853747298986</v>
          </cell>
          <cell r="S241" t="str">
            <v/>
          </cell>
          <cell r="T241">
            <v>38993</v>
          </cell>
          <cell r="U241">
            <v>10.171450644313774</v>
          </cell>
          <cell r="V241">
            <v>3197200</v>
          </cell>
          <cell r="X241">
            <v>78</v>
          </cell>
          <cell r="Y241">
            <v>0</v>
          </cell>
          <cell r="Z241">
            <v>21.411200000000008</v>
          </cell>
        </row>
        <row r="242">
          <cell r="A242">
            <v>37859</v>
          </cell>
          <cell r="C242">
            <v>1364740</v>
          </cell>
          <cell r="E242">
            <v>2158180</v>
          </cell>
          <cell r="K242">
            <v>57.85</v>
          </cell>
          <cell r="M242">
            <v>133.07</v>
          </cell>
          <cell r="N242">
            <v>33.979999999999997</v>
          </cell>
          <cell r="O242">
            <v>0.25535432479146314</v>
          </cell>
          <cell r="P242">
            <v>230</v>
          </cell>
          <cell r="Q242">
            <v>160000</v>
          </cell>
          <cell r="R242">
            <v>9.2261680284936105</v>
          </cell>
          <cell r="S242" t="str">
            <v/>
          </cell>
          <cell r="T242">
            <v>37376</v>
          </cell>
          <cell r="U242">
            <v>8.8482236326683541</v>
          </cell>
          <cell r="V242">
            <v>3522920</v>
          </cell>
          <cell r="X242">
            <v>80</v>
          </cell>
          <cell r="Y242">
            <v>0</v>
          </cell>
          <cell r="Z242">
            <v>24.832000000000008</v>
          </cell>
        </row>
        <row r="243">
          <cell r="A243">
            <v>37860</v>
          </cell>
          <cell r="C243">
            <v>1508560</v>
          </cell>
          <cell r="D243">
            <v>45000</v>
          </cell>
          <cell r="E243">
            <v>2029280</v>
          </cell>
          <cell r="K243">
            <v>64.650000000000006</v>
          </cell>
          <cell r="L243">
            <v>670</v>
          </cell>
          <cell r="M243">
            <v>124.58</v>
          </cell>
          <cell r="N243">
            <v>28.84</v>
          </cell>
          <cell r="O243">
            <v>0.23149783271793226</v>
          </cell>
          <cell r="P243">
            <v>230</v>
          </cell>
          <cell r="Q243">
            <v>159000</v>
          </cell>
          <cell r="R243">
            <v>9.3479892194683707</v>
          </cell>
          <cell r="S243">
            <v>67.164179104477611</v>
          </cell>
          <cell r="T243">
            <v>36142</v>
          </cell>
          <cell r="U243">
            <v>8.4129986267876884</v>
          </cell>
          <cell r="V243">
            <v>3582840</v>
          </cell>
          <cell r="X243">
            <v>83</v>
          </cell>
          <cell r="Y243">
            <v>0</v>
          </cell>
          <cell r="Z243">
            <v>27.102400000000003</v>
          </cell>
        </row>
        <row r="244">
          <cell r="A244">
            <v>37861</v>
          </cell>
          <cell r="C244">
            <v>1414560</v>
          </cell>
          <cell r="D244">
            <v>21900</v>
          </cell>
          <cell r="E244">
            <v>2056170</v>
          </cell>
          <cell r="K244">
            <v>61.99</v>
          </cell>
          <cell r="L244">
            <v>520</v>
          </cell>
          <cell r="M244">
            <v>127.26</v>
          </cell>
          <cell r="N244">
            <v>34</v>
          </cell>
          <cell r="O244">
            <v>0.26716957410026715</v>
          </cell>
          <cell r="P244">
            <v>230</v>
          </cell>
          <cell r="Q244">
            <v>160000</v>
          </cell>
          <cell r="R244">
            <v>9.1696961690885068</v>
          </cell>
          <cell r="S244">
            <v>42.115384615384613</v>
          </cell>
          <cell r="T244">
            <v>34943</v>
          </cell>
          <cell r="U244">
            <v>8.3439877685297326</v>
          </cell>
          <cell r="V244">
            <v>3492630</v>
          </cell>
          <cell r="X244">
            <v>81</v>
          </cell>
          <cell r="Y244">
            <v>0</v>
          </cell>
          <cell r="Z244">
            <v>25.76960000000004</v>
          </cell>
        </row>
        <row r="245">
          <cell r="A245">
            <v>37862</v>
          </cell>
          <cell r="C245">
            <v>1374000</v>
          </cell>
          <cell r="E245">
            <v>2094620</v>
          </cell>
          <cell r="K245">
            <v>60.62</v>
          </cell>
          <cell r="M245">
            <v>131.43</v>
          </cell>
          <cell r="N245">
            <v>36</v>
          </cell>
          <cell r="O245">
            <v>0.27391006619493263</v>
          </cell>
          <cell r="P245">
            <v>230</v>
          </cell>
          <cell r="Q245">
            <v>156000</v>
          </cell>
          <cell r="R245">
            <v>9.0305128872689409</v>
          </cell>
          <cell r="S245" t="str">
            <v/>
          </cell>
          <cell r="U245" t="str">
            <v/>
          </cell>
          <cell r="V245">
            <v>3468620</v>
          </cell>
          <cell r="X245">
            <v>80</v>
          </cell>
          <cell r="Y245">
            <v>0</v>
          </cell>
          <cell r="Z245">
            <v>26.616000000000014</v>
          </cell>
        </row>
        <row r="246">
          <cell r="A246">
            <v>37863</v>
          </cell>
          <cell r="C246">
            <v>1218210</v>
          </cell>
          <cell r="E246">
            <v>2120230</v>
          </cell>
          <cell r="K246">
            <v>53.86</v>
          </cell>
          <cell r="M246">
            <v>133.97999999999999</v>
          </cell>
          <cell r="N246">
            <v>35.700000000000003</v>
          </cell>
          <cell r="O246">
            <v>0.26645768025078376</v>
          </cell>
          <cell r="P246">
            <v>230</v>
          </cell>
          <cell r="Q246">
            <v>146000</v>
          </cell>
          <cell r="R246">
            <v>8.8863926746166957</v>
          </cell>
          <cell r="S246" t="str">
            <v/>
          </cell>
          <cell r="T246">
            <v>34931</v>
          </cell>
          <cell r="U246">
            <v>8.726367405135333</v>
          </cell>
          <cell r="V246">
            <v>3338440</v>
          </cell>
          <cell r="X246">
            <v>75</v>
          </cell>
          <cell r="Y246">
            <v>0</v>
          </cell>
          <cell r="Z246">
            <v>24.336000000000027</v>
          </cell>
        </row>
        <row r="247">
          <cell r="A247">
            <v>37864</v>
          </cell>
          <cell r="C247">
            <v>1344500</v>
          </cell>
          <cell r="D247">
            <v>29500</v>
          </cell>
          <cell r="E247">
            <v>1913410</v>
          </cell>
          <cell r="K247">
            <v>58.21</v>
          </cell>
          <cell r="L247">
            <v>80</v>
          </cell>
          <cell r="M247">
            <v>119.61</v>
          </cell>
          <cell r="N247">
            <v>30.96</v>
          </cell>
          <cell r="O247">
            <v>0.25884123401053427</v>
          </cell>
          <cell r="P247">
            <v>230</v>
          </cell>
          <cell r="Q247">
            <v>157000</v>
          </cell>
          <cell r="R247">
            <v>9.160696209650208</v>
          </cell>
          <cell r="S247">
            <v>368.75</v>
          </cell>
          <cell r="T247">
            <v>36818</v>
          </cell>
          <cell r="U247">
            <v>9.3405483344030706</v>
          </cell>
          <cell r="V247">
            <v>3287410</v>
          </cell>
          <cell r="X247">
            <v>80</v>
          </cell>
          <cell r="Y247">
            <v>0</v>
          </cell>
          <cell r="Z247">
            <v>27.856000000000023</v>
          </cell>
        </row>
        <row r="248">
          <cell r="A248">
            <v>37865</v>
          </cell>
          <cell r="C248">
            <v>1375340</v>
          </cell>
          <cell r="E248">
            <v>2003640</v>
          </cell>
          <cell r="K248">
            <v>60.35</v>
          </cell>
          <cell r="M248">
            <v>129.72</v>
          </cell>
          <cell r="N248">
            <v>33.619999999999997</v>
          </cell>
          <cell r="O248">
            <v>0.25917360468701817</v>
          </cell>
          <cell r="P248">
            <v>230</v>
          </cell>
          <cell r="Q248">
            <v>151000</v>
          </cell>
          <cell r="R248">
            <v>8.8887778186983741</v>
          </cell>
          <cell r="S248" t="str">
            <v/>
          </cell>
          <cell r="T248">
            <v>34098</v>
          </cell>
          <cell r="U248">
            <v>8.4160699382653945</v>
          </cell>
          <cell r="V248">
            <v>3378980</v>
          </cell>
          <cell r="X248">
            <v>78</v>
          </cell>
          <cell r="Y248">
            <v>0</v>
          </cell>
          <cell r="Z248">
            <v>24.697600000000023</v>
          </cell>
        </row>
        <row r="249">
          <cell r="A249">
            <v>37866</v>
          </cell>
          <cell r="C249">
            <v>1350460</v>
          </cell>
          <cell r="E249">
            <v>1995080</v>
          </cell>
          <cell r="K249">
            <v>57.22</v>
          </cell>
          <cell r="M249">
            <v>130.82</v>
          </cell>
          <cell r="N249">
            <v>32.090000000000003</v>
          </cell>
          <cell r="O249">
            <v>0.24529888396269686</v>
          </cell>
          <cell r="P249">
            <v>230</v>
          </cell>
          <cell r="Q249">
            <v>149000</v>
          </cell>
          <cell r="R249">
            <v>8.8958200382897257</v>
          </cell>
          <cell r="S249" t="str">
            <v/>
          </cell>
          <cell r="T249">
            <v>34488</v>
          </cell>
          <cell r="U249">
            <v>8.5974138704065695</v>
          </cell>
          <cell r="V249">
            <v>3345540</v>
          </cell>
          <cell r="X249">
            <v>73</v>
          </cell>
          <cell r="Y249">
            <v>0</v>
          </cell>
          <cell r="Z249">
            <v>23</v>
          </cell>
        </row>
        <row r="250">
          <cell r="A250">
            <v>37867</v>
          </cell>
          <cell r="C250">
            <v>1214550</v>
          </cell>
          <cell r="E250">
            <v>1966430</v>
          </cell>
          <cell r="K250">
            <v>49.85</v>
          </cell>
          <cell r="M250">
            <v>124.82</v>
          </cell>
          <cell r="N250">
            <v>28.8</v>
          </cell>
          <cell r="O250">
            <v>0.23073225444640283</v>
          </cell>
          <cell r="P250">
            <v>230</v>
          </cell>
          <cell r="Q250">
            <v>139000</v>
          </cell>
          <cell r="R250">
            <v>9.1056850060113348</v>
          </cell>
          <cell r="S250" t="str">
            <v/>
          </cell>
          <cell r="T250">
            <v>35596</v>
          </cell>
          <cell r="U250">
            <v>9.3326786084791493</v>
          </cell>
          <cell r="V250">
            <v>3180980</v>
          </cell>
          <cell r="X250">
            <v>68</v>
          </cell>
          <cell r="Y250">
            <v>0</v>
          </cell>
          <cell r="Z250">
            <v>16.984000000000037</v>
          </cell>
        </row>
        <row r="251">
          <cell r="A251">
            <v>37868</v>
          </cell>
          <cell r="C251">
            <v>942670</v>
          </cell>
          <cell r="E251">
            <v>1831060</v>
          </cell>
          <cell r="K251">
            <v>42.86</v>
          </cell>
          <cell r="M251">
            <v>113.28</v>
          </cell>
          <cell r="N251">
            <v>28.8</v>
          </cell>
          <cell r="O251">
            <v>0.25423728813559321</v>
          </cell>
          <cell r="P251">
            <v>230</v>
          </cell>
          <cell r="Q251">
            <v>122000</v>
          </cell>
          <cell r="R251">
            <v>8.8821890610990142</v>
          </cell>
          <cell r="S251" t="str">
            <v/>
          </cell>
          <cell r="T251">
            <v>40588</v>
          </cell>
          <cell r="U251">
            <v>12.203924679042299</v>
          </cell>
          <cell r="V251">
            <v>2773730</v>
          </cell>
          <cell r="X251">
            <v>68</v>
          </cell>
          <cell r="Y251">
            <v>0</v>
          </cell>
          <cell r="Z251">
            <v>12.471999999999987</v>
          </cell>
        </row>
        <row r="252">
          <cell r="A252">
            <v>37869</v>
          </cell>
          <cell r="C252">
            <v>807850</v>
          </cell>
          <cell r="E252">
            <v>1739410</v>
          </cell>
          <cell r="K252">
            <v>38.04</v>
          </cell>
          <cell r="M252">
            <v>106.83</v>
          </cell>
          <cell r="N252">
            <v>28.96</v>
          </cell>
          <cell r="O252">
            <v>0.27108490124496865</v>
          </cell>
          <cell r="P252">
            <v>230</v>
          </cell>
          <cell r="Q252">
            <v>118000</v>
          </cell>
          <cell r="R252">
            <v>8.7915372402843932</v>
          </cell>
          <cell r="S252" t="str">
            <v/>
          </cell>
          <cell r="T252">
            <v>42425</v>
          </cell>
          <cell r="U252">
            <v>13.890395954869152</v>
          </cell>
          <cell r="V252">
            <v>2547260</v>
          </cell>
          <cell r="X252">
            <v>64</v>
          </cell>
          <cell r="Y252">
            <v>1</v>
          </cell>
          <cell r="Z252">
            <v>10.05119999999998</v>
          </cell>
        </row>
        <row r="253">
          <cell r="A253">
            <v>37870</v>
          </cell>
          <cell r="C253">
            <v>816000</v>
          </cell>
          <cell r="E253">
            <v>1827570</v>
          </cell>
          <cell r="K253">
            <v>36.340000000000003</v>
          </cell>
          <cell r="M253">
            <v>117.26</v>
          </cell>
          <cell r="N253">
            <v>28.94</v>
          </cell>
          <cell r="O253">
            <v>0.24680197850929558</v>
          </cell>
          <cell r="P253">
            <v>230</v>
          </cell>
          <cell r="Q253">
            <v>123000</v>
          </cell>
          <cell r="R253">
            <v>8.6053710937499979</v>
          </cell>
          <cell r="S253" t="str">
            <v/>
          </cell>
          <cell r="T253">
            <v>37697</v>
          </cell>
          <cell r="U253">
            <v>11.892742768301954</v>
          </cell>
          <cell r="V253">
            <v>2643570</v>
          </cell>
          <cell r="X253">
            <v>64</v>
          </cell>
          <cell r="Y253">
            <v>1</v>
          </cell>
          <cell r="Z253">
            <v>11.268799999999992</v>
          </cell>
        </row>
        <row r="254">
          <cell r="A254">
            <v>37871</v>
          </cell>
          <cell r="C254">
            <v>854820</v>
          </cell>
          <cell r="E254">
            <v>1871250</v>
          </cell>
          <cell r="K254">
            <v>36.22</v>
          </cell>
          <cell r="M254">
            <v>122.02</v>
          </cell>
          <cell r="N254">
            <v>30.68</v>
          </cell>
          <cell r="O254">
            <v>0.25143419111621046</v>
          </cell>
          <cell r="P254">
            <v>230</v>
          </cell>
          <cell r="Q254">
            <v>123000</v>
          </cell>
          <cell r="R254">
            <v>8.6137196663296258</v>
          </cell>
          <cell r="S254" t="str">
            <v/>
          </cell>
          <cell r="T254">
            <v>36108</v>
          </cell>
          <cell r="U254">
            <v>11.046697993815272</v>
          </cell>
          <cell r="V254">
            <v>2726070</v>
          </cell>
          <cell r="X254">
            <v>66</v>
          </cell>
          <cell r="Y254">
            <v>0</v>
          </cell>
          <cell r="Z254">
            <v>13.596799999999995</v>
          </cell>
        </row>
        <row r="255">
          <cell r="A255">
            <v>37872</v>
          </cell>
          <cell r="C255">
            <v>912680</v>
          </cell>
          <cell r="E255">
            <v>1910090</v>
          </cell>
          <cell r="K255">
            <v>40.01</v>
          </cell>
          <cell r="M255">
            <v>120.08</v>
          </cell>
          <cell r="N255">
            <v>32.5</v>
          </cell>
          <cell r="O255">
            <v>0.27065289806795473</v>
          </cell>
          <cell r="P255">
            <v>230</v>
          </cell>
          <cell r="Q255">
            <v>132000</v>
          </cell>
          <cell r="R255">
            <v>8.8161971391092511</v>
          </cell>
          <cell r="S255" t="str">
            <v/>
          </cell>
          <cell r="T255">
            <v>35648</v>
          </cell>
          <cell r="U255">
            <v>10.532360766197742</v>
          </cell>
          <cell r="V255">
            <v>2822770</v>
          </cell>
          <cell r="X255">
            <v>66</v>
          </cell>
          <cell r="Y255">
            <v>0</v>
          </cell>
          <cell r="Z255">
            <v>14.004800000000003</v>
          </cell>
        </row>
        <row r="256">
          <cell r="A256">
            <v>37873</v>
          </cell>
          <cell r="C256">
            <v>964470</v>
          </cell>
          <cell r="E256">
            <v>1984290</v>
          </cell>
          <cell r="K256">
            <v>43.72</v>
          </cell>
          <cell r="M256">
            <v>123.21</v>
          </cell>
          <cell r="N256">
            <v>31.99</v>
          </cell>
          <cell r="O256">
            <v>0.25963801639477313</v>
          </cell>
          <cell r="P256">
            <v>230</v>
          </cell>
          <cell r="Q256">
            <v>133000</v>
          </cell>
          <cell r="R256">
            <v>8.8323249266159465</v>
          </cell>
          <cell r="S256" t="str">
            <v/>
          </cell>
          <cell r="T256">
            <v>35835</v>
          </cell>
          <cell r="U256">
            <v>10.13523989744842</v>
          </cell>
          <cell r="V256">
            <v>2948760</v>
          </cell>
          <cell r="X256">
            <v>68</v>
          </cell>
          <cell r="Y256">
            <v>0</v>
          </cell>
          <cell r="Z256">
            <v>15.737600000000029</v>
          </cell>
        </row>
        <row r="257">
          <cell r="A257">
            <v>37874</v>
          </cell>
          <cell r="C257">
            <v>1134640</v>
          </cell>
          <cell r="E257">
            <v>1913150</v>
          </cell>
          <cell r="K257">
            <v>50.29</v>
          </cell>
          <cell r="M257">
            <v>117.39</v>
          </cell>
          <cell r="N257">
            <v>27.97</v>
          </cell>
          <cell r="O257">
            <v>0.23826561035863361</v>
          </cell>
          <cell r="P257">
            <v>230</v>
          </cell>
          <cell r="Q257">
            <v>140000</v>
          </cell>
          <cell r="R257">
            <v>9.0881142652671763</v>
          </cell>
          <cell r="S257" t="str">
            <v/>
          </cell>
          <cell r="T257">
            <v>35708</v>
          </cell>
          <cell r="U257">
            <v>9.7711692734735642</v>
          </cell>
          <cell r="V257">
            <v>3047790</v>
          </cell>
          <cell r="X257">
            <v>70</v>
          </cell>
          <cell r="Y257">
            <v>0</v>
          </cell>
          <cell r="Z257">
            <v>17.891200000000026</v>
          </cell>
        </row>
        <row r="258">
          <cell r="A258">
            <v>37875</v>
          </cell>
          <cell r="C258">
            <v>1228230</v>
          </cell>
          <cell r="E258">
            <v>1938350</v>
          </cell>
          <cell r="K258">
            <v>49.7</v>
          </cell>
          <cell r="M258">
            <v>116.9</v>
          </cell>
          <cell r="N258">
            <v>31.83</v>
          </cell>
          <cell r="O258">
            <v>0.27228400342172793</v>
          </cell>
          <cell r="P258">
            <v>230</v>
          </cell>
          <cell r="Q258">
            <v>143000</v>
          </cell>
          <cell r="R258">
            <v>9.503541416566625</v>
          </cell>
          <cell r="S258" t="str">
            <v/>
          </cell>
          <cell r="T258">
            <v>36127</v>
          </cell>
          <cell r="U258">
            <v>9.5149713571108254</v>
          </cell>
          <cell r="V258">
            <v>3166580</v>
          </cell>
          <cell r="X258">
            <v>72</v>
          </cell>
          <cell r="Y258">
            <v>0</v>
          </cell>
          <cell r="Z258">
            <v>19.612800000000007</v>
          </cell>
        </row>
        <row r="259">
          <cell r="A259">
            <v>37876</v>
          </cell>
          <cell r="C259">
            <v>1104520</v>
          </cell>
          <cell r="E259">
            <v>2079040</v>
          </cell>
          <cell r="K259">
            <v>50.23</v>
          </cell>
          <cell r="M259">
            <v>125.73</v>
          </cell>
          <cell r="N259">
            <v>29.63</v>
          </cell>
          <cell r="O259">
            <v>0.23566372385270021</v>
          </cell>
          <cell r="P259">
            <v>230</v>
          </cell>
          <cell r="Q259">
            <v>141000</v>
          </cell>
          <cell r="R259">
            <v>9.0462605137531256</v>
          </cell>
          <cell r="S259" t="str">
            <v/>
          </cell>
          <cell r="T259">
            <v>33758</v>
          </cell>
          <cell r="U259">
            <v>8.8436128108155643</v>
          </cell>
          <cell r="V259">
            <v>3183560</v>
          </cell>
          <cell r="X259">
            <v>74</v>
          </cell>
          <cell r="Y259">
            <v>0</v>
          </cell>
          <cell r="Z259">
            <v>20.153600000000012</v>
          </cell>
        </row>
        <row r="260">
          <cell r="A260">
            <v>37877</v>
          </cell>
          <cell r="C260">
            <v>979540</v>
          </cell>
          <cell r="D260">
            <v>16000</v>
          </cell>
          <cell r="E260">
            <v>1968000</v>
          </cell>
          <cell r="K260">
            <v>42.71</v>
          </cell>
          <cell r="L260">
            <v>150</v>
          </cell>
          <cell r="M260">
            <v>121.45</v>
          </cell>
          <cell r="N260">
            <v>29.95</v>
          </cell>
          <cell r="O260">
            <v>0.24660354055166733</v>
          </cell>
          <cell r="P260">
            <v>230</v>
          </cell>
          <cell r="Q260">
            <v>155000</v>
          </cell>
          <cell r="R260">
            <v>8.9776437621832361</v>
          </cell>
          <cell r="S260">
            <v>106.66666666666667</v>
          </cell>
          <cell r="T260">
            <v>33321</v>
          </cell>
          <cell r="U260">
            <v>9.3772022648589193</v>
          </cell>
          <cell r="V260">
            <v>2963540</v>
          </cell>
          <cell r="X260">
            <v>72</v>
          </cell>
          <cell r="Y260">
            <v>0</v>
          </cell>
          <cell r="Z260">
            <v>18.936000000000035</v>
          </cell>
        </row>
        <row r="261">
          <cell r="A261">
            <v>37878</v>
          </cell>
          <cell r="C261">
            <v>888000</v>
          </cell>
          <cell r="E261">
            <v>1910840</v>
          </cell>
          <cell r="K261">
            <v>41.1</v>
          </cell>
          <cell r="M261">
            <v>116.03</v>
          </cell>
          <cell r="N261">
            <v>28.44</v>
          </cell>
          <cell r="O261">
            <v>0.24510902352839783</v>
          </cell>
          <cell r="P261">
            <v>230</v>
          </cell>
          <cell r="Q261">
            <v>118000</v>
          </cell>
          <cell r="R261">
            <v>8.9061286832559023</v>
          </cell>
          <cell r="S261" t="str">
            <v/>
          </cell>
          <cell r="T261">
            <v>34957</v>
          </cell>
          <cell r="U261">
            <v>10.416507553129154</v>
          </cell>
          <cell r="V261">
            <v>2798840</v>
          </cell>
          <cell r="X261">
            <v>65</v>
          </cell>
          <cell r="Y261">
            <v>0</v>
          </cell>
          <cell r="Z261">
            <v>12.831999999999994</v>
          </cell>
        </row>
        <row r="262">
          <cell r="A262">
            <v>37879</v>
          </cell>
          <cell r="C262">
            <v>877430</v>
          </cell>
          <cell r="E262">
            <v>1754850</v>
          </cell>
          <cell r="K262">
            <v>35.6</v>
          </cell>
          <cell r="M262">
            <v>109.87</v>
          </cell>
          <cell r="N262">
            <v>25.82</v>
          </cell>
          <cell r="O262">
            <v>0.23500500591608264</v>
          </cell>
          <cell r="P262">
            <v>230</v>
          </cell>
          <cell r="Q262">
            <v>118000</v>
          </cell>
          <cell r="R262">
            <v>9.0475012029971822</v>
          </cell>
          <cell r="S262" t="str">
            <v/>
          </cell>
          <cell r="T262">
            <v>36529</v>
          </cell>
          <cell r="U262">
            <v>11.573687449663408</v>
          </cell>
          <cell r="V262">
            <v>2632280</v>
          </cell>
          <cell r="X262">
            <v>64</v>
          </cell>
          <cell r="Y262">
            <v>1</v>
          </cell>
          <cell r="Z262">
            <v>8.383999999999979</v>
          </cell>
        </row>
        <row r="263">
          <cell r="A263">
            <v>37880</v>
          </cell>
          <cell r="C263">
            <v>850400</v>
          </cell>
          <cell r="E263">
            <v>1752130</v>
          </cell>
          <cell r="K263">
            <v>38.659999999999997</v>
          </cell>
          <cell r="M263">
            <v>108.22</v>
          </cell>
          <cell r="N263">
            <v>29.27</v>
          </cell>
          <cell r="O263">
            <v>0.27046756606911848</v>
          </cell>
          <cell r="P263">
            <v>230</v>
          </cell>
          <cell r="Q263">
            <v>117000</v>
          </cell>
          <cell r="R263">
            <v>8.859375</v>
          </cell>
          <cell r="S263" t="str">
            <v/>
          </cell>
          <cell r="T263">
            <v>36441</v>
          </cell>
          <cell r="U263">
            <v>11.677788152297957</v>
          </cell>
          <cell r="V263">
            <v>2602530</v>
          </cell>
          <cell r="X263">
            <v>65</v>
          </cell>
          <cell r="Y263">
            <v>0</v>
          </cell>
          <cell r="Z263">
            <v>9.9391999999999925</v>
          </cell>
        </row>
        <row r="264">
          <cell r="A264">
            <v>37881</v>
          </cell>
          <cell r="C264">
            <v>783780</v>
          </cell>
          <cell r="E264">
            <v>1654200</v>
          </cell>
          <cell r="K264">
            <v>32.64</v>
          </cell>
          <cell r="M264">
            <v>99.43</v>
          </cell>
          <cell r="N264">
            <v>27.8</v>
          </cell>
          <cell r="O264">
            <v>0.27959368399879309</v>
          </cell>
          <cell r="P264">
            <v>230</v>
          </cell>
          <cell r="Q264">
            <v>110000</v>
          </cell>
          <cell r="R264">
            <v>9.2298780949496475</v>
          </cell>
          <cell r="S264" t="str">
            <v/>
          </cell>
          <cell r="T264">
            <v>37873</v>
          </cell>
          <cell r="U264">
            <v>12.955841311249477</v>
          </cell>
          <cell r="V264">
            <v>2437980</v>
          </cell>
          <cell r="X264">
            <v>64</v>
          </cell>
          <cell r="Y264">
            <v>1</v>
          </cell>
          <cell r="Z264">
            <v>11.867199999999997</v>
          </cell>
        </row>
        <row r="265">
          <cell r="A265">
            <v>37882</v>
          </cell>
          <cell r="C265">
            <v>832850</v>
          </cell>
          <cell r="E265">
            <v>1835620</v>
          </cell>
          <cell r="K265">
            <v>38.590000000000003</v>
          </cell>
          <cell r="M265">
            <v>114.83</v>
          </cell>
          <cell r="N265">
            <v>38.590000000000003</v>
          </cell>
          <cell r="O265">
            <v>0.33606200470260389</v>
          </cell>
          <cell r="P265">
            <v>230</v>
          </cell>
          <cell r="Q265">
            <v>123000</v>
          </cell>
          <cell r="R265">
            <v>8.6966171294485708</v>
          </cell>
          <cell r="S265" t="str">
            <v/>
          </cell>
          <cell r="T265">
            <v>37873</v>
          </cell>
          <cell r="U265">
            <v>11.836776130141992</v>
          </cell>
          <cell r="V265">
            <v>2668470</v>
          </cell>
          <cell r="X265">
            <v>68</v>
          </cell>
          <cell r="Y265">
            <v>0</v>
          </cell>
          <cell r="Z265">
            <v>15.737600000000029</v>
          </cell>
        </row>
        <row r="266">
          <cell r="A266">
            <v>37883</v>
          </cell>
          <cell r="C266">
            <v>838250</v>
          </cell>
          <cell r="E266">
            <v>1682280</v>
          </cell>
          <cell r="K266">
            <v>34</v>
          </cell>
          <cell r="M266">
            <v>108.02</v>
          </cell>
          <cell r="N266">
            <v>29.37</v>
          </cell>
          <cell r="O266">
            <v>0.27189409368635442</v>
          </cell>
          <cell r="P266">
            <v>230</v>
          </cell>
          <cell r="Q266">
            <v>109000</v>
          </cell>
          <cell r="R266">
            <v>8.8738557949584589</v>
          </cell>
          <cell r="S266" t="str">
            <v/>
          </cell>
          <cell r="T266">
            <v>36498</v>
          </cell>
          <cell r="U266">
            <v>12.076560088552805</v>
          </cell>
          <cell r="V266">
            <v>2520530</v>
          </cell>
          <cell r="X266">
            <v>58</v>
          </cell>
          <cell r="Y266">
            <v>7</v>
          </cell>
          <cell r="Z266">
            <v>4.0431999999999775</v>
          </cell>
        </row>
        <row r="267">
          <cell r="A267">
            <v>37884</v>
          </cell>
          <cell r="C267">
            <v>743050</v>
          </cell>
          <cell r="E267">
            <v>1680650</v>
          </cell>
          <cell r="K267">
            <v>32.43</v>
          </cell>
          <cell r="M267">
            <v>102.41</v>
          </cell>
          <cell r="N267">
            <v>28.58</v>
          </cell>
          <cell r="O267">
            <v>0.2790743091494971</v>
          </cell>
          <cell r="P267">
            <v>230</v>
          </cell>
          <cell r="Q267">
            <v>116000</v>
          </cell>
          <cell r="R267">
            <v>8.987318303174133</v>
          </cell>
          <cell r="S267" t="str">
            <v/>
          </cell>
          <cell r="T267">
            <v>37184</v>
          </cell>
          <cell r="U267">
            <v>12.79508850105211</v>
          </cell>
          <cell r="V267">
            <v>2423700</v>
          </cell>
          <cell r="X267">
            <v>57</v>
          </cell>
          <cell r="Y267">
            <v>8</v>
          </cell>
          <cell r="Z267">
            <v>4.2079999999999771</v>
          </cell>
        </row>
        <row r="268">
          <cell r="A268">
            <v>37885</v>
          </cell>
          <cell r="C268">
            <v>689250</v>
          </cell>
          <cell r="E268">
            <v>1841480</v>
          </cell>
          <cell r="K268">
            <v>27.74</v>
          </cell>
          <cell r="M268">
            <v>117.66</v>
          </cell>
          <cell r="N268">
            <v>32.590000000000003</v>
          </cell>
          <cell r="O268">
            <v>0.27698453170151288</v>
          </cell>
          <cell r="P268">
            <v>230</v>
          </cell>
          <cell r="Q268">
            <v>113000</v>
          </cell>
          <cell r="R268">
            <v>8.702647867950482</v>
          </cell>
          <cell r="S268" t="str">
            <v/>
          </cell>
          <cell r="T268">
            <v>37177</v>
          </cell>
          <cell r="U268">
            <v>12.251649919193277</v>
          </cell>
          <cell r="V268">
            <v>2530730</v>
          </cell>
          <cell r="X268">
            <v>60</v>
          </cell>
          <cell r="Y268">
            <v>5</v>
          </cell>
          <cell r="Z268">
            <v>8.5519999999999854</v>
          </cell>
        </row>
        <row r="269">
          <cell r="A269">
            <v>37886</v>
          </cell>
          <cell r="C269">
            <v>709680</v>
          </cell>
          <cell r="E269">
            <v>1860040</v>
          </cell>
          <cell r="K269">
            <v>30.08</v>
          </cell>
          <cell r="M269">
            <v>117.98</v>
          </cell>
          <cell r="N269">
            <v>36.18</v>
          </cell>
          <cell r="O269">
            <v>0.30666214612646209</v>
          </cell>
          <cell r="P269">
            <v>230</v>
          </cell>
          <cell r="Q269">
            <v>116000</v>
          </cell>
          <cell r="R269">
            <v>8.6779683911927599</v>
          </cell>
          <cell r="S269" t="str">
            <v/>
          </cell>
          <cell r="T269">
            <v>36790</v>
          </cell>
          <cell r="U269">
            <v>11.94015690425416</v>
          </cell>
          <cell r="V269">
            <v>2569720</v>
          </cell>
          <cell r="X269">
            <v>67</v>
          </cell>
          <cell r="Y269">
            <v>0</v>
          </cell>
          <cell r="Z269">
            <v>14.347200000000015</v>
          </cell>
        </row>
        <row r="270">
          <cell r="A270">
            <v>37887</v>
          </cell>
          <cell r="C270">
            <v>690010</v>
          </cell>
          <cell r="E270">
            <v>1797850</v>
          </cell>
          <cell r="K270">
            <v>31.7</v>
          </cell>
          <cell r="M270">
            <v>115.13</v>
          </cell>
          <cell r="N270">
            <v>32.520000000000003</v>
          </cell>
          <cell r="O270">
            <v>0.28246330235386091</v>
          </cell>
          <cell r="P270">
            <v>230</v>
          </cell>
          <cell r="Q270">
            <v>109000</v>
          </cell>
          <cell r="R270">
            <v>8.4719062861812997</v>
          </cell>
          <cell r="S270" t="str">
            <v/>
          </cell>
          <cell r="T270">
            <v>37051</v>
          </cell>
          <cell r="U270">
            <v>12.420527682425858</v>
          </cell>
          <cell r="V270">
            <v>2487860</v>
          </cell>
          <cell r="X270">
            <v>62</v>
          </cell>
          <cell r="Y270">
            <v>3</v>
          </cell>
          <cell r="Z270">
            <v>6.7599999999999909</v>
          </cell>
        </row>
        <row r="271">
          <cell r="A271">
            <v>37888</v>
          </cell>
          <cell r="C271">
            <v>782080</v>
          </cell>
          <cell r="E271">
            <v>1936370</v>
          </cell>
          <cell r="K271">
            <v>35.29</v>
          </cell>
          <cell r="M271">
            <v>122.57</v>
          </cell>
          <cell r="N271">
            <v>37.21</v>
          </cell>
          <cell r="O271">
            <v>0.3035816268254875</v>
          </cell>
          <cell r="P271">
            <v>230</v>
          </cell>
          <cell r="Q271">
            <v>130000</v>
          </cell>
          <cell r="R271">
            <v>8.6103192702394544</v>
          </cell>
          <cell r="S271" t="str">
            <v/>
          </cell>
          <cell r="T271">
            <v>36555</v>
          </cell>
          <cell r="U271">
            <v>11.21479887435855</v>
          </cell>
          <cell r="V271">
            <v>2718450</v>
          </cell>
          <cell r="X271">
            <v>68</v>
          </cell>
          <cell r="Y271">
            <v>0</v>
          </cell>
          <cell r="Z271">
            <v>12.467199999999991</v>
          </cell>
        </row>
        <row r="272">
          <cell r="A272">
            <v>37889</v>
          </cell>
          <cell r="C272">
            <v>753020</v>
          </cell>
          <cell r="E272">
            <v>1799930</v>
          </cell>
          <cell r="K272">
            <v>31.13</v>
          </cell>
          <cell r="M272">
            <v>117.85</v>
          </cell>
          <cell r="N272">
            <v>35.299999999999997</v>
          </cell>
          <cell r="O272">
            <v>0.29953330504879083</v>
          </cell>
          <cell r="P272">
            <v>230</v>
          </cell>
          <cell r="Q272">
            <v>118000</v>
          </cell>
          <cell r="R272">
            <v>8.5680963887770165</v>
          </cell>
          <cell r="S272" t="str">
            <v/>
          </cell>
          <cell r="T272">
            <v>36886</v>
          </cell>
          <cell r="U272">
            <v>12.049951624591158</v>
          </cell>
          <cell r="V272">
            <v>2552950</v>
          </cell>
          <cell r="X272">
            <v>60</v>
          </cell>
          <cell r="Y272">
            <v>5</v>
          </cell>
          <cell r="Z272">
            <v>2.2991999999999848</v>
          </cell>
        </row>
        <row r="273">
          <cell r="A273">
            <v>37890</v>
          </cell>
          <cell r="C273">
            <v>771910</v>
          </cell>
          <cell r="E273">
            <v>1936160</v>
          </cell>
          <cell r="K273">
            <v>34.869999999999997</v>
          </cell>
          <cell r="L273">
            <v>30</v>
          </cell>
          <cell r="M273">
            <v>125.47</v>
          </cell>
          <cell r="N273">
            <v>35.880000000000003</v>
          </cell>
          <cell r="O273">
            <v>0.28596477245556712</v>
          </cell>
          <cell r="P273">
            <v>230</v>
          </cell>
          <cell r="Q273">
            <v>128000</v>
          </cell>
          <cell r="R273">
            <v>8.4447736060870646</v>
          </cell>
          <cell r="S273">
            <v>0</v>
          </cell>
          <cell r="T273">
            <v>38057</v>
          </cell>
          <cell r="U273">
            <v>11.720353609766365</v>
          </cell>
          <cell r="V273">
            <v>2708070</v>
          </cell>
          <cell r="X273">
            <v>64</v>
          </cell>
          <cell r="Y273">
            <v>1</v>
          </cell>
          <cell r="Z273">
            <v>10.651199999999989</v>
          </cell>
        </row>
        <row r="274">
          <cell r="A274">
            <v>37891</v>
          </cell>
          <cell r="C274">
            <v>279000</v>
          </cell>
          <cell r="E274">
            <v>2001340</v>
          </cell>
          <cell r="K274">
            <v>11.8</v>
          </cell>
          <cell r="L274">
            <v>2380</v>
          </cell>
          <cell r="M274">
            <v>126.93</v>
          </cell>
          <cell r="N274">
            <v>33.43</v>
          </cell>
          <cell r="O274">
            <v>0.26337351295989914</v>
          </cell>
          <cell r="P274">
            <v>230</v>
          </cell>
          <cell r="Q274">
            <v>111000</v>
          </cell>
          <cell r="R274">
            <v>8.2186261082678573</v>
          </cell>
          <cell r="S274">
            <v>0</v>
          </cell>
          <cell r="T274">
            <v>47866</v>
          </cell>
          <cell r="U274">
            <v>17.506268363489657</v>
          </cell>
          <cell r="V274">
            <v>2280340</v>
          </cell>
          <cell r="X274">
            <v>61</v>
          </cell>
          <cell r="Y274">
            <v>4</v>
          </cell>
          <cell r="Z274">
            <v>7.4159999999999826</v>
          </cell>
        </row>
        <row r="275">
          <cell r="A275">
            <v>37892</v>
          </cell>
          <cell r="D275">
            <v>238190</v>
          </cell>
          <cell r="E275">
            <v>2105350</v>
          </cell>
          <cell r="K275">
            <v>0</v>
          </cell>
          <cell r="L275">
            <v>3440</v>
          </cell>
          <cell r="M275">
            <v>136.66</v>
          </cell>
          <cell r="N275">
            <v>36.270000000000003</v>
          </cell>
          <cell r="O275">
            <v>0.2654031903995317</v>
          </cell>
          <cell r="P275">
            <v>230</v>
          </cell>
          <cell r="Q275">
            <v>109000</v>
          </cell>
          <cell r="R275">
            <v>7.7028757500365872</v>
          </cell>
          <cell r="S275">
            <v>69.241279069767444</v>
          </cell>
          <cell r="T275">
            <v>46796</v>
          </cell>
          <cell r="U275">
            <v>16.653380782918152</v>
          </cell>
          <cell r="V275">
            <v>2343540</v>
          </cell>
          <cell r="X275">
            <v>54</v>
          </cell>
          <cell r="Y275">
            <v>11</v>
          </cell>
          <cell r="Z275">
            <v>0</v>
          </cell>
        </row>
        <row r="276">
          <cell r="A276">
            <v>37893</v>
          </cell>
          <cell r="D276">
            <v>235270</v>
          </cell>
          <cell r="E276">
            <v>2073490</v>
          </cell>
          <cell r="K276">
            <v>0</v>
          </cell>
          <cell r="L276">
            <v>3480</v>
          </cell>
          <cell r="M276">
            <v>132.99</v>
          </cell>
          <cell r="N276">
            <v>36.979999999999997</v>
          </cell>
          <cell r="O276">
            <v>0.27806602000150382</v>
          </cell>
          <cell r="P276">
            <v>230</v>
          </cell>
          <cell r="Q276">
            <v>105000</v>
          </cell>
          <cell r="R276">
            <v>7.795661327919392</v>
          </cell>
          <cell r="S276">
            <v>67.606321839080465</v>
          </cell>
          <cell r="T276">
            <v>38329</v>
          </cell>
          <cell r="U276">
            <v>13.845694658604618</v>
          </cell>
          <cell r="V276">
            <v>2308760</v>
          </cell>
          <cell r="X276">
            <v>50</v>
          </cell>
          <cell r="Y276">
            <v>15</v>
          </cell>
          <cell r="Z276">
            <v>0</v>
          </cell>
        </row>
        <row r="277">
          <cell r="A277">
            <v>37894</v>
          </cell>
          <cell r="D277">
            <v>682280</v>
          </cell>
          <cell r="E277">
            <v>990210</v>
          </cell>
          <cell r="K277">
            <v>0</v>
          </cell>
          <cell r="L277">
            <v>7910</v>
          </cell>
          <cell r="M277">
            <v>63.62</v>
          </cell>
          <cell r="N277">
            <v>17.73</v>
          </cell>
          <cell r="O277">
            <v>0.27868594781515249</v>
          </cell>
          <cell r="P277">
            <v>230</v>
          </cell>
          <cell r="Q277">
            <v>108000</v>
          </cell>
          <cell r="R277">
            <v>7.7822225715183908</v>
          </cell>
          <cell r="S277">
            <v>86.255372945638427</v>
          </cell>
          <cell r="T277">
            <v>31670</v>
          </cell>
          <cell r="U277">
            <v>15.792489043282771</v>
          </cell>
          <cell r="V277">
            <v>1672490</v>
          </cell>
          <cell r="X277">
            <v>50</v>
          </cell>
          <cell r="Y277">
            <v>15</v>
          </cell>
          <cell r="Z277">
            <v>0</v>
          </cell>
        </row>
        <row r="278">
          <cell r="A278">
            <v>37895</v>
          </cell>
          <cell r="D278">
            <v>1351950</v>
          </cell>
          <cell r="L278">
            <v>14780</v>
          </cell>
          <cell r="O278" t="str">
            <v/>
          </cell>
          <cell r="P278">
            <v>230</v>
          </cell>
          <cell r="Q278">
            <v>69000</v>
          </cell>
          <cell r="R278" t="str">
            <v/>
          </cell>
          <cell r="S278">
            <v>91.471583220568334</v>
          </cell>
          <cell r="T278">
            <v>24621</v>
          </cell>
          <cell r="U278">
            <v>15.188367913014533</v>
          </cell>
          <cell r="V278">
            <v>1351950</v>
          </cell>
          <cell r="X278">
            <v>50</v>
          </cell>
          <cell r="Y278">
            <v>15</v>
          </cell>
          <cell r="Z278">
            <v>0</v>
          </cell>
        </row>
        <row r="279">
          <cell r="A279">
            <v>37896</v>
          </cell>
          <cell r="C279">
            <v>96810</v>
          </cell>
          <cell r="D279">
            <v>1306870</v>
          </cell>
          <cell r="K279">
            <v>10.69</v>
          </cell>
          <cell r="L279">
            <v>14540</v>
          </cell>
          <cell r="O279" t="str">
            <v/>
          </cell>
          <cell r="P279">
            <v>230</v>
          </cell>
          <cell r="Q279">
            <v>67000</v>
          </cell>
          <cell r="R279">
            <v>4.5280636108512633</v>
          </cell>
          <cell r="S279">
            <v>89.881017881705645</v>
          </cell>
          <cell r="T279">
            <v>25554</v>
          </cell>
          <cell r="U279">
            <v>15.182973327254073</v>
          </cell>
          <cell r="V279">
            <v>1403680</v>
          </cell>
          <cell r="X279">
            <v>45</v>
          </cell>
          <cell r="Y279">
            <v>20</v>
          </cell>
          <cell r="Z279">
            <v>0</v>
          </cell>
        </row>
        <row r="280">
          <cell r="A280">
            <v>37897</v>
          </cell>
          <cell r="C280">
            <v>725240</v>
          </cell>
          <cell r="D280">
            <v>644600</v>
          </cell>
          <cell r="K280">
            <v>32.04</v>
          </cell>
          <cell r="L280">
            <v>7390</v>
          </cell>
          <cell r="O280" t="str">
            <v/>
          </cell>
          <cell r="P280">
            <v>230</v>
          </cell>
          <cell r="Q280">
            <v>69000</v>
          </cell>
          <cell r="R280">
            <v>11.317727840199751</v>
          </cell>
          <cell r="S280">
            <v>87.225981055480375</v>
          </cell>
          <cell r="T280">
            <v>35504</v>
          </cell>
          <cell r="U280">
            <v>21.615908427261576</v>
          </cell>
          <cell r="V280">
            <v>1369840</v>
          </cell>
          <cell r="X280">
            <v>48</v>
          </cell>
          <cell r="Y280">
            <v>17</v>
          </cell>
          <cell r="Z280">
            <v>0</v>
          </cell>
        </row>
        <row r="281">
          <cell r="A281">
            <v>37898</v>
          </cell>
          <cell r="C281">
            <v>730890</v>
          </cell>
          <cell r="D281">
            <v>487590</v>
          </cell>
          <cell r="K281">
            <v>33.47</v>
          </cell>
          <cell r="L281">
            <v>4920</v>
          </cell>
          <cell r="O281" t="str">
            <v/>
          </cell>
          <cell r="P281">
            <v>230</v>
          </cell>
          <cell r="Q281">
            <v>58000</v>
          </cell>
          <cell r="R281">
            <v>10.918583806393785</v>
          </cell>
          <cell r="S281">
            <v>99.103658536585371</v>
          </cell>
          <cell r="T281">
            <v>20760</v>
          </cell>
          <cell r="U281">
            <v>14.209375615520978</v>
          </cell>
          <cell r="V281">
            <v>1218480</v>
          </cell>
          <cell r="X281">
            <v>58</v>
          </cell>
          <cell r="Y281">
            <v>7</v>
          </cell>
          <cell r="Z281">
            <v>3.0959999999999752</v>
          </cell>
        </row>
        <row r="282">
          <cell r="A282">
            <v>37899</v>
          </cell>
          <cell r="C282">
            <v>965570</v>
          </cell>
          <cell r="D282">
            <v>428240</v>
          </cell>
          <cell r="K282">
            <v>41.57</v>
          </cell>
          <cell r="L282">
            <v>2250</v>
          </cell>
          <cell r="O282" t="str">
            <v/>
          </cell>
          <cell r="P282">
            <v>230</v>
          </cell>
          <cell r="Q282">
            <v>60000</v>
          </cell>
          <cell r="R282">
            <v>11.613783978830888</v>
          </cell>
          <cell r="S282">
            <v>190.32888888888888</v>
          </cell>
          <cell r="T282">
            <v>20792</v>
          </cell>
          <cell r="U282">
            <v>12.441098858524475</v>
          </cell>
          <cell r="V282">
            <v>1393810</v>
          </cell>
          <cell r="X282">
            <v>58</v>
          </cell>
          <cell r="Y282">
            <v>7</v>
          </cell>
          <cell r="Z282">
            <v>5.1519999999999797</v>
          </cell>
        </row>
        <row r="283">
          <cell r="A283">
            <v>37900</v>
          </cell>
          <cell r="C283">
            <v>1013390</v>
          </cell>
          <cell r="D283">
            <v>445160</v>
          </cell>
          <cell r="K283">
            <v>42.07</v>
          </cell>
          <cell r="L283">
            <v>2640</v>
          </cell>
          <cell r="O283" t="str">
            <v/>
          </cell>
          <cell r="P283">
            <v>230</v>
          </cell>
          <cell r="Q283">
            <v>66000</v>
          </cell>
          <cell r="R283">
            <v>12.044093178036606</v>
          </cell>
          <cell r="S283">
            <v>168.62121212121212</v>
          </cell>
          <cell r="T283">
            <v>21716</v>
          </cell>
          <cell r="U283">
            <v>12.417225326522917</v>
          </cell>
          <cell r="V283">
            <v>1458550</v>
          </cell>
          <cell r="X283">
            <v>60</v>
          </cell>
          <cell r="Y283">
            <v>5</v>
          </cell>
          <cell r="Z283">
            <v>7.995199999999997</v>
          </cell>
        </row>
        <row r="284">
          <cell r="A284">
            <v>37901</v>
          </cell>
          <cell r="C284">
            <v>1024800</v>
          </cell>
          <cell r="D284">
            <v>598800</v>
          </cell>
          <cell r="E284">
            <v>177220</v>
          </cell>
          <cell r="K284">
            <v>44.3</v>
          </cell>
          <cell r="L284">
            <v>6720</v>
          </cell>
          <cell r="M284">
            <v>11.35</v>
          </cell>
          <cell r="N284">
            <v>3.1</v>
          </cell>
          <cell r="O284">
            <v>0.27312775330396477</v>
          </cell>
          <cell r="P284">
            <v>230</v>
          </cell>
          <cell r="Q284">
            <v>103000</v>
          </cell>
          <cell r="R284">
            <v>10.799820305480683</v>
          </cell>
          <cell r="S284">
            <v>89.107142857142861</v>
          </cell>
          <cell r="T284">
            <v>22211</v>
          </cell>
          <cell r="U284">
            <v>10.286410635155095</v>
          </cell>
          <cell r="V284">
            <v>1800820</v>
          </cell>
          <cell r="X284">
            <v>62</v>
          </cell>
          <cell r="Y284">
            <v>3</v>
          </cell>
          <cell r="Z284">
            <v>9.9295999999999864</v>
          </cell>
        </row>
        <row r="285">
          <cell r="A285">
            <v>37902</v>
          </cell>
          <cell r="C285">
            <v>767800</v>
          </cell>
          <cell r="D285">
            <v>60000</v>
          </cell>
          <cell r="E285">
            <v>1505470</v>
          </cell>
          <cell r="K285">
            <v>30.75</v>
          </cell>
          <cell r="L285">
            <v>630</v>
          </cell>
          <cell r="M285">
            <v>98.29</v>
          </cell>
          <cell r="N285">
            <v>29.88</v>
          </cell>
          <cell r="O285">
            <v>0.30399837216400444</v>
          </cell>
          <cell r="P285">
            <v>230</v>
          </cell>
          <cell r="Q285">
            <v>124000</v>
          </cell>
          <cell r="R285">
            <v>8.8083927464352136</v>
          </cell>
          <cell r="S285">
            <v>95.238095238095241</v>
          </cell>
          <cell r="T285">
            <v>27990</v>
          </cell>
          <cell r="U285">
            <v>10.004697270354482</v>
          </cell>
          <cell r="V285">
            <v>2333270</v>
          </cell>
          <cell r="X285">
            <v>64</v>
          </cell>
          <cell r="Y285">
            <v>1</v>
          </cell>
          <cell r="Z285">
            <v>11.668799999999997</v>
          </cell>
        </row>
        <row r="286">
          <cell r="A286">
            <v>37903</v>
          </cell>
          <cell r="C286">
            <v>878200</v>
          </cell>
          <cell r="E286">
            <v>1904760</v>
          </cell>
          <cell r="K286">
            <v>38.06</v>
          </cell>
          <cell r="M286">
            <v>121.16</v>
          </cell>
          <cell r="N286">
            <v>31.62</v>
          </cell>
          <cell r="O286">
            <v>0.26097722020468805</v>
          </cell>
          <cell r="P286">
            <v>230</v>
          </cell>
          <cell r="Q286">
            <v>125000</v>
          </cell>
          <cell r="R286">
            <v>8.7393543524682826</v>
          </cell>
          <cell r="S286" t="str">
            <v/>
          </cell>
          <cell r="T286">
            <v>32950</v>
          </cell>
          <cell r="U286">
            <v>9.8744861586224744</v>
          </cell>
          <cell r="V286">
            <v>2782960</v>
          </cell>
          <cell r="X286">
            <v>62</v>
          </cell>
          <cell r="Y286">
            <v>3</v>
          </cell>
          <cell r="Z286">
            <v>10.881599999999985</v>
          </cell>
        </row>
        <row r="287">
          <cell r="A287">
            <v>37904</v>
          </cell>
          <cell r="C287">
            <v>1766100</v>
          </cell>
          <cell r="E287">
            <v>1882480</v>
          </cell>
          <cell r="K287">
            <v>42.13</v>
          </cell>
          <cell r="M287">
            <v>122.08</v>
          </cell>
          <cell r="N287">
            <v>34.979999999999997</v>
          </cell>
          <cell r="O287">
            <v>0.28653342070773263</v>
          </cell>
          <cell r="P287">
            <v>230</v>
          </cell>
          <cell r="Q287">
            <v>123000</v>
          </cell>
          <cell r="R287">
            <v>11.109493940685708</v>
          </cell>
          <cell r="S287" t="str">
            <v/>
          </cell>
          <cell r="T287">
            <v>30278</v>
          </cell>
          <cell r="U287">
            <v>6.9210081730426625</v>
          </cell>
          <cell r="V287">
            <v>3648580</v>
          </cell>
          <cell r="X287">
            <v>68</v>
          </cell>
          <cell r="Y287">
            <v>0</v>
          </cell>
          <cell r="Z287">
            <v>15.312000000000012</v>
          </cell>
        </row>
        <row r="288">
          <cell r="A288">
            <v>37905</v>
          </cell>
          <cell r="C288">
            <v>810700</v>
          </cell>
          <cell r="E288">
            <v>1864410</v>
          </cell>
          <cell r="K288">
            <v>35.86</v>
          </cell>
          <cell r="M288">
            <v>116.64</v>
          </cell>
          <cell r="N288">
            <v>32.58</v>
          </cell>
          <cell r="O288">
            <v>0.27932098765432095</v>
          </cell>
          <cell r="P288">
            <v>230</v>
          </cell>
          <cell r="Q288">
            <v>120000</v>
          </cell>
          <cell r="R288">
            <v>8.7708524590163943</v>
          </cell>
          <cell r="S288" t="str">
            <v/>
          </cell>
          <cell r="T288">
            <v>30036</v>
          </cell>
          <cell r="U288">
            <v>9.3641098870700645</v>
          </cell>
          <cell r="V288">
            <v>2675110</v>
          </cell>
          <cell r="X288">
            <v>66</v>
          </cell>
          <cell r="Y288">
            <v>0</v>
          </cell>
          <cell r="Z288">
            <v>14.003200000000007</v>
          </cell>
        </row>
        <row r="289">
          <cell r="A289">
            <v>37906</v>
          </cell>
          <cell r="C289">
            <v>796800</v>
          </cell>
          <cell r="E289">
            <v>1730210</v>
          </cell>
          <cell r="K289">
            <v>37.520000000000003</v>
          </cell>
          <cell r="M289">
            <v>105.17</v>
          </cell>
          <cell r="N289">
            <v>25.31</v>
          </cell>
          <cell r="O289">
            <v>0.24065798231434818</v>
          </cell>
          <cell r="P289">
            <v>230</v>
          </cell>
          <cell r="Q289">
            <v>115000</v>
          </cell>
          <cell r="R289">
            <v>8.8548952274160762</v>
          </cell>
          <cell r="S289" t="str">
            <v/>
          </cell>
          <cell r="T289">
            <v>30036</v>
          </cell>
          <cell r="U289">
            <v>9.9129105147981207</v>
          </cell>
          <cell r="V289">
            <v>2527010</v>
          </cell>
          <cell r="X289">
            <v>58</v>
          </cell>
          <cell r="Y289">
            <v>7</v>
          </cell>
          <cell r="Z289">
            <v>2.7199999999999918</v>
          </cell>
        </row>
        <row r="290">
          <cell r="A290">
            <v>37907</v>
          </cell>
          <cell r="C290">
            <v>750800</v>
          </cell>
          <cell r="E290">
            <v>1749120</v>
          </cell>
          <cell r="K290">
            <v>32.380000000000003</v>
          </cell>
          <cell r="M290">
            <v>110.27</v>
          </cell>
          <cell r="N290">
            <v>26.1</v>
          </cell>
          <cell r="O290">
            <v>0.23669175659744265</v>
          </cell>
          <cell r="P290">
            <v>230</v>
          </cell>
          <cell r="Q290">
            <v>111000</v>
          </cell>
          <cell r="R290">
            <v>8.7624255169996488</v>
          </cell>
          <cell r="S290" t="str">
            <v/>
          </cell>
          <cell r="T290">
            <v>32746</v>
          </cell>
          <cell r="U290">
            <v>10.924415181285802</v>
          </cell>
          <cell r="V290">
            <v>2499920</v>
          </cell>
          <cell r="X290">
            <v>55</v>
          </cell>
          <cell r="Y290">
            <v>10</v>
          </cell>
          <cell r="Z290">
            <v>2.1215999999999724</v>
          </cell>
        </row>
        <row r="291">
          <cell r="A291">
            <v>37908</v>
          </cell>
          <cell r="C291">
            <v>730950</v>
          </cell>
          <cell r="E291">
            <v>1749570</v>
          </cell>
          <cell r="K291">
            <v>32.5</v>
          </cell>
          <cell r="M291">
            <v>115.12</v>
          </cell>
          <cell r="N291">
            <v>31.13</v>
          </cell>
          <cell r="O291">
            <v>0.27041348158443362</v>
          </cell>
          <cell r="P291">
            <v>230</v>
          </cell>
          <cell r="Q291">
            <v>115000</v>
          </cell>
          <cell r="R291">
            <v>8.4017070857607372</v>
          </cell>
          <cell r="S291" t="str">
            <v/>
          </cell>
          <cell r="T291">
            <v>34707</v>
          </cell>
          <cell r="U291">
            <v>11.669181461951526</v>
          </cell>
          <cell r="V291">
            <v>2480520</v>
          </cell>
          <cell r="X291">
            <v>56</v>
          </cell>
          <cell r="Y291">
            <v>9</v>
          </cell>
          <cell r="Z291">
            <v>1.9839999999999876</v>
          </cell>
        </row>
        <row r="292">
          <cell r="A292">
            <v>37909</v>
          </cell>
          <cell r="C292">
            <v>742080</v>
          </cell>
          <cell r="E292">
            <v>1729380</v>
          </cell>
          <cell r="K292">
            <v>34.369999999999997</v>
          </cell>
          <cell r="M292">
            <v>111.43</v>
          </cell>
          <cell r="N292">
            <v>33.369999999999997</v>
          </cell>
          <cell r="O292">
            <v>0.29947051960872295</v>
          </cell>
          <cell r="P292">
            <v>230</v>
          </cell>
          <cell r="Q292">
            <v>109000</v>
          </cell>
          <cell r="R292">
            <v>8.4755144032921805</v>
          </cell>
          <cell r="S292" t="str">
            <v/>
          </cell>
          <cell r="T292">
            <v>33034</v>
          </cell>
          <cell r="U292">
            <v>11.147401131315092</v>
          </cell>
          <cell r="V292">
            <v>2471460</v>
          </cell>
          <cell r="X292">
            <v>56</v>
          </cell>
          <cell r="Y292">
            <v>9</v>
          </cell>
          <cell r="Z292">
            <v>0.34879999999999001</v>
          </cell>
        </row>
        <row r="293">
          <cell r="A293">
            <v>37910</v>
          </cell>
          <cell r="C293">
            <v>769270</v>
          </cell>
          <cell r="E293">
            <v>1775180</v>
          </cell>
          <cell r="K293">
            <v>33.26</v>
          </cell>
          <cell r="M293">
            <v>115.5</v>
          </cell>
          <cell r="N293">
            <v>37.299999999999997</v>
          </cell>
          <cell r="O293">
            <v>0.32294372294372292</v>
          </cell>
          <cell r="P293">
            <v>230</v>
          </cell>
          <cell r="Q293">
            <v>123000</v>
          </cell>
          <cell r="R293">
            <v>8.5521981715514919</v>
          </cell>
          <cell r="S293" t="str">
            <v/>
          </cell>
          <cell r="T293">
            <v>31835</v>
          </cell>
          <cell r="U293">
            <v>10.434628308671815</v>
          </cell>
          <cell r="V293">
            <v>2544450</v>
          </cell>
          <cell r="X293">
            <v>60</v>
          </cell>
          <cell r="Y293">
            <v>5</v>
          </cell>
          <cell r="Z293">
            <v>3.3279999999999745</v>
          </cell>
        </row>
        <row r="294">
          <cell r="A294">
            <v>37911</v>
          </cell>
          <cell r="C294">
            <v>691300</v>
          </cell>
          <cell r="E294">
            <v>1813800</v>
          </cell>
          <cell r="K294">
            <v>30.7</v>
          </cell>
          <cell r="M294">
            <v>111.95</v>
          </cell>
          <cell r="N294">
            <v>30.61</v>
          </cell>
          <cell r="O294">
            <v>0.27342563644484141</v>
          </cell>
          <cell r="P294">
            <v>230</v>
          </cell>
          <cell r="Q294">
            <v>110000</v>
          </cell>
          <cell r="R294">
            <v>8.7805818436733265</v>
          </cell>
          <cell r="S294" t="str">
            <v/>
          </cell>
          <cell r="T294">
            <v>31835</v>
          </cell>
          <cell r="U294">
            <v>10.598534988623209</v>
          </cell>
          <cell r="V294">
            <v>2505100</v>
          </cell>
          <cell r="X294">
            <v>52</v>
          </cell>
          <cell r="Y294">
            <v>13</v>
          </cell>
          <cell r="Z294">
            <v>0</v>
          </cell>
        </row>
        <row r="295">
          <cell r="A295">
            <v>37912</v>
          </cell>
          <cell r="C295">
            <v>694300</v>
          </cell>
          <cell r="E295">
            <v>1853020</v>
          </cell>
          <cell r="K295">
            <v>32.31</v>
          </cell>
          <cell r="M295">
            <v>119.51</v>
          </cell>
          <cell r="N295">
            <v>26.28</v>
          </cell>
          <cell r="O295">
            <v>0.21989791649234375</v>
          </cell>
          <cell r="P295">
            <v>230</v>
          </cell>
          <cell r="Q295">
            <v>125000</v>
          </cell>
          <cell r="R295">
            <v>8.3892767751284421</v>
          </cell>
          <cell r="S295" t="str">
            <v/>
          </cell>
          <cell r="T295">
            <v>30496</v>
          </cell>
          <cell r="U295">
            <v>9.9844793744013316</v>
          </cell>
          <cell r="V295">
            <v>2547320</v>
          </cell>
          <cell r="X295">
            <v>52</v>
          </cell>
          <cell r="Y295">
            <v>13</v>
          </cell>
          <cell r="Z295">
            <v>0</v>
          </cell>
        </row>
        <row r="296">
          <cell r="A296">
            <v>37913</v>
          </cell>
          <cell r="C296">
            <v>759000</v>
          </cell>
          <cell r="E296">
            <v>1785420</v>
          </cell>
          <cell r="K296">
            <v>35.57</v>
          </cell>
          <cell r="M296">
            <v>112.36</v>
          </cell>
          <cell r="N296">
            <v>25.86</v>
          </cell>
          <cell r="O296">
            <v>0.23015307938768245</v>
          </cell>
          <cell r="P296">
            <v>230</v>
          </cell>
          <cell r="Q296">
            <v>112000</v>
          </cell>
          <cell r="R296">
            <v>8.6000811194483884</v>
          </cell>
          <cell r="S296" t="str">
            <v/>
          </cell>
          <cell r="T296">
            <v>29896</v>
          </cell>
          <cell r="U296">
            <v>9.7991935293701502</v>
          </cell>
          <cell r="V296">
            <v>2544420</v>
          </cell>
          <cell r="X296">
            <v>62</v>
          </cell>
          <cell r="Y296">
            <v>3</v>
          </cell>
          <cell r="Z296">
            <v>8.5679999999999765</v>
          </cell>
        </row>
        <row r="297">
          <cell r="A297">
            <v>37914</v>
          </cell>
          <cell r="C297">
            <v>775350</v>
          </cell>
          <cell r="E297">
            <v>1888630</v>
          </cell>
          <cell r="K297">
            <v>37.49</v>
          </cell>
          <cell r="M297">
            <v>115.86</v>
          </cell>
          <cell r="N297">
            <v>27.89</v>
          </cell>
          <cell r="O297">
            <v>0.24072156050405663</v>
          </cell>
          <cell r="P297">
            <v>230</v>
          </cell>
          <cell r="Q297">
            <v>118000</v>
          </cell>
          <cell r="R297">
            <v>8.6859471796543861</v>
          </cell>
          <cell r="S297" t="str">
            <v/>
          </cell>
          <cell r="T297">
            <v>31914</v>
          </cell>
          <cell r="U297">
            <v>9.9911696033754005</v>
          </cell>
          <cell r="V297">
            <v>2663980</v>
          </cell>
          <cell r="X297">
            <v>60</v>
          </cell>
          <cell r="Y297">
            <v>5</v>
          </cell>
          <cell r="Z297">
            <v>5.5167999999999964</v>
          </cell>
        </row>
        <row r="298">
          <cell r="A298">
            <v>37915</v>
          </cell>
          <cell r="C298">
            <v>727990</v>
          </cell>
          <cell r="E298">
            <v>1878700</v>
          </cell>
          <cell r="K298">
            <v>32.68</v>
          </cell>
          <cell r="M298">
            <v>116.53</v>
          </cell>
          <cell r="N298">
            <v>32.5</v>
          </cell>
          <cell r="O298">
            <v>0.27889813781858747</v>
          </cell>
          <cell r="P298">
            <v>230</v>
          </cell>
          <cell r="Q298">
            <v>118000</v>
          </cell>
          <cell r="R298">
            <v>8.7349708464580118</v>
          </cell>
          <cell r="S298" t="str">
            <v/>
          </cell>
          <cell r="T298">
            <v>30992</v>
          </cell>
          <cell r="U298">
            <v>9.9157659714043493</v>
          </cell>
          <cell r="V298">
            <v>2606690</v>
          </cell>
          <cell r="X298">
            <v>65</v>
          </cell>
          <cell r="Y298">
            <v>0</v>
          </cell>
          <cell r="Z298">
            <v>6.383999999999979</v>
          </cell>
        </row>
        <row r="299">
          <cell r="A299">
            <v>37916</v>
          </cell>
          <cell r="C299">
            <v>759560</v>
          </cell>
          <cell r="E299">
            <v>1830120</v>
          </cell>
          <cell r="K299">
            <v>36.79</v>
          </cell>
          <cell r="M299">
            <v>113.07</v>
          </cell>
          <cell r="N299">
            <v>28.33</v>
          </cell>
          <cell r="O299">
            <v>0.250552754930574</v>
          </cell>
          <cell r="P299">
            <v>230</v>
          </cell>
          <cell r="Q299">
            <v>120000</v>
          </cell>
          <cell r="R299">
            <v>8.6403309755772071</v>
          </cell>
          <cell r="S299" t="str">
            <v/>
          </cell>
          <cell r="T299">
            <v>30792</v>
          </cell>
          <cell r="U299">
            <v>9.9164869790862191</v>
          </cell>
          <cell r="V299">
            <v>2589680</v>
          </cell>
          <cell r="X299">
            <v>56</v>
          </cell>
          <cell r="Y299">
            <v>9</v>
          </cell>
          <cell r="Z299">
            <v>2.3519999999999825</v>
          </cell>
        </row>
        <row r="300">
          <cell r="A300">
            <v>37917</v>
          </cell>
          <cell r="C300">
            <v>787650</v>
          </cell>
          <cell r="E300">
            <v>1871250</v>
          </cell>
          <cell r="K300">
            <v>35.549999999999997</v>
          </cell>
          <cell r="M300">
            <v>117.41</v>
          </cell>
          <cell r="N300">
            <v>31</v>
          </cell>
          <cell r="O300">
            <v>0.26403202452942681</v>
          </cell>
          <cell r="P300">
            <v>230</v>
          </cell>
          <cell r="Q300">
            <v>133000</v>
          </cell>
          <cell r="R300">
            <v>8.6914879707112984</v>
          </cell>
          <cell r="S300" t="str">
            <v/>
          </cell>
          <cell r="T300">
            <v>30298</v>
          </cell>
          <cell r="U300">
            <v>9.5033780886832897</v>
          </cell>
          <cell r="V300">
            <v>2658900</v>
          </cell>
          <cell r="X300">
            <v>58</v>
          </cell>
          <cell r="Y300">
            <v>7</v>
          </cell>
          <cell r="Z300">
            <v>2.1247999999999791</v>
          </cell>
        </row>
        <row r="301">
          <cell r="A301">
            <v>37918</v>
          </cell>
          <cell r="C301">
            <v>771840</v>
          </cell>
          <cell r="E301">
            <v>1879440</v>
          </cell>
          <cell r="K301">
            <v>34.21</v>
          </cell>
          <cell r="M301">
            <v>116.73</v>
          </cell>
          <cell r="N301">
            <v>31.91</v>
          </cell>
          <cell r="O301">
            <v>0.27336588708986548</v>
          </cell>
          <cell r="P301">
            <v>230</v>
          </cell>
          <cell r="Q301">
            <v>118000</v>
          </cell>
          <cell r="R301">
            <v>8.7825626076586722</v>
          </cell>
          <cell r="S301" t="str">
            <v/>
          </cell>
          <cell r="T301">
            <v>31452</v>
          </cell>
          <cell r="U301">
            <v>9.8936996469629772</v>
          </cell>
          <cell r="V301">
            <v>2651280</v>
          </cell>
          <cell r="X301">
            <v>56</v>
          </cell>
          <cell r="Y301">
            <v>9</v>
          </cell>
          <cell r="Z301">
            <v>3.775999999999982</v>
          </cell>
        </row>
        <row r="302">
          <cell r="A302">
            <v>37919</v>
          </cell>
          <cell r="C302">
            <v>729150</v>
          </cell>
          <cell r="E302">
            <v>1914980</v>
          </cell>
          <cell r="K302">
            <v>30.84</v>
          </cell>
          <cell r="M302">
            <v>120.38</v>
          </cell>
          <cell r="N302">
            <v>34.020000000000003</v>
          </cell>
          <cell r="O302">
            <v>0.28260508390098027</v>
          </cell>
          <cell r="P302">
            <v>230</v>
          </cell>
          <cell r="Q302">
            <v>116000</v>
          </cell>
          <cell r="R302">
            <v>8.7426597010977378</v>
          </cell>
          <cell r="S302" t="str">
            <v/>
          </cell>
          <cell r="T302">
            <v>32979</v>
          </cell>
          <cell r="U302">
            <v>10.402092937941781</v>
          </cell>
          <cell r="V302">
            <v>2644130</v>
          </cell>
          <cell r="X302">
            <v>56</v>
          </cell>
          <cell r="Y302">
            <v>9</v>
          </cell>
          <cell r="Z302">
            <v>4.8159999999999883</v>
          </cell>
        </row>
        <row r="303">
          <cell r="A303">
            <v>37920</v>
          </cell>
          <cell r="C303">
            <v>729360</v>
          </cell>
          <cell r="E303">
            <v>1943650</v>
          </cell>
          <cell r="K303">
            <v>35.96</v>
          </cell>
          <cell r="M303">
            <v>124.91</v>
          </cell>
          <cell r="N303">
            <v>32.729999999999997</v>
          </cell>
          <cell r="O303">
            <v>0.26202866063565766</v>
          </cell>
          <cell r="P303">
            <v>230</v>
          </cell>
          <cell r="Q303">
            <v>117000</v>
          </cell>
          <cell r="R303">
            <v>8.3079816000497289</v>
          </cell>
          <cell r="S303" t="str">
            <v/>
          </cell>
          <cell r="T303">
            <v>34087</v>
          </cell>
          <cell r="U303">
            <v>10.635410267825412</v>
          </cell>
          <cell r="V303">
            <v>2673010</v>
          </cell>
          <cell r="X303">
            <v>46</v>
          </cell>
          <cell r="Y303">
            <v>19</v>
          </cell>
          <cell r="Z303">
            <v>0</v>
          </cell>
        </row>
        <row r="304">
          <cell r="A304">
            <v>37921</v>
          </cell>
          <cell r="C304">
            <v>836900</v>
          </cell>
          <cell r="E304">
            <v>1896410</v>
          </cell>
          <cell r="K304">
            <v>35.17</v>
          </cell>
          <cell r="M304">
            <v>121.86</v>
          </cell>
          <cell r="N304">
            <v>23.04</v>
          </cell>
          <cell r="O304">
            <v>0.18906942392909895</v>
          </cell>
          <cell r="P304">
            <v>230</v>
          </cell>
          <cell r="Q304">
            <v>129000</v>
          </cell>
          <cell r="R304">
            <v>8.7031458956887224</v>
          </cell>
          <cell r="S304" t="str">
            <v/>
          </cell>
          <cell r="T304">
            <v>34113</v>
          </cell>
          <cell r="U304">
            <v>10.408713976826631</v>
          </cell>
          <cell r="V304">
            <v>2733310</v>
          </cell>
          <cell r="X304">
            <v>44</v>
          </cell>
          <cell r="Y304">
            <v>21</v>
          </cell>
          <cell r="Z304">
            <v>0</v>
          </cell>
        </row>
        <row r="305">
          <cell r="A305">
            <v>37922</v>
          </cell>
          <cell r="C305">
            <v>754780</v>
          </cell>
          <cell r="E305">
            <v>1920480</v>
          </cell>
          <cell r="K305">
            <v>32.200000000000003</v>
          </cell>
          <cell r="M305">
            <v>122.02</v>
          </cell>
          <cell r="N305">
            <v>28.34</v>
          </cell>
          <cell r="O305">
            <v>0.23225700704802493</v>
          </cell>
          <cell r="P305">
            <v>230</v>
          </cell>
          <cell r="Q305">
            <v>118000</v>
          </cell>
          <cell r="R305">
            <v>8.6735183504085072</v>
          </cell>
          <cell r="S305" t="str">
            <v/>
          </cell>
          <cell r="T305">
            <v>31143</v>
          </cell>
          <cell r="U305">
            <v>9.7086870061227692</v>
          </cell>
          <cell r="V305">
            <v>2675260</v>
          </cell>
          <cell r="X305">
            <v>48</v>
          </cell>
          <cell r="Y305">
            <v>17</v>
          </cell>
          <cell r="Z305">
            <v>0</v>
          </cell>
        </row>
        <row r="306">
          <cell r="A306">
            <v>37923</v>
          </cell>
          <cell r="C306">
            <v>743250</v>
          </cell>
          <cell r="E306">
            <v>1932880</v>
          </cell>
          <cell r="K306">
            <v>34.020000000000003</v>
          </cell>
          <cell r="M306">
            <v>122.93</v>
          </cell>
          <cell r="N306">
            <v>32.31</v>
          </cell>
          <cell r="O306">
            <v>0.26283250630440086</v>
          </cell>
          <cell r="P306">
            <v>230</v>
          </cell>
          <cell r="Q306">
            <v>120000</v>
          </cell>
          <cell r="R306">
            <v>8.5254221089518936</v>
          </cell>
          <cell r="S306" t="str">
            <v/>
          </cell>
          <cell r="T306">
            <v>39870</v>
          </cell>
          <cell r="U306">
            <v>12.425248399741417</v>
          </cell>
          <cell r="V306">
            <v>2676130</v>
          </cell>
          <cell r="X306">
            <v>49</v>
          </cell>
          <cell r="Y306">
            <v>16</v>
          </cell>
          <cell r="Z306">
            <v>0</v>
          </cell>
        </row>
        <row r="307">
          <cell r="A307">
            <v>37924</v>
          </cell>
          <cell r="C307">
            <v>727650</v>
          </cell>
          <cell r="E307">
            <v>1838460</v>
          </cell>
          <cell r="K307">
            <v>31.97</v>
          </cell>
          <cell r="M307">
            <v>117.23</v>
          </cell>
          <cell r="N307">
            <v>31.53</v>
          </cell>
          <cell r="O307">
            <v>0.2689584577326623</v>
          </cell>
          <cell r="P307">
            <v>230</v>
          </cell>
          <cell r="Q307">
            <v>112000</v>
          </cell>
          <cell r="R307">
            <v>8.5995643431635393</v>
          </cell>
          <cell r="S307" t="str">
            <v/>
          </cell>
          <cell r="T307">
            <v>43501</v>
          </cell>
          <cell r="U307">
            <v>14.138066567684159</v>
          </cell>
          <cell r="V307">
            <v>2566110</v>
          </cell>
          <cell r="X307">
            <v>64</v>
          </cell>
          <cell r="Y307">
            <v>1</v>
          </cell>
          <cell r="Z307">
            <v>7.9359999999999857</v>
          </cell>
        </row>
        <row r="308">
          <cell r="A308">
            <v>37925</v>
          </cell>
          <cell r="C308">
            <v>754450</v>
          </cell>
          <cell r="E308">
            <v>1894210</v>
          </cell>
          <cell r="K308">
            <v>32.270000000000003</v>
          </cell>
          <cell r="M308">
            <v>123.09</v>
          </cell>
          <cell r="N308">
            <v>29.29</v>
          </cell>
          <cell r="O308">
            <v>0.23795596717848727</v>
          </cell>
          <cell r="P308">
            <v>230</v>
          </cell>
          <cell r="Q308">
            <v>117000</v>
          </cell>
          <cell r="R308">
            <v>8.5242662203913486</v>
          </cell>
          <cell r="S308" t="str">
            <v/>
          </cell>
          <cell r="T308">
            <v>33226</v>
          </cell>
          <cell r="U308">
            <v>10.462076672732627</v>
          </cell>
          <cell r="V308">
            <v>2648660</v>
          </cell>
          <cell r="X308">
            <v>66</v>
          </cell>
          <cell r="Y308">
            <v>0</v>
          </cell>
          <cell r="Z308">
            <v>11.716799999999999</v>
          </cell>
        </row>
        <row r="309">
          <cell r="A309">
            <v>37926</v>
          </cell>
          <cell r="C309">
            <v>734420</v>
          </cell>
          <cell r="E309">
            <v>1761340</v>
          </cell>
          <cell r="K309">
            <v>32.090000000000003</v>
          </cell>
          <cell r="M309">
            <v>113.08</v>
          </cell>
          <cell r="N309">
            <v>28.38</v>
          </cell>
          <cell r="O309">
            <v>0.25097276264591439</v>
          </cell>
          <cell r="P309">
            <v>230</v>
          </cell>
          <cell r="Q309">
            <v>109000</v>
          </cell>
          <cell r="R309">
            <v>8.5959909072122329</v>
          </cell>
          <cell r="S309" t="str">
            <v/>
          </cell>
          <cell r="T309">
            <v>33719</v>
          </cell>
          <cell r="U309">
            <v>11.267768535436099</v>
          </cell>
          <cell r="V309">
            <v>2495760</v>
          </cell>
          <cell r="X309">
            <v>60</v>
          </cell>
          <cell r="Y309">
            <v>5</v>
          </cell>
          <cell r="Z309">
            <v>7.4415999999999798</v>
          </cell>
        </row>
        <row r="310">
          <cell r="A310">
            <v>37927</v>
          </cell>
          <cell r="C310">
            <v>694000</v>
          </cell>
          <cell r="E310">
            <v>1855990</v>
          </cell>
          <cell r="K310">
            <v>30.5</v>
          </cell>
          <cell r="M310">
            <v>120.96</v>
          </cell>
          <cell r="N310">
            <v>29.75</v>
          </cell>
          <cell r="O310">
            <v>0.2459490740740741</v>
          </cell>
          <cell r="P310">
            <v>230</v>
          </cell>
          <cell r="Q310">
            <v>110000</v>
          </cell>
          <cell r="R310">
            <v>8.4180311633434588</v>
          </cell>
          <cell r="S310" t="str">
            <v/>
          </cell>
          <cell r="T310">
            <v>36160</v>
          </cell>
          <cell r="U310">
            <v>11.826493437229168</v>
          </cell>
          <cell r="V310">
            <v>2549990</v>
          </cell>
          <cell r="X310">
            <v>64</v>
          </cell>
          <cell r="Y310">
            <v>1</v>
          </cell>
          <cell r="Z310">
            <v>10.867199999999997</v>
          </cell>
        </row>
        <row r="311">
          <cell r="A311">
            <v>37928</v>
          </cell>
          <cell r="C311">
            <v>790870</v>
          </cell>
          <cell r="E311">
            <v>1909610</v>
          </cell>
          <cell r="K311">
            <v>36.68</v>
          </cell>
          <cell r="M311">
            <v>121.63</v>
          </cell>
          <cell r="N311">
            <v>30.83</v>
          </cell>
          <cell r="O311">
            <v>0.25347364959302804</v>
          </cell>
          <cell r="P311">
            <v>230</v>
          </cell>
          <cell r="Q311">
            <v>134000</v>
          </cell>
          <cell r="R311">
            <v>8.5290884972522267</v>
          </cell>
          <cell r="S311" t="str">
            <v/>
          </cell>
          <cell r="T311">
            <v>33573</v>
          </cell>
          <cell r="U311">
            <v>10.368483380732314</v>
          </cell>
          <cell r="V311">
            <v>2700480</v>
          </cell>
          <cell r="X311">
            <v>66</v>
          </cell>
          <cell r="Y311">
            <v>0</v>
          </cell>
          <cell r="Z311">
            <v>12.140799999999984</v>
          </cell>
        </row>
        <row r="312">
          <cell r="A312">
            <v>37929</v>
          </cell>
          <cell r="C312">
            <v>762160</v>
          </cell>
          <cell r="E312">
            <v>1926580</v>
          </cell>
          <cell r="K312">
            <v>31.19</v>
          </cell>
          <cell r="M312">
            <v>123.22</v>
          </cell>
          <cell r="N312">
            <v>31.57</v>
          </cell>
          <cell r="O312">
            <v>0.25620840772601849</v>
          </cell>
          <cell r="P312">
            <v>230</v>
          </cell>
          <cell r="Q312">
            <v>120000</v>
          </cell>
          <cell r="R312">
            <v>8.7064956932841131</v>
          </cell>
          <cell r="S312" t="str">
            <v/>
          </cell>
          <cell r="T312">
            <v>30268</v>
          </cell>
          <cell r="U312">
            <v>9.3886028399919663</v>
          </cell>
          <cell r="V312">
            <v>2688740</v>
          </cell>
          <cell r="X312">
            <v>68</v>
          </cell>
          <cell r="Y312">
            <v>0</v>
          </cell>
          <cell r="Z312">
            <v>10.627199999999995</v>
          </cell>
        </row>
        <row r="313">
          <cell r="A313">
            <v>37930</v>
          </cell>
          <cell r="C313">
            <v>321220</v>
          </cell>
          <cell r="E313">
            <v>1668770</v>
          </cell>
          <cell r="K313">
            <v>11.03</v>
          </cell>
          <cell r="M313">
            <v>105.68</v>
          </cell>
          <cell r="N313">
            <v>26.29</v>
          </cell>
          <cell r="O313">
            <v>0.24876987130961389</v>
          </cell>
          <cell r="P313">
            <v>230</v>
          </cell>
          <cell r="Q313">
            <v>107000</v>
          </cell>
          <cell r="R313">
            <v>8.5253620083968809</v>
          </cell>
          <cell r="S313" t="str">
            <v/>
          </cell>
          <cell r="T313">
            <v>35114</v>
          </cell>
          <cell r="U313">
            <v>14.716192543681125</v>
          </cell>
          <cell r="V313">
            <v>1989990</v>
          </cell>
          <cell r="X313">
            <v>56</v>
          </cell>
          <cell r="Y313">
            <v>9</v>
          </cell>
          <cell r="Z313">
            <v>4.1247999999999791</v>
          </cell>
        </row>
        <row r="314">
          <cell r="A314">
            <v>37931</v>
          </cell>
          <cell r="E314">
            <v>1848080</v>
          </cell>
          <cell r="M314">
            <v>117.59</v>
          </cell>
          <cell r="N314">
            <v>28.29</v>
          </cell>
          <cell r="O314">
            <v>0.24058168211582617</v>
          </cell>
          <cell r="P314">
            <v>230</v>
          </cell>
          <cell r="Q314">
            <v>87000</v>
          </cell>
          <cell r="R314">
            <v>7.8581512033336169</v>
          </cell>
          <cell r="S314" t="str">
            <v/>
          </cell>
          <cell r="T314">
            <v>29888</v>
          </cell>
          <cell r="U314">
            <v>13.487831695597594</v>
          </cell>
          <cell r="V314">
            <v>1848080</v>
          </cell>
          <cell r="X314">
            <v>41</v>
          </cell>
          <cell r="Y314">
            <v>24</v>
          </cell>
          <cell r="Z314">
            <v>0</v>
          </cell>
        </row>
        <row r="315">
          <cell r="A315">
            <v>37932</v>
          </cell>
          <cell r="E315">
            <v>1938800</v>
          </cell>
          <cell r="M315">
            <v>123.9</v>
          </cell>
          <cell r="N315">
            <v>34.409999999999997</v>
          </cell>
          <cell r="O315">
            <v>0.27772397094430989</v>
          </cell>
          <cell r="P315">
            <v>230</v>
          </cell>
          <cell r="Q315">
            <v>90000</v>
          </cell>
          <cell r="R315">
            <v>7.8240516545601295</v>
          </cell>
          <cell r="S315" t="str">
            <v/>
          </cell>
          <cell r="T315">
            <v>29000</v>
          </cell>
          <cell r="U315">
            <v>12.474726635031978</v>
          </cell>
          <cell r="V315">
            <v>1938800</v>
          </cell>
          <cell r="X315">
            <v>37</v>
          </cell>
          <cell r="Y315">
            <v>28</v>
          </cell>
          <cell r="Z315">
            <v>0</v>
          </cell>
        </row>
        <row r="316">
          <cell r="A316">
            <v>37933</v>
          </cell>
          <cell r="E316">
            <v>1947070</v>
          </cell>
          <cell r="M316">
            <v>123.36</v>
          </cell>
          <cell r="N316">
            <v>33.9</v>
          </cell>
          <cell r="O316">
            <v>0.27480544747081709</v>
          </cell>
          <cell r="P316">
            <v>230</v>
          </cell>
          <cell r="Q316">
            <v>90000</v>
          </cell>
          <cell r="R316">
            <v>7.8918206874189361</v>
          </cell>
          <cell r="S316" t="str">
            <v/>
          </cell>
          <cell r="T316">
            <v>33066</v>
          </cell>
          <cell r="U316">
            <v>14.163355195242081</v>
          </cell>
          <cell r="V316">
            <v>1947070</v>
          </cell>
          <cell r="X316">
            <v>38</v>
          </cell>
          <cell r="Y316">
            <v>27</v>
          </cell>
          <cell r="Z316">
            <v>0</v>
          </cell>
        </row>
        <row r="317">
          <cell r="A317">
            <v>37934</v>
          </cell>
          <cell r="E317">
            <v>1825720</v>
          </cell>
          <cell r="M317">
            <v>115.13</v>
          </cell>
          <cell r="N317">
            <v>31.4</v>
          </cell>
          <cell r="O317">
            <v>0.27273516893945976</v>
          </cell>
          <cell r="P317">
            <v>230</v>
          </cell>
          <cell r="Q317">
            <v>84000</v>
          </cell>
          <cell r="R317">
            <v>7.9289498827412492</v>
          </cell>
          <cell r="S317" t="str">
            <v/>
          </cell>
          <cell r="T317">
            <v>31055</v>
          </cell>
          <cell r="U317">
            <v>14.186112876016036</v>
          </cell>
          <cell r="V317">
            <v>1825720</v>
          </cell>
          <cell r="X317">
            <v>42</v>
          </cell>
          <cell r="Y317">
            <v>23</v>
          </cell>
          <cell r="Z317">
            <v>0</v>
          </cell>
        </row>
        <row r="318">
          <cell r="A318">
            <v>37935</v>
          </cell>
          <cell r="C318">
            <v>126810</v>
          </cell>
          <cell r="D318">
            <v>2786240</v>
          </cell>
          <cell r="E318">
            <v>959520</v>
          </cell>
          <cell r="K318">
            <v>10.57</v>
          </cell>
          <cell r="L318">
            <v>6860</v>
          </cell>
          <cell r="M318">
            <v>46.18</v>
          </cell>
          <cell r="N318">
            <v>14.5</v>
          </cell>
          <cell r="O318">
            <v>0.31398873971416197</v>
          </cell>
          <cell r="P318">
            <v>230</v>
          </cell>
          <cell r="Q318">
            <v>76000</v>
          </cell>
          <cell r="R318">
            <v>9.5711894273127758</v>
          </cell>
          <cell r="S318">
            <v>406.15743440233234</v>
          </cell>
          <cell r="T318">
            <v>33236</v>
          </cell>
          <cell r="U318">
            <v>7.1577334948109392</v>
          </cell>
          <cell r="V318">
            <v>3872570</v>
          </cell>
          <cell r="X318">
            <v>50</v>
          </cell>
          <cell r="Y318">
            <v>15</v>
          </cell>
          <cell r="Z318">
            <v>0</v>
          </cell>
        </row>
        <row r="319">
          <cell r="A319">
            <v>37936</v>
          </cell>
          <cell r="C319">
            <v>1330030</v>
          </cell>
          <cell r="D319">
            <v>174000</v>
          </cell>
          <cell r="K319">
            <v>53.27</v>
          </cell>
          <cell r="L319">
            <v>1890</v>
          </cell>
          <cell r="O319" t="str">
            <v/>
          </cell>
          <cell r="P319">
            <v>230</v>
          </cell>
          <cell r="Q319">
            <v>69000</v>
          </cell>
          <cell r="R319">
            <v>12.483855828796695</v>
          </cell>
          <cell r="S319">
            <v>92.063492063492063</v>
          </cell>
          <cell r="T319">
            <v>35738</v>
          </cell>
          <cell r="U319">
            <v>19.817086095357141</v>
          </cell>
          <cell r="V319">
            <v>1504030</v>
          </cell>
          <cell r="X319">
            <v>65</v>
          </cell>
          <cell r="Y319">
            <v>0</v>
          </cell>
          <cell r="Z319">
            <v>11.401599999999981</v>
          </cell>
        </row>
        <row r="320">
          <cell r="A320">
            <v>37937</v>
          </cell>
          <cell r="C320">
            <v>1390800</v>
          </cell>
          <cell r="D320">
            <v>56000</v>
          </cell>
          <cell r="K320">
            <v>61.04</v>
          </cell>
          <cell r="L320">
            <v>740</v>
          </cell>
          <cell r="O320" t="str">
            <v/>
          </cell>
          <cell r="P320">
            <v>230</v>
          </cell>
          <cell r="Q320">
            <v>89000</v>
          </cell>
          <cell r="R320">
            <v>11.392529488859765</v>
          </cell>
          <cell r="S320">
            <v>75.675675675675677</v>
          </cell>
          <cell r="T320">
            <v>36686</v>
          </cell>
          <cell r="U320">
            <v>21.147445396737627</v>
          </cell>
          <cell r="V320">
            <v>1446800</v>
          </cell>
          <cell r="X320">
            <v>60</v>
          </cell>
          <cell r="Y320">
            <v>5</v>
          </cell>
          <cell r="Z320">
            <v>5.9039999999999893</v>
          </cell>
        </row>
        <row r="321">
          <cell r="A321">
            <v>37938</v>
          </cell>
          <cell r="C321">
            <v>878800</v>
          </cell>
          <cell r="D321">
            <v>173000</v>
          </cell>
          <cell r="E321">
            <v>831960</v>
          </cell>
          <cell r="K321">
            <v>32.19</v>
          </cell>
          <cell r="L321">
            <v>3960</v>
          </cell>
          <cell r="M321">
            <v>52.25</v>
          </cell>
          <cell r="N321">
            <v>12.77</v>
          </cell>
          <cell r="O321">
            <v>0.24440191387559806</v>
          </cell>
          <cell r="P321">
            <v>230</v>
          </cell>
          <cell r="Q321">
            <v>87000</v>
          </cell>
          <cell r="R321">
            <v>10.13003315963998</v>
          </cell>
          <cell r="S321">
            <v>43.686868686868685</v>
          </cell>
          <cell r="T321">
            <v>40413</v>
          </cell>
          <cell r="U321">
            <v>17.892110459931203</v>
          </cell>
          <cell r="V321">
            <v>1883760</v>
          </cell>
          <cell r="X321">
            <v>39</v>
          </cell>
          <cell r="Y321">
            <v>26</v>
          </cell>
          <cell r="Z321">
            <v>0</v>
          </cell>
        </row>
        <row r="322">
          <cell r="A322">
            <v>37939</v>
          </cell>
          <cell r="E322">
            <v>1741950</v>
          </cell>
          <cell r="M322">
            <v>112.54</v>
          </cell>
          <cell r="N322">
            <v>28.25</v>
          </cell>
          <cell r="O322">
            <v>0.25102185889461526</v>
          </cell>
          <cell r="P322">
            <v>230</v>
          </cell>
          <cell r="Q322">
            <v>85000</v>
          </cell>
          <cell r="R322">
            <v>7.7392482672827443</v>
          </cell>
          <cell r="S322" t="str">
            <v/>
          </cell>
          <cell r="T322">
            <v>32513</v>
          </cell>
          <cell r="U322">
            <v>15.566372169120813</v>
          </cell>
          <cell r="V322">
            <v>1741950</v>
          </cell>
          <cell r="X322">
            <v>38</v>
          </cell>
          <cell r="Y322">
            <v>27</v>
          </cell>
          <cell r="Z322">
            <v>0</v>
          </cell>
        </row>
        <row r="323">
          <cell r="A323">
            <v>37940</v>
          </cell>
          <cell r="E323">
            <v>1564880</v>
          </cell>
          <cell r="M323">
            <v>97.22</v>
          </cell>
          <cell r="N323">
            <v>25.69</v>
          </cell>
          <cell r="O323">
            <v>0.26424603990948364</v>
          </cell>
          <cell r="P323">
            <v>230</v>
          </cell>
          <cell r="Q323">
            <v>69000</v>
          </cell>
          <cell r="R323">
            <v>8.0481382431598441</v>
          </cell>
          <cell r="S323" t="str">
            <v/>
          </cell>
          <cell r="T323">
            <v>22895</v>
          </cell>
          <cell r="U323">
            <v>12.201849343080619</v>
          </cell>
          <cell r="V323">
            <v>1564880</v>
          </cell>
          <cell r="X323">
            <v>44</v>
          </cell>
          <cell r="Y323">
            <v>21</v>
          </cell>
          <cell r="Z323">
            <v>0</v>
          </cell>
        </row>
        <row r="324">
          <cell r="A324">
            <v>37941</v>
          </cell>
          <cell r="E324">
            <v>1410030</v>
          </cell>
          <cell r="M324">
            <v>89.96</v>
          </cell>
          <cell r="N324">
            <v>18.329999999999998</v>
          </cell>
          <cell r="O324">
            <v>0.20375722543352601</v>
          </cell>
          <cell r="P324">
            <v>230</v>
          </cell>
          <cell r="Q324">
            <v>63000</v>
          </cell>
          <cell r="R324">
            <v>7.8369831036016011</v>
          </cell>
          <cell r="S324" t="str">
            <v/>
          </cell>
          <cell r="T324">
            <v>24337</v>
          </cell>
          <cell r="U324">
            <v>14.394770324035658</v>
          </cell>
          <cell r="V324">
            <v>1410030</v>
          </cell>
          <cell r="X324">
            <v>50</v>
          </cell>
          <cell r="Y324">
            <v>15</v>
          </cell>
          <cell r="Z324">
            <v>0</v>
          </cell>
        </row>
        <row r="325">
          <cell r="A325">
            <v>37942</v>
          </cell>
          <cell r="E325">
            <v>1223460</v>
          </cell>
          <cell r="M325">
            <v>75.92</v>
          </cell>
          <cell r="N325">
            <v>16.11</v>
          </cell>
          <cell r="O325">
            <v>0.21219704952581664</v>
          </cell>
          <cell r="P325">
            <v>230</v>
          </cell>
          <cell r="Q325">
            <v>60000</v>
          </cell>
          <cell r="R325">
            <v>8.0575605900948375</v>
          </cell>
          <cell r="S325" t="str">
            <v/>
          </cell>
          <cell r="T325">
            <v>27483</v>
          </cell>
          <cell r="U325">
            <v>18.73442695306753</v>
          </cell>
          <cell r="V325">
            <v>1223460</v>
          </cell>
          <cell r="X325">
            <v>57</v>
          </cell>
          <cell r="Y325">
            <v>8</v>
          </cell>
          <cell r="Z325">
            <v>6.4879999999999782</v>
          </cell>
        </row>
        <row r="326">
          <cell r="A326">
            <v>37943</v>
          </cell>
          <cell r="E326">
            <v>1108880</v>
          </cell>
          <cell r="M326">
            <v>73.75</v>
          </cell>
          <cell r="N326">
            <v>17.64</v>
          </cell>
          <cell r="O326">
            <v>0.2391864406779661</v>
          </cell>
          <cell r="P326">
            <v>230</v>
          </cell>
          <cell r="Q326">
            <v>56000</v>
          </cell>
          <cell r="R326">
            <v>7.5178305084745762</v>
          </cell>
          <cell r="S326" t="str">
            <v/>
          </cell>
          <cell r="T326">
            <v>27472</v>
          </cell>
          <cell r="U326">
            <v>20.661972440660847</v>
          </cell>
          <cell r="V326">
            <v>1108880</v>
          </cell>
          <cell r="X326">
            <v>60</v>
          </cell>
          <cell r="Y326">
            <v>5</v>
          </cell>
          <cell r="Z326">
            <v>7.9839999999999876</v>
          </cell>
        </row>
        <row r="327">
          <cell r="A327">
            <v>37944</v>
          </cell>
          <cell r="E327">
            <v>1370430</v>
          </cell>
          <cell r="M327">
            <v>88.61</v>
          </cell>
          <cell r="N327">
            <v>22.83</v>
          </cell>
          <cell r="O327">
            <v>0.25764586389797989</v>
          </cell>
          <cell r="P327">
            <v>230</v>
          </cell>
          <cell r="Q327">
            <v>72000</v>
          </cell>
          <cell r="R327">
            <v>7.7329308204491589</v>
          </cell>
          <cell r="S327" t="str">
            <v/>
          </cell>
          <cell r="T327">
            <v>31205</v>
          </cell>
          <cell r="U327">
            <v>18.990367986690305</v>
          </cell>
          <cell r="V327">
            <v>1370430</v>
          </cell>
          <cell r="X327">
            <v>54</v>
          </cell>
          <cell r="Y327">
            <v>11</v>
          </cell>
          <cell r="Z327">
            <v>0</v>
          </cell>
        </row>
        <row r="328">
          <cell r="A328">
            <v>37945</v>
          </cell>
          <cell r="E328">
            <v>1288760</v>
          </cell>
          <cell r="M328">
            <v>82.49</v>
          </cell>
          <cell r="N328">
            <v>18.97</v>
          </cell>
          <cell r="O328">
            <v>0.22996726875984969</v>
          </cell>
          <cell r="P328">
            <v>230</v>
          </cell>
          <cell r="Q328">
            <v>62000</v>
          </cell>
          <cell r="R328">
            <v>7.8116135289125959</v>
          </cell>
          <cell r="S328" t="str">
            <v/>
          </cell>
          <cell r="T328">
            <v>30988</v>
          </cell>
          <cell r="U328">
            <v>20.053378441292406</v>
          </cell>
          <cell r="V328">
            <v>1288760</v>
          </cell>
          <cell r="X328">
            <v>55</v>
          </cell>
          <cell r="Y328">
            <v>10</v>
          </cell>
          <cell r="Z328">
            <v>0</v>
          </cell>
        </row>
        <row r="329">
          <cell r="A329">
            <v>37946</v>
          </cell>
          <cell r="E329">
            <v>1184010</v>
          </cell>
          <cell r="M329">
            <v>75.77</v>
          </cell>
          <cell r="N329">
            <v>17.43</v>
          </cell>
          <cell r="O329">
            <v>0.23003827372310942</v>
          </cell>
          <cell r="P329">
            <v>230</v>
          </cell>
          <cell r="Q329">
            <v>60000</v>
          </cell>
          <cell r="R329">
            <v>7.8131846377194138</v>
          </cell>
          <cell r="S329" t="str">
            <v/>
          </cell>
          <cell r="T329">
            <v>28809</v>
          </cell>
          <cell r="U329">
            <v>20.292654622849469</v>
          </cell>
          <cell r="V329">
            <v>1184010</v>
          </cell>
          <cell r="X329">
            <v>58</v>
          </cell>
          <cell r="Y329">
            <v>7</v>
          </cell>
          <cell r="Z329">
            <v>1.5439999999999827</v>
          </cell>
        </row>
        <row r="330">
          <cell r="A330">
            <v>37947</v>
          </cell>
          <cell r="E330">
            <v>1085190</v>
          </cell>
          <cell r="M330">
            <v>68.67</v>
          </cell>
          <cell r="N330">
            <v>18.61</v>
          </cell>
          <cell r="O330">
            <v>0.27100626183194987</v>
          </cell>
          <cell r="P330">
            <v>230</v>
          </cell>
          <cell r="Q330">
            <v>49000</v>
          </cell>
          <cell r="R330">
            <v>7.9014853647881171</v>
          </cell>
          <cell r="S330" t="str">
            <v/>
          </cell>
          <cell r="T330">
            <v>27000</v>
          </cell>
          <cell r="U330">
            <v>20.750283360517514</v>
          </cell>
          <cell r="V330">
            <v>1085190</v>
          </cell>
          <cell r="X330">
            <v>63</v>
          </cell>
          <cell r="Y330">
            <v>2</v>
          </cell>
          <cell r="Z330">
            <v>8.6959999999999837</v>
          </cell>
        </row>
        <row r="331">
          <cell r="A331">
            <v>37948</v>
          </cell>
          <cell r="E331">
            <v>1323730</v>
          </cell>
          <cell r="M331">
            <v>81.760000000000005</v>
          </cell>
          <cell r="N331">
            <v>22.23</v>
          </cell>
          <cell r="O331">
            <v>0.27189334637964774</v>
          </cell>
          <cell r="P331">
            <v>230</v>
          </cell>
          <cell r="Q331">
            <v>81000</v>
          </cell>
          <cell r="R331">
            <v>8.0952177103718199</v>
          </cell>
          <cell r="S331" t="str">
            <v/>
          </cell>
          <cell r="T331">
            <v>26759</v>
          </cell>
          <cell r="U331">
            <v>16.85918276385668</v>
          </cell>
          <cell r="V331">
            <v>1323730</v>
          </cell>
          <cell r="X331">
            <v>52</v>
          </cell>
          <cell r="Y331">
            <v>13</v>
          </cell>
          <cell r="Z331">
            <v>0</v>
          </cell>
        </row>
        <row r="332">
          <cell r="A332">
            <v>37949</v>
          </cell>
          <cell r="D332">
            <v>92000</v>
          </cell>
          <cell r="E332">
            <v>2045170</v>
          </cell>
          <cell r="L332">
            <v>450</v>
          </cell>
          <cell r="M332">
            <v>129.59</v>
          </cell>
          <cell r="N332">
            <v>34.85</v>
          </cell>
          <cell r="O332">
            <v>0.26892507137896443</v>
          </cell>
          <cell r="P332">
            <v>230</v>
          </cell>
          <cell r="Q332">
            <v>119000</v>
          </cell>
          <cell r="R332">
            <v>7.8909252257118601</v>
          </cell>
          <cell r="S332">
            <v>204.44444444444446</v>
          </cell>
          <cell r="T332">
            <v>29633</v>
          </cell>
          <cell r="U332">
            <v>11.563854068698326</v>
          </cell>
          <cell r="V332">
            <v>2137170</v>
          </cell>
          <cell r="X332">
            <v>34</v>
          </cell>
          <cell r="Y332">
            <v>31</v>
          </cell>
          <cell r="Z332">
            <v>0</v>
          </cell>
        </row>
        <row r="333">
          <cell r="A333">
            <v>37950</v>
          </cell>
          <cell r="D333">
            <v>49000</v>
          </cell>
          <cell r="E333">
            <v>1953610</v>
          </cell>
          <cell r="L333">
            <v>540</v>
          </cell>
          <cell r="M333">
            <v>122.65</v>
          </cell>
          <cell r="N333">
            <v>31.23</v>
          </cell>
          <cell r="O333">
            <v>0.25462698736241335</v>
          </cell>
          <cell r="P333">
            <v>230</v>
          </cell>
          <cell r="Q333">
            <v>96000</v>
          </cell>
          <cell r="R333">
            <v>7.9641663269465957</v>
          </cell>
          <cell r="S333">
            <v>90.740740740740748</v>
          </cell>
          <cell r="T333">
            <v>31681</v>
          </cell>
          <cell r="U333">
            <v>13.193759144316667</v>
          </cell>
          <cell r="V333">
            <v>2002610</v>
          </cell>
          <cell r="X333">
            <v>36</v>
          </cell>
          <cell r="Y333">
            <v>29</v>
          </cell>
          <cell r="Z333">
            <v>0</v>
          </cell>
        </row>
        <row r="334">
          <cell r="A334">
            <v>37951</v>
          </cell>
          <cell r="E334">
            <v>1688760</v>
          </cell>
          <cell r="M334">
            <v>111.36</v>
          </cell>
          <cell r="O334">
            <v>0</v>
          </cell>
          <cell r="P334">
            <v>230</v>
          </cell>
          <cell r="R334">
            <v>7.5824353448275863</v>
          </cell>
          <cell r="S334" t="str">
            <v/>
          </cell>
          <cell r="U334" t="str">
            <v/>
          </cell>
          <cell r="V334">
            <v>1688760</v>
          </cell>
          <cell r="X334">
            <v>44</v>
          </cell>
          <cell r="Y334">
            <v>21</v>
          </cell>
          <cell r="Z334">
            <v>0</v>
          </cell>
        </row>
        <row r="335">
          <cell r="A335">
            <v>37952</v>
          </cell>
          <cell r="E335">
            <v>1516970</v>
          </cell>
          <cell r="M335">
            <v>94.77</v>
          </cell>
          <cell r="N335">
            <v>26</v>
          </cell>
          <cell r="O335">
            <v>0.27434842249657065</v>
          </cell>
          <cell r="P335">
            <v>230</v>
          </cell>
          <cell r="Q335">
            <v>73000</v>
          </cell>
          <cell r="R335">
            <v>8.0034293552812077</v>
          </cell>
          <cell r="S335" t="str">
            <v/>
          </cell>
          <cell r="T335">
            <v>27641</v>
          </cell>
          <cell r="U335">
            <v>15.196473232825964</v>
          </cell>
          <cell r="V335">
            <v>1516970</v>
          </cell>
          <cell r="X335">
            <v>50</v>
          </cell>
          <cell r="Y335">
            <v>15</v>
          </cell>
          <cell r="Z335">
            <v>0</v>
          </cell>
        </row>
        <row r="336">
          <cell r="A336">
            <v>37953</v>
          </cell>
          <cell r="D336">
            <v>50000</v>
          </cell>
          <cell r="E336">
            <v>2051270</v>
          </cell>
          <cell r="L336">
            <v>620</v>
          </cell>
          <cell r="M336">
            <v>133.22999999999999</v>
          </cell>
          <cell r="N336">
            <v>32.630000000000003</v>
          </cell>
          <cell r="O336">
            <v>0.24491480897695719</v>
          </cell>
          <cell r="P336">
            <v>230</v>
          </cell>
          <cell r="Q336">
            <v>94000</v>
          </cell>
          <cell r="R336">
            <v>7.6982286271860696</v>
          </cell>
          <cell r="S336">
            <v>80.645161290322577</v>
          </cell>
          <cell r="T336">
            <v>29355</v>
          </cell>
          <cell r="U336">
            <v>11.651082440619245</v>
          </cell>
          <cell r="V336">
            <v>2101270</v>
          </cell>
          <cell r="X336">
            <v>36</v>
          </cell>
          <cell r="Y336">
            <v>29</v>
          </cell>
          <cell r="Z336">
            <v>0</v>
          </cell>
        </row>
        <row r="337">
          <cell r="A337">
            <v>37954</v>
          </cell>
          <cell r="D337">
            <v>57000</v>
          </cell>
          <cell r="E337">
            <v>1983620</v>
          </cell>
          <cell r="L337">
            <v>770</v>
          </cell>
          <cell r="M337">
            <v>125.81</v>
          </cell>
          <cell r="N337">
            <v>30.61</v>
          </cell>
          <cell r="O337">
            <v>0.2433033940068357</v>
          </cell>
          <cell r="P337">
            <v>230</v>
          </cell>
          <cell r="Q337">
            <v>98000</v>
          </cell>
          <cell r="R337">
            <v>7.8833955965344567</v>
          </cell>
          <cell r="S337">
            <v>74.025974025974023</v>
          </cell>
          <cell r="T337">
            <v>30279</v>
          </cell>
          <cell r="U337">
            <v>12.375006615636423</v>
          </cell>
          <cell r="V337">
            <v>2040620</v>
          </cell>
          <cell r="X337">
            <v>34</v>
          </cell>
          <cell r="Y337">
            <v>31</v>
          </cell>
          <cell r="Z337">
            <v>0</v>
          </cell>
        </row>
        <row r="338">
          <cell r="A338">
            <v>37955</v>
          </cell>
          <cell r="E338">
            <v>1644160</v>
          </cell>
          <cell r="M338">
            <v>102.53</v>
          </cell>
          <cell r="N338">
            <v>23.22</v>
          </cell>
          <cell r="O338">
            <v>0.22647030137520724</v>
          </cell>
          <cell r="P338">
            <v>230</v>
          </cell>
          <cell r="Q338">
            <v>80000</v>
          </cell>
          <cell r="R338">
            <v>8.0179459670340396</v>
          </cell>
          <cell r="S338" t="str">
            <v/>
          </cell>
          <cell r="T338">
            <v>28454</v>
          </cell>
          <cell r="U338">
            <v>14.433288731023744</v>
          </cell>
          <cell r="V338">
            <v>1644160</v>
          </cell>
          <cell r="X338">
            <v>48</v>
          </cell>
          <cell r="Y338">
            <v>17</v>
          </cell>
          <cell r="Z338">
            <v>0</v>
          </cell>
        </row>
        <row r="339">
          <cell r="A339">
            <v>37956</v>
          </cell>
          <cell r="E339">
            <v>1847920</v>
          </cell>
          <cell r="M339">
            <v>116.48</v>
          </cell>
          <cell r="N339">
            <v>24.04</v>
          </cell>
          <cell r="O339">
            <v>0.20638736263736263</v>
          </cell>
          <cell r="P339">
            <v>230</v>
          </cell>
          <cell r="Q339">
            <v>85000</v>
          </cell>
          <cell r="R339">
            <v>7.9323489010989015</v>
          </cell>
          <cell r="S339" t="str">
            <v/>
          </cell>
          <cell r="T339">
            <v>29206</v>
          </cell>
          <cell r="U339">
            <v>13.181200484869477</v>
          </cell>
          <cell r="V339">
            <v>1847920</v>
          </cell>
          <cell r="X339">
            <v>39</v>
          </cell>
          <cell r="Y339">
            <v>26</v>
          </cell>
          <cell r="Z339">
            <v>0</v>
          </cell>
        </row>
        <row r="340">
          <cell r="A340">
            <v>37957</v>
          </cell>
          <cell r="E340">
            <v>1908080</v>
          </cell>
          <cell r="M340">
            <v>123.26</v>
          </cell>
          <cell r="N340">
            <v>30.93</v>
          </cell>
          <cell r="O340">
            <v>0.25093298718156742</v>
          </cell>
          <cell r="P340">
            <v>230</v>
          </cell>
          <cell r="Q340">
            <v>87000</v>
          </cell>
          <cell r="R340">
            <v>7.7400616582833033</v>
          </cell>
          <cell r="S340" t="str">
            <v/>
          </cell>
          <cell r="T340">
            <v>29584</v>
          </cell>
          <cell r="U340">
            <v>12.930828896063057</v>
          </cell>
          <cell r="V340">
            <v>1908080</v>
          </cell>
          <cell r="X340">
            <v>40</v>
          </cell>
          <cell r="Y340">
            <v>25</v>
          </cell>
          <cell r="Z340">
            <v>0</v>
          </cell>
        </row>
        <row r="341">
          <cell r="A341">
            <v>37958</v>
          </cell>
          <cell r="E341">
            <v>1922890</v>
          </cell>
          <cell r="M341">
            <v>119.66</v>
          </cell>
          <cell r="N341">
            <v>25.9</v>
          </cell>
          <cell r="O341">
            <v>0.2164465986963062</v>
          </cell>
          <cell r="P341">
            <v>230</v>
          </cell>
          <cell r="Q341">
            <v>90000</v>
          </cell>
          <cell r="R341">
            <v>8.0348069530335948</v>
          </cell>
          <cell r="S341" t="str">
            <v/>
          </cell>
          <cell r="T341">
            <v>33782</v>
          </cell>
          <cell r="U341">
            <v>14.652001934588041</v>
          </cell>
          <cell r="V341">
            <v>1922890</v>
          </cell>
          <cell r="X341">
            <v>40</v>
          </cell>
          <cell r="Y341">
            <v>25</v>
          </cell>
          <cell r="Z341">
            <v>0</v>
          </cell>
        </row>
        <row r="342">
          <cell r="A342">
            <v>37959</v>
          </cell>
          <cell r="E342">
            <v>1891020</v>
          </cell>
          <cell r="M342">
            <v>114.44</v>
          </cell>
          <cell r="N342">
            <v>26.22</v>
          </cell>
          <cell r="O342">
            <v>0.22911569381335198</v>
          </cell>
          <cell r="P342">
            <v>230</v>
          </cell>
          <cell r="Q342">
            <v>91000</v>
          </cell>
          <cell r="R342">
            <v>8.2620587207270191</v>
          </cell>
          <cell r="S342" t="str">
            <v/>
          </cell>
          <cell r="T342">
            <v>34654</v>
          </cell>
          <cell r="U342">
            <v>15.283516832185803</v>
          </cell>
          <cell r="V342">
            <v>1891020</v>
          </cell>
          <cell r="X342">
            <v>42</v>
          </cell>
          <cell r="Y342">
            <v>23</v>
          </cell>
          <cell r="Z342">
            <v>0</v>
          </cell>
        </row>
        <row r="343">
          <cell r="A343">
            <v>37960</v>
          </cell>
          <cell r="E343">
            <v>2100310</v>
          </cell>
          <cell r="M343">
            <v>133.79</v>
          </cell>
          <cell r="N343">
            <v>36.340000000000003</v>
          </cell>
          <cell r="O343">
            <v>0.27161970251887291</v>
          </cell>
          <cell r="P343">
            <v>230</v>
          </cell>
          <cell r="Q343">
            <v>93000</v>
          </cell>
          <cell r="R343">
            <v>7.8492787203826895</v>
          </cell>
          <cell r="S343" t="str">
            <v/>
          </cell>
          <cell r="T343">
            <v>35847</v>
          </cell>
          <cell r="U343">
            <v>14.234278749327478</v>
          </cell>
          <cell r="V343">
            <v>2100310</v>
          </cell>
          <cell r="X343">
            <v>38</v>
          </cell>
          <cell r="Y343">
            <v>27</v>
          </cell>
          <cell r="Z343">
            <v>0</v>
          </cell>
        </row>
        <row r="344">
          <cell r="A344">
            <v>37961</v>
          </cell>
          <cell r="E344">
            <v>2091260</v>
          </cell>
          <cell r="M344">
            <v>130.33000000000001</v>
          </cell>
          <cell r="N344">
            <v>36.299999999999997</v>
          </cell>
          <cell r="O344">
            <v>0.27852374741041963</v>
          </cell>
          <cell r="P344">
            <v>230</v>
          </cell>
          <cell r="Q344">
            <v>94000</v>
          </cell>
          <cell r="R344">
            <v>8.0229417632164495</v>
          </cell>
          <cell r="S344" t="str">
            <v/>
          </cell>
          <cell r="T344">
            <v>34808</v>
          </cell>
          <cell r="U344">
            <v>13.881522144544437</v>
          </cell>
          <cell r="V344">
            <v>2091260</v>
          </cell>
          <cell r="X344">
            <v>37</v>
          </cell>
          <cell r="Y344">
            <v>28</v>
          </cell>
          <cell r="Z344">
            <v>0</v>
          </cell>
        </row>
        <row r="345">
          <cell r="A345">
            <v>37962</v>
          </cell>
          <cell r="E345">
            <v>1964640</v>
          </cell>
          <cell r="M345">
            <v>122.33</v>
          </cell>
          <cell r="N345">
            <v>31.2</v>
          </cell>
          <cell r="O345">
            <v>0.25504782146652499</v>
          </cell>
          <cell r="P345">
            <v>230</v>
          </cell>
          <cell r="Q345">
            <v>91000</v>
          </cell>
          <cell r="R345">
            <v>8.0300825635575901</v>
          </cell>
          <cell r="S345" t="str">
            <v/>
          </cell>
          <cell r="T345">
            <v>34097</v>
          </cell>
          <cell r="U345">
            <v>14.474355607134132</v>
          </cell>
          <cell r="V345">
            <v>1964640</v>
          </cell>
          <cell r="X345">
            <v>39</v>
          </cell>
          <cell r="Y345">
            <v>26</v>
          </cell>
          <cell r="Z345">
            <v>0</v>
          </cell>
        </row>
        <row r="346">
          <cell r="A346">
            <v>37963</v>
          </cell>
          <cell r="E346">
            <v>1769050</v>
          </cell>
          <cell r="M346">
            <v>109.3</v>
          </cell>
          <cell r="N346">
            <v>28.5</v>
          </cell>
          <cell r="O346">
            <v>0.26075022872827081</v>
          </cell>
          <cell r="P346">
            <v>230</v>
          </cell>
          <cell r="Q346">
            <v>86000</v>
          </cell>
          <cell r="R346">
            <v>8.0926349496797805</v>
          </cell>
          <cell r="S346" t="str">
            <v/>
          </cell>
          <cell r="T346">
            <v>32667</v>
          </cell>
          <cell r="U346">
            <v>15.400513269834089</v>
          </cell>
          <cell r="V346">
            <v>1769050</v>
          </cell>
          <cell r="X346">
            <v>46</v>
          </cell>
          <cell r="Y346">
            <v>19</v>
          </cell>
          <cell r="Z346">
            <v>0</v>
          </cell>
        </row>
        <row r="347">
          <cell r="A347">
            <v>37964</v>
          </cell>
          <cell r="D347">
            <v>524000</v>
          </cell>
          <cell r="E347">
            <v>813770</v>
          </cell>
          <cell r="L347">
            <v>5960</v>
          </cell>
          <cell r="M347">
            <v>48.22</v>
          </cell>
          <cell r="N347">
            <v>11.54</v>
          </cell>
          <cell r="O347">
            <v>0.23931978432185813</v>
          </cell>
          <cell r="P347">
            <v>230</v>
          </cell>
          <cell r="Q347">
            <v>58000</v>
          </cell>
          <cell r="R347">
            <v>8.4380962256325169</v>
          </cell>
          <cell r="S347">
            <v>87.919463087248317</v>
          </cell>
          <cell r="T347">
            <v>27933</v>
          </cell>
          <cell r="U347">
            <v>17.414145929419856</v>
          </cell>
          <cell r="V347">
            <v>1337770</v>
          </cell>
          <cell r="X347">
            <v>58</v>
          </cell>
          <cell r="Y347">
            <v>7</v>
          </cell>
          <cell r="Z347">
            <v>4.0287999999999897</v>
          </cell>
        </row>
        <row r="348">
          <cell r="A348">
            <v>37965</v>
          </cell>
          <cell r="D348">
            <v>45000</v>
          </cell>
          <cell r="E348">
            <v>1913490</v>
          </cell>
          <cell r="L348">
            <v>580</v>
          </cell>
          <cell r="M348">
            <v>117.73</v>
          </cell>
          <cell r="N348">
            <v>26.4</v>
          </cell>
          <cell r="O348">
            <v>0.22424190945383501</v>
          </cell>
          <cell r="P348">
            <v>230</v>
          </cell>
          <cell r="Q348">
            <v>100000</v>
          </cell>
          <cell r="R348">
            <v>8.1266032447124772</v>
          </cell>
          <cell r="S348">
            <v>77.58620689655173</v>
          </cell>
          <cell r="T348">
            <v>33616</v>
          </cell>
          <cell r="U348">
            <v>14.314979397392891</v>
          </cell>
          <cell r="V348">
            <v>1958490</v>
          </cell>
          <cell r="X348">
            <v>45</v>
          </cell>
          <cell r="Y348">
            <v>20</v>
          </cell>
          <cell r="Z348">
            <v>0</v>
          </cell>
        </row>
        <row r="349">
          <cell r="A349">
            <v>37966</v>
          </cell>
          <cell r="C349">
            <v>241820</v>
          </cell>
          <cell r="D349">
            <v>165000</v>
          </cell>
          <cell r="E349">
            <v>2081340</v>
          </cell>
          <cell r="K349">
            <v>16.87</v>
          </cell>
          <cell r="L349">
            <v>1880</v>
          </cell>
          <cell r="M349">
            <v>129.32</v>
          </cell>
          <cell r="N349">
            <v>28.8</v>
          </cell>
          <cell r="O349">
            <v>0.22270337148159605</v>
          </cell>
          <cell r="P349">
            <v>230</v>
          </cell>
          <cell r="Q349">
            <v>110000</v>
          </cell>
          <cell r="R349">
            <v>7.9456871195020176</v>
          </cell>
          <cell r="S349">
            <v>87.765957446808514</v>
          </cell>
          <cell r="T349">
            <v>39998</v>
          </cell>
          <cell r="U349">
            <v>13.406827535206739</v>
          </cell>
          <cell r="V349">
            <v>2488160</v>
          </cell>
          <cell r="X349">
            <v>30</v>
          </cell>
          <cell r="Y349">
            <v>35</v>
          </cell>
          <cell r="Z349">
            <v>0</v>
          </cell>
        </row>
        <row r="350">
          <cell r="A350">
            <v>37967</v>
          </cell>
          <cell r="C350">
            <v>854620</v>
          </cell>
          <cell r="E350">
            <v>1851180</v>
          </cell>
          <cell r="K350">
            <v>36.94</v>
          </cell>
          <cell r="L350">
            <v>0</v>
          </cell>
          <cell r="M350">
            <v>114.48</v>
          </cell>
          <cell r="N350">
            <v>26.7</v>
          </cell>
          <cell r="O350">
            <v>0.23322851153039831</v>
          </cell>
          <cell r="P350">
            <v>230</v>
          </cell>
          <cell r="Q350">
            <v>124000</v>
          </cell>
          <cell r="R350">
            <v>8.9347510236428462</v>
          </cell>
          <cell r="S350" t="str">
            <v/>
          </cell>
          <cell r="T350">
            <v>38692</v>
          </cell>
          <cell r="U350">
            <v>11.925910266834206</v>
          </cell>
          <cell r="V350">
            <v>2705800</v>
          </cell>
          <cell r="X350">
            <v>26</v>
          </cell>
          <cell r="Y350">
            <v>39</v>
          </cell>
          <cell r="Z350">
            <v>0</v>
          </cell>
        </row>
        <row r="351">
          <cell r="A351">
            <v>37968</v>
          </cell>
          <cell r="C351">
            <v>771180</v>
          </cell>
          <cell r="E351">
            <v>1867980</v>
          </cell>
          <cell r="K351">
            <v>30.78</v>
          </cell>
          <cell r="L351">
            <v>0</v>
          </cell>
          <cell r="M351">
            <v>114.19</v>
          </cell>
          <cell r="N351">
            <v>25.31</v>
          </cell>
          <cell r="O351">
            <v>0.22164813030913388</v>
          </cell>
          <cell r="P351">
            <v>230</v>
          </cell>
          <cell r="Q351">
            <v>115000</v>
          </cell>
          <cell r="R351">
            <v>9.1024349865489409</v>
          </cell>
          <cell r="S351" t="str">
            <v/>
          </cell>
          <cell r="T351">
            <v>38356</v>
          </cell>
          <cell r="U351">
            <v>12.120865730005001</v>
          </cell>
          <cell r="V351">
            <v>2639160</v>
          </cell>
          <cell r="X351">
            <v>32</v>
          </cell>
          <cell r="Y351">
            <v>33</v>
          </cell>
          <cell r="Z351">
            <v>0</v>
          </cell>
        </row>
        <row r="352">
          <cell r="A352">
            <v>37969</v>
          </cell>
          <cell r="C352">
            <v>783580</v>
          </cell>
          <cell r="E352">
            <v>1874260</v>
          </cell>
          <cell r="K352">
            <v>35.630000000000003</v>
          </cell>
          <cell r="L352">
            <v>0</v>
          </cell>
          <cell r="M352">
            <v>118.2</v>
          </cell>
          <cell r="N352">
            <v>26.77</v>
          </cell>
          <cell r="O352">
            <v>0.22648054145516072</v>
          </cell>
          <cell r="P352">
            <v>230</v>
          </cell>
          <cell r="Q352">
            <v>114000</v>
          </cell>
          <cell r="R352">
            <v>8.6388870831437305</v>
          </cell>
          <cell r="S352" t="str">
            <v/>
          </cell>
          <cell r="T352">
            <v>39426</v>
          </cell>
          <cell r="U352">
            <v>12.371430936399481</v>
          </cell>
          <cell r="V352">
            <v>2657840</v>
          </cell>
          <cell r="X352">
            <v>32</v>
          </cell>
          <cell r="Y352">
            <v>33</v>
          </cell>
          <cell r="Z352">
            <v>0</v>
          </cell>
        </row>
        <row r="353">
          <cell r="A353">
            <v>37970</v>
          </cell>
          <cell r="C353">
            <v>732860</v>
          </cell>
          <cell r="E353">
            <v>1538710</v>
          </cell>
          <cell r="K353">
            <v>30.73</v>
          </cell>
          <cell r="L353">
            <v>0</v>
          </cell>
          <cell r="M353">
            <v>97.77</v>
          </cell>
          <cell r="N353">
            <v>25.42</v>
          </cell>
          <cell r="O353">
            <v>0.25999795438273504</v>
          </cell>
          <cell r="P353">
            <v>230</v>
          </cell>
          <cell r="Q353">
            <v>113000</v>
          </cell>
          <cell r="R353">
            <v>8.8387937743190665</v>
          </cell>
          <cell r="S353" t="str">
            <v/>
          </cell>
          <cell r="T353">
            <v>30970</v>
          </cell>
          <cell r="U353">
            <v>11.37054107951769</v>
          </cell>
          <cell r="V353">
            <v>2271570</v>
          </cell>
          <cell r="X353">
            <v>42</v>
          </cell>
          <cell r="Y353">
            <v>23</v>
          </cell>
          <cell r="Z353">
            <v>0</v>
          </cell>
        </row>
        <row r="354">
          <cell r="A354">
            <v>37971</v>
          </cell>
          <cell r="C354">
            <v>719840</v>
          </cell>
          <cell r="E354">
            <v>1367060</v>
          </cell>
          <cell r="K354">
            <v>32.04</v>
          </cell>
          <cell r="L354">
            <v>0</v>
          </cell>
          <cell r="M354">
            <v>89.12</v>
          </cell>
          <cell r="N354">
            <v>25.81</v>
          </cell>
          <cell r="O354">
            <v>0.28960951526032314</v>
          </cell>
          <cell r="P354">
            <v>230</v>
          </cell>
          <cell r="Q354">
            <v>107000</v>
          </cell>
          <cell r="R354">
            <v>8.6121657312644437</v>
          </cell>
          <cell r="S354" t="str">
            <v/>
          </cell>
          <cell r="T354">
            <v>32902</v>
          </cell>
          <cell r="U354">
            <v>13.148817863817145</v>
          </cell>
          <cell r="V354">
            <v>2086900</v>
          </cell>
          <cell r="X354">
            <v>42</v>
          </cell>
          <cell r="Y354">
            <v>23</v>
          </cell>
          <cell r="Z354">
            <v>0</v>
          </cell>
        </row>
        <row r="355">
          <cell r="A355">
            <v>37972</v>
          </cell>
          <cell r="C355">
            <v>757300</v>
          </cell>
          <cell r="E355">
            <v>1720510</v>
          </cell>
          <cell r="K355">
            <v>32.29</v>
          </cell>
          <cell r="L355">
            <v>0</v>
          </cell>
          <cell r="M355">
            <v>107.07</v>
          </cell>
          <cell r="N355">
            <v>26.44</v>
          </cell>
          <cell r="O355">
            <v>0.24694125338563561</v>
          </cell>
          <cell r="P355">
            <v>230</v>
          </cell>
          <cell r="Q355">
            <v>120000</v>
          </cell>
          <cell r="R355">
            <v>8.8899612514351336</v>
          </cell>
          <cell r="S355" t="str">
            <v/>
          </cell>
          <cell r="T355">
            <v>34242</v>
          </cell>
          <cell r="U355">
            <v>11.525430924889317</v>
          </cell>
          <cell r="V355">
            <v>2477810</v>
          </cell>
          <cell r="X355">
            <v>34</v>
          </cell>
          <cell r="Y355">
            <v>31</v>
          </cell>
          <cell r="Z355">
            <v>0</v>
          </cell>
        </row>
        <row r="356">
          <cell r="A356">
            <v>37973</v>
          </cell>
          <cell r="C356">
            <v>723650</v>
          </cell>
          <cell r="E356">
            <v>1609110</v>
          </cell>
          <cell r="K356">
            <v>29.11</v>
          </cell>
          <cell r="L356">
            <v>0</v>
          </cell>
          <cell r="M356">
            <v>100.01</v>
          </cell>
          <cell r="N356">
            <v>25.54</v>
          </cell>
          <cell r="O356">
            <v>0.25537446255374463</v>
          </cell>
          <cell r="P356">
            <v>230</v>
          </cell>
          <cell r="Q356">
            <v>101000</v>
          </cell>
          <cell r="R356">
            <v>9.0333023543990087</v>
          </cell>
          <cell r="S356" t="str">
            <v/>
          </cell>
          <cell r="T356">
            <v>34273</v>
          </cell>
          <cell r="U356">
            <v>12.253160205078963</v>
          </cell>
          <cell r="V356">
            <v>2332760</v>
          </cell>
          <cell r="X356">
            <v>39</v>
          </cell>
          <cell r="Y356">
            <v>26</v>
          </cell>
          <cell r="Z356">
            <v>0</v>
          </cell>
        </row>
        <row r="357">
          <cell r="A357">
            <v>37974</v>
          </cell>
          <cell r="C357">
            <v>702170</v>
          </cell>
          <cell r="E357">
            <v>1873790</v>
          </cell>
          <cell r="K357">
            <v>30.56</v>
          </cell>
          <cell r="M357">
            <v>117.9</v>
          </cell>
          <cell r="N357">
            <v>30.69</v>
          </cell>
          <cell r="O357">
            <v>0.2603053435114504</v>
          </cell>
          <cell r="P357">
            <v>230</v>
          </cell>
          <cell r="Q357">
            <v>114000</v>
          </cell>
          <cell r="R357">
            <v>8.6756028559881457</v>
          </cell>
          <cell r="S357" t="str">
            <v/>
          </cell>
          <cell r="T357">
            <v>31304</v>
          </cell>
          <cell r="U357">
            <v>10.135070420348141</v>
          </cell>
          <cell r="V357">
            <v>2575960</v>
          </cell>
          <cell r="X357">
            <v>34</v>
          </cell>
          <cell r="Y357">
            <v>31</v>
          </cell>
          <cell r="Z357">
            <v>0</v>
          </cell>
        </row>
        <row r="358">
          <cell r="A358">
            <v>37975</v>
          </cell>
          <cell r="C358">
            <v>797580</v>
          </cell>
          <cell r="E358">
            <v>1903220</v>
          </cell>
          <cell r="K358">
            <v>33.700000000000003</v>
          </cell>
          <cell r="M358">
            <v>117.83</v>
          </cell>
          <cell r="N358">
            <v>29.16</v>
          </cell>
          <cell r="O358">
            <v>0.24747517610116271</v>
          </cell>
          <cell r="P358">
            <v>230</v>
          </cell>
          <cell r="Q358">
            <v>127000</v>
          </cell>
          <cell r="R358">
            <v>8.9117666468686068</v>
          </cell>
          <cell r="S358" t="str">
            <v/>
          </cell>
          <cell r="T358">
            <v>33466</v>
          </cell>
          <cell r="U358">
            <v>10.33421356635071</v>
          </cell>
          <cell r="V358">
            <v>2700800</v>
          </cell>
          <cell r="X358">
            <v>29</v>
          </cell>
          <cell r="Y358">
            <v>36</v>
          </cell>
          <cell r="Z358">
            <v>0</v>
          </cell>
        </row>
        <row r="359">
          <cell r="A359">
            <v>37976</v>
          </cell>
          <cell r="C359">
            <v>736090</v>
          </cell>
          <cell r="E359">
            <v>1456830</v>
          </cell>
          <cell r="K359">
            <v>32.75</v>
          </cell>
          <cell r="M359">
            <v>90.53</v>
          </cell>
          <cell r="N359">
            <v>21.96</v>
          </cell>
          <cell r="O359">
            <v>0.24257152325196069</v>
          </cell>
          <cell r="P359">
            <v>230</v>
          </cell>
          <cell r="Q359">
            <v>106000</v>
          </cell>
          <cell r="R359">
            <v>8.8940622972096044</v>
          </cell>
          <cell r="S359" t="str">
            <v/>
          </cell>
          <cell r="T359">
            <v>34644</v>
          </cell>
          <cell r="U359">
            <v>13.175627017857469</v>
          </cell>
          <cell r="V359">
            <v>2192920</v>
          </cell>
          <cell r="X359">
            <v>42</v>
          </cell>
          <cell r="Y359">
            <v>23</v>
          </cell>
          <cell r="Z359">
            <v>0</v>
          </cell>
        </row>
        <row r="360">
          <cell r="A360">
            <v>37977</v>
          </cell>
          <cell r="C360">
            <v>701010</v>
          </cell>
          <cell r="E360">
            <v>1136960</v>
          </cell>
          <cell r="K360">
            <v>30.25</v>
          </cell>
          <cell r="M360">
            <v>71</v>
          </cell>
          <cell r="N360">
            <v>17.07</v>
          </cell>
          <cell r="O360">
            <v>0.24042253521126761</v>
          </cell>
          <cell r="P360">
            <v>230</v>
          </cell>
          <cell r="Q360">
            <v>84000</v>
          </cell>
          <cell r="R360">
            <v>9.0763950617283946</v>
          </cell>
          <cell r="S360" t="str">
            <v/>
          </cell>
          <cell r="T360">
            <v>33775</v>
          </cell>
          <cell r="U360">
            <v>15.325794218621633</v>
          </cell>
          <cell r="V360">
            <v>1837970</v>
          </cell>
          <cell r="X360">
            <v>52</v>
          </cell>
          <cell r="Y360">
            <v>13</v>
          </cell>
          <cell r="Z360">
            <v>0</v>
          </cell>
        </row>
        <row r="361">
          <cell r="A361">
            <v>37978</v>
          </cell>
          <cell r="C361">
            <v>705060</v>
          </cell>
          <cell r="E361">
            <v>1574990</v>
          </cell>
          <cell r="K361">
            <v>29.21</v>
          </cell>
          <cell r="M361">
            <v>98.25</v>
          </cell>
          <cell r="N361">
            <v>24.75</v>
          </cell>
          <cell r="O361">
            <v>0.25190839694656486</v>
          </cell>
          <cell r="P361">
            <v>230</v>
          </cell>
          <cell r="Q361">
            <v>104000</v>
          </cell>
          <cell r="R361">
            <v>8.944178565824572</v>
          </cell>
          <cell r="S361" t="str">
            <v/>
          </cell>
          <cell r="T361">
            <v>29325</v>
          </cell>
          <cell r="U361">
            <v>10.726541084625337</v>
          </cell>
          <cell r="V361">
            <v>2280050</v>
          </cell>
          <cell r="X361">
            <v>44</v>
          </cell>
          <cell r="Y361">
            <v>21</v>
          </cell>
          <cell r="Z361">
            <v>0</v>
          </cell>
        </row>
        <row r="362">
          <cell r="A362">
            <v>37979</v>
          </cell>
          <cell r="C362">
            <v>770830</v>
          </cell>
          <cell r="E362">
            <v>1866960</v>
          </cell>
          <cell r="K362">
            <v>30.59</v>
          </cell>
          <cell r="M362">
            <v>117.39</v>
          </cell>
          <cell r="N362">
            <v>33.299999999999997</v>
          </cell>
          <cell r="O362">
            <v>0.28366981855353945</v>
          </cell>
          <cell r="P362">
            <v>230</v>
          </cell>
          <cell r="Q362">
            <v>116000</v>
          </cell>
          <cell r="R362">
            <v>8.9126571158264625</v>
          </cell>
          <cell r="S362" t="str">
            <v/>
          </cell>
          <cell r="T362">
            <v>30664</v>
          </cell>
          <cell r="U362">
            <v>9.6951523813495388</v>
          </cell>
          <cell r="V362">
            <v>2637790</v>
          </cell>
          <cell r="X362">
            <v>30</v>
          </cell>
          <cell r="Y362">
            <v>35</v>
          </cell>
          <cell r="Z362">
            <v>0</v>
          </cell>
        </row>
        <row r="363">
          <cell r="A363">
            <v>37980</v>
          </cell>
          <cell r="C363">
            <v>849770</v>
          </cell>
          <cell r="E363">
            <v>1751600</v>
          </cell>
          <cell r="K363">
            <v>44.9</v>
          </cell>
          <cell r="M363">
            <v>108.46</v>
          </cell>
          <cell r="N363">
            <v>31.46</v>
          </cell>
          <cell r="O363">
            <v>0.29006085192697773</v>
          </cell>
          <cell r="P363">
            <v>230</v>
          </cell>
          <cell r="Q363">
            <v>129000</v>
          </cell>
          <cell r="R363">
            <v>8.481253260302557</v>
          </cell>
          <cell r="S363" t="str">
            <v/>
          </cell>
          <cell r="T363">
            <v>29615</v>
          </cell>
          <cell r="U363">
            <v>9.4945778570522457</v>
          </cell>
          <cell r="V363">
            <v>2601370</v>
          </cell>
          <cell r="X363">
            <v>31</v>
          </cell>
          <cell r="Y363">
            <v>34</v>
          </cell>
          <cell r="Z363">
            <v>0</v>
          </cell>
        </row>
        <row r="364">
          <cell r="A364">
            <v>37981</v>
          </cell>
          <cell r="C364">
            <v>846130</v>
          </cell>
          <cell r="E364">
            <v>1479720</v>
          </cell>
          <cell r="K364">
            <v>34.72</v>
          </cell>
          <cell r="M364">
            <v>92.77</v>
          </cell>
          <cell r="N364">
            <v>28</v>
          </cell>
          <cell r="O364">
            <v>0.30182170960439797</v>
          </cell>
          <cell r="P364">
            <v>230</v>
          </cell>
          <cell r="Q364">
            <v>115000</v>
          </cell>
          <cell r="R364">
            <v>9.1216958192799442</v>
          </cell>
          <cell r="S364" t="str">
            <v/>
          </cell>
          <cell r="T364">
            <v>29611</v>
          </cell>
          <cell r="U364">
            <v>10.617870455962336</v>
          </cell>
          <cell r="V364">
            <v>2325850</v>
          </cell>
          <cell r="X364">
            <v>38</v>
          </cell>
          <cell r="Y364">
            <v>27</v>
          </cell>
          <cell r="Z364">
            <v>0</v>
          </cell>
        </row>
        <row r="365">
          <cell r="A365">
            <v>37982</v>
          </cell>
          <cell r="C365">
            <v>800370</v>
          </cell>
          <cell r="E365">
            <v>1169590</v>
          </cell>
          <cell r="K365">
            <v>34.92</v>
          </cell>
          <cell r="M365">
            <v>78.349999999999994</v>
          </cell>
          <cell r="N365">
            <v>25</v>
          </cell>
          <cell r="O365">
            <v>0.31908104658583281</v>
          </cell>
          <cell r="P365">
            <v>230</v>
          </cell>
          <cell r="Q365">
            <v>97000</v>
          </cell>
          <cell r="R365">
            <v>8.6958594508696034</v>
          </cell>
          <cell r="S365" t="str">
            <v/>
          </cell>
          <cell r="T365">
            <v>36939</v>
          </cell>
          <cell r="U365">
            <v>15.638452557412332</v>
          </cell>
          <cell r="V365">
            <v>1969960</v>
          </cell>
          <cell r="X365">
            <v>46</v>
          </cell>
          <cell r="Y365">
            <v>19</v>
          </cell>
          <cell r="Z365">
            <v>0</v>
          </cell>
        </row>
        <row r="366">
          <cell r="A366">
            <v>37983</v>
          </cell>
          <cell r="C366">
            <v>745850</v>
          </cell>
          <cell r="E366">
            <v>979640</v>
          </cell>
          <cell r="K366">
            <v>30.54</v>
          </cell>
          <cell r="M366">
            <v>61.52</v>
          </cell>
          <cell r="N366">
            <v>20</v>
          </cell>
          <cell r="O366">
            <v>0.32509752925877761</v>
          </cell>
          <cell r="P366">
            <v>230</v>
          </cell>
          <cell r="Q366">
            <v>80000</v>
          </cell>
          <cell r="R366">
            <v>9.3715511622854653</v>
          </cell>
          <cell r="S366" t="str">
            <v/>
          </cell>
          <cell r="T366">
            <v>36939</v>
          </cell>
          <cell r="U366">
            <v>17.854131869787711</v>
          </cell>
          <cell r="V366">
            <v>1725490</v>
          </cell>
          <cell r="X366">
            <v>52</v>
          </cell>
          <cell r="Y366">
            <v>13</v>
          </cell>
          <cell r="Z366">
            <v>0</v>
          </cell>
        </row>
        <row r="367">
          <cell r="A367">
            <v>37984</v>
          </cell>
          <cell r="C367">
            <v>292540</v>
          </cell>
          <cell r="D367">
            <v>20570</v>
          </cell>
          <cell r="E367">
            <v>1702790</v>
          </cell>
          <cell r="K367">
            <v>9.25</v>
          </cell>
          <cell r="L367">
            <v>80</v>
          </cell>
          <cell r="M367">
            <v>106.34</v>
          </cell>
          <cell r="N367">
            <v>31.2</v>
          </cell>
          <cell r="O367">
            <v>0.29339853300733493</v>
          </cell>
          <cell r="P367">
            <v>230</v>
          </cell>
          <cell r="Q367">
            <v>94000</v>
          </cell>
          <cell r="R367">
            <v>8.6310667012717364</v>
          </cell>
          <cell r="S367">
            <v>257.125</v>
          </cell>
          <cell r="T367">
            <v>36652</v>
          </cell>
          <cell r="U367">
            <v>15.163335482910858</v>
          </cell>
          <cell r="V367">
            <v>2015900</v>
          </cell>
          <cell r="X367">
            <v>40</v>
          </cell>
          <cell r="Y367">
            <v>25</v>
          </cell>
          <cell r="Z367">
            <v>0</v>
          </cell>
        </row>
        <row r="368">
          <cell r="A368">
            <v>37985</v>
          </cell>
          <cell r="E368">
            <v>2058680</v>
          </cell>
          <cell r="L368">
            <v>360</v>
          </cell>
          <cell r="M368">
            <v>128.58000000000001</v>
          </cell>
          <cell r="N368">
            <v>37.1</v>
          </cell>
          <cell r="O368">
            <v>0.28853631980090216</v>
          </cell>
          <cell r="P368">
            <v>230</v>
          </cell>
          <cell r="Q368">
            <v>102000</v>
          </cell>
          <cell r="R368">
            <v>8.0054440815056758</v>
          </cell>
          <cell r="S368">
            <v>0</v>
          </cell>
          <cell r="T368">
            <v>32398</v>
          </cell>
          <cell r="U368">
            <v>13.124881963199719</v>
          </cell>
          <cell r="V368">
            <v>2058680</v>
          </cell>
          <cell r="X368">
            <v>39</v>
          </cell>
          <cell r="Y368">
            <v>26</v>
          </cell>
          <cell r="Z368">
            <v>0</v>
          </cell>
        </row>
        <row r="369">
          <cell r="A369">
            <v>37986</v>
          </cell>
          <cell r="E369">
            <v>1902870</v>
          </cell>
          <cell r="M369">
            <v>119.45</v>
          </cell>
          <cell r="N369">
            <v>36.369999999999997</v>
          </cell>
          <cell r="O369">
            <v>0.30447886144830472</v>
          </cell>
          <cell r="P369">
            <v>230</v>
          </cell>
          <cell r="Q369">
            <v>89000</v>
          </cell>
          <cell r="R369">
            <v>7.9651318543323564</v>
          </cell>
          <cell r="S369" t="str">
            <v/>
          </cell>
          <cell r="T369">
            <v>29311</v>
          </cell>
          <cell r="U369">
            <v>12.846581216793579</v>
          </cell>
          <cell r="V369">
            <v>1902870</v>
          </cell>
          <cell r="X369">
            <v>46</v>
          </cell>
          <cell r="Y369">
            <v>19</v>
          </cell>
          <cell r="Z369">
            <v>0</v>
          </cell>
        </row>
        <row r="370">
          <cell r="A370">
            <v>37987</v>
          </cell>
          <cell r="E370">
            <v>1674550</v>
          </cell>
          <cell r="M370">
            <v>106.34</v>
          </cell>
          <cell r="N370">
            <v>33.119999999999997</v>
          </cell>
          <cell r="O370">
            <v>0.31145382734624782</v>
          </cell>
          <cell r="P370">
            <v>230</v>
          </cell>
          <cell r="Q370">
            <v>80000</v>
          </cell>
          <cell r="R370">
            <v>7.8735659206319353</v>
          </cell>
          <cell r="S370" t="str">
            <v/>
          </cell>
          <cell r="T370">
            <v>31786</v>
          </cell>
          <cell r="U370">
            <v>15.830834552566362</v>
          </cell>
          <cell r="V370">
            <v>1674550</v>
          </cell>
          <cell r="X370">
            <v>50</v>
          </cell>
          <cell r="Y370">
            <v>15</v>
          </cell>
          <cell r="Z370">
            <v>0</v>
          </cell>
        </row>
        <row r="371">
          <cell r="A371">
            <v>37988</v>
          </cell>
          <cell r="E371">
            <v>1272460</v>
          </cell>
          <cell r="M371">
            <v>84.14</v>
          </cell>
          <cell r="N371">
            <v>25.09</v>
          </cell>
          <cell r="O371">
            <v>0.2981934870454005</v>
          </cell>
          <cell r="P371">
            <v>230</v>
          </cell>
          <cell r="Q371">
            <v>59000</v>
          </cell>
          <cell r="R371">
            <v>7.5615640599001663</v>
          </cell>
          <cell r="S371" t="str">
            <v/>
          </cell>
          <cell r="T371">
            <v>28622</v>
          </cell>
          <cell r="U371">
            <v>18.759527215000862</v>
          </cell>
          <cell r="V371">
            <v>1272460</v>
          </cell>
          <cell r="X371">
            <v>62</v>
          </cell>
          <cell r="Y371">
            <v>3</v>
          </cell>
          <cell r="Z371">
            <v>11.628799999999998</v>
          </cell>
        </row>
        <row r="372">
          <cell r="A372">
            <v>37989</v>
          </cell>
          <cell r="E372">
            <v>1887200</v>
          </cell>
          <cell r="M372">
            <v>119.74</v>
          </cell>
          <cell r="N372">
            <v>35.466999999999999</v>
          </cell>
          <cell r="O372">
            <v>0.29620010021713711</v>
          </cell>
          <cell r="P372">
            <v>230</v>
          </cell>
          <cell r="Q372">
            <v>94000</v>
          </cell>
          <cell r="R372">
            <v>7.8804075496909975</v>
          </cell>
          <cell r="S372" t="str">
            <v/>
          </cell>
          <cell r="T372">
            <v>28983</v>
          </cell>
          <cell r="U372">
            <v>12.808299067401441</v>
          </cell>
          <cell r="V372">
            <v>1887200</v>
          </cell>
          <cell r="X372">
            <v>58</v>
          </cell>
          <cell r="Y372">
            <v>7</v>
          </cell>
          <cell r="Z372">
            <v>6.0559999999999761</v>
          </cell>
        </row>
        <row r="373">
          <cell r="A373">
            <v>37990</v>
          </cell>
          <cell r="E373">
            <v>1222420</v>
          </cell>
          <cell r="M373">
            <v>79.64</v>
          </cell>
          <cell r="N373">
            <v>25.79</v>
          </cell>
          <cell r="O373">
            <v>0.32383224510296332</v>
          </cell>
          <cell r="P373">
            <v>230</v>
          </cell>
          <cell r="Q373">
            <v>68000</v>
          </cell>
          <cell r="R373">
            <v>7.6746609743847314</v>
          </cell>
          <cell r="S373" t="str">
            <v/>
          </cell>
          <cell r="T373">
            <v>28166</v>
          </cell>
          <cell r="U373">
            <v>19.216344627869308</v>
          </cell>
          <cell r="V373">
            <v>1222420</v>
          </cell>
          <cell r="X373">
            <v>40</v>
          </cell>
          <cell r="Y373">
            <v>25</v>
          </cell>
          <cell r="Z373">
            <v>0</v>
          </cell>
        </row>
        <row r="374">
          <cell r="A374">
            <v>37991</v>
          </cell>
          <cell r="C374">
            <v>801090</v>
          </cell>
          <cell r="E374">
            <v>1865190</v>
          </cell>
          <cell r="K374">
            <v>41.1</v>
          </cell>
          <cell r="L374">
            <v>40</v>
          </cell>
          <cell r="M374">
            <v>118.51</v>
          </cell>
          <cell r="N374">
            <v>34.5</v>
          </cell>
          <cell r="O374">
            <v>0.2911146738671842</v>
          </cell>
          <cell r="P374">
            <v>230</v>
          </cell>
          <cell r="Q374">
            <v>130000</v>
          </cell>
          <cell r="R374">
            <v>8.3524841801892116</v>
          </cell>
          <cell r="S374">
            <v>0</v>
          </cell>
          <cell r="T374">
            <v>31467</v>
          </cell>
          <cell r="U374">
            <v>9.8427314460596769</v>
          </cell>
          <cell r="V374">
            <v>2666280</v>
          </cell>
          <cell r="X374">
            <v>28</v>
          </cell>
          <cell r="Y374">
            <v>37</v>
          </cell>
          <cell r="Z374">
            <v>0</v>
          </cell>
        </row>
        <row r="375">
          <cell r="A375">
            <v>37992</v>
          </cell>
          <cell r="C375">
            <v>1285820</v>
          </cell>
          <cell r="E375">
            <v>2082540</v>
          </cell>
          <cell r="K375">
            <v>52.09</v>
          </cell>
          <cell r="M375">
            <v>134.44999999999999</v>
          </cell>
          <cell r="N375">
            <v>39.18</v>
          </cell>
          <cell r="O375">
            <v>0.2914094458906657</v>
          </cell>
          <cell r="P375">
            <v>230</v>
          </cell>
          <cell r="Q375">
            <v>149000</v>
          </cell>
          <cell r="R375">
            <v>9.0285193524177121</v>
          </cell>
          <cell r="S375" t="str">
            <v/>
          </cell>
          <cell r="T375">
            <v>33809</v>
          </cell>
          <cell r="U375">
            <v>8.3710488190098449</v>
          </cell>
          <cell r="V375">
            <v>3368360</v>
          </cell>
          <cell r="X375">
            <v>16</v>
          </cell>
          <cell r="Y375">
            <v>49</v>
          </cell>
          <cell r="Z375">
            <v>0</v>
          </cell>
        </row>
        <row r="376">
          <cell r="A376">
            <v>37993</v>
          </cell>
          <cell r="C376">
            <v>1135360</v>
          </cell>
          <cell r="E376">
            <v>2001850</v>
          </cell>
          <cell r="K376">
            <v>46.05</v>
          </cell>
          <cell r="M376">
            <v>128.47</v>
          </cell>
          <cell r="N376">
            <v>36.96</v>
          </cell>
          <cell r="O376">
            <v>0.2876936249708103</v>
          </cell>
          <cell r="P376">
            <v>230</v>
          </cell>
          <cell r="Q376">
            <v>146000</v>
          </cell>
          <cell r="R376">
            <v>8.9881102452440995</v>
          </cell>
          <cell r="S376" t="str">
            <v/>
          </cell>
          <cell r="T376">
            <v>34855</v>
          </cell>
          <cell r="U376">
            <v>9.2658986806748675</v>
          </cell>
          <cell r="V376">
            <v>3137210</v>
          </cell>
          <cell r="X376">
            <v>21</v>
          </cell>
          <cell r="Y376">
            <v>44</v>
          </cell>
          <cell r="Z376">
            <v>0</v>
          </cell>
        </row>
        <row r="377">
          <cell r="A377">
            <v>37994</v>
          </cell>
          <cell r="C377">
            <v>872360</v>
          </cell>
          <cell r="E377">
            <v>1696980</v>
          </cell>
          <cell r="K377">
            <v>34.520000000000003</v>
          </cell>
          <cell r="M377">
            <v>111.41</v>
          </cell>
          <cell r="N377">
            <v>31.65</v>
          </cell>
          <cell r="O377">
            <v>0.28408580917332377</v>
          </cell>
          <cell r="P377">
            <v>230</v>
          </cell>
          <cell r="Q377">
            <v>119000</v>
          </cell>
          <cell r="R377">
            <v>8.8033303638730906</v>
          </cell>
          <cell r="S377" t="str">
            <v/>
          </cell>
          <cell r="T377">
            <v>34855</v>
          </cell>
          <cell r="U377">
            <v>11.313827675589842</v>
          </cell>
          <cell r="V377">
            <v>2569340</v>
          </cell>
          <cell r="X377">
            <v>36</v>
          </cell>
          <cell r="Y377">
            <v>29</v>
          </cell>
          <cell r="Z377">
            <v>0</v>
          </cell>
        </row>
        <row r="378">
          <cell r="A378">
            <v>37995</v>
          </cell>
          <cell r="C378">
            <v>903950</v>
          </cell>
          <cell r="E378">
            <v>1726630</v>
          </cell>
          <cell r="K378">
            <v>39.450000000000003</v>
          </cell>
          <cell r="M378">
            <v>110.52</v>
          </cell>
          <cell r="N378">
            <v>30.99</v>
          </cell>
          <cell r="O378">
            <v>0.28040173724212814</v>
          </cell>
          <cell r="P378">
            <v>230</v>
          </cell>
          <cell r="Q378">
            <v>116000</v>
          </cell>
          <cell r="R378">
            <v>8.7703540708141627</v>
          </cell>
          <cell r="S378" t="str">
            <v/>
          </cell>
          <cell r="T378">
            <v>31203</v>
          </cell>
          <cell r="U378">
            <v>9.8926099947540074</v>
          </cell>
          <cell r="V378">
            <v>2630580</v>
          </cell>
          <cell r="X378">
            <v>32</v>
          </cell>
          <cell r="Y378">
            <v>33</v>
          </cell>
          <cell r="Z378">
            <v>0</v>
          </cell>
        </row>
        <row r="379">
          <cell r="A379">
            <v>37996</v>
          </cell>
          <cell r="C379">
            <v>896420</v>
          </cell>
          <cell r="E379">
            <v>1797860</v>
          </cell>
          <cell r="K379">
            <v>37.51</v>
          </cell>
          <cell r="M379">
            <v>112.86</v>
          </cell>
          <cell r="N379">
            <v>31.05</v>
          </cell>
          <cell r="O379">
            <v>0.27511961722488038</v>
          </cell>
          <cell r="P379">
            <v>230</v>
          </cell>
          <cell r="Q379">
            <v>125000</v>
          </cell>
          <cell r="R379">
            <v>8.9588348739775228</v>
          </cell>
          <cell r="S379" t="str">
            <v/>
          </cell>
          <cell r="T379">
            <v>31782</v>
          </cell>
          <cell r="U379">
            <v>9.8379485428389035</v>
          </cell>
          <cell r="V379">
            <v>2694280</v>
          </cell>
          <cell r="X379">
            <v>27</v>
          </cell>
          <cell r="Y379">
            <v>38</v>
          </cell>
          <cell r="Z379">
            <v>0</v>
          </cell>
        </row>
        <row r="380">
          <cell r="A380">
            <v>37997</v>
          </cell>
          <cell r="C380">
            <v>812070</v>
          </cell>
          <cell r="E380">
            <v>1477970</v>
          </cell>
          <cell r="K380">
            <v>35.26</v>
          </cell>
          <cell r="M380">
            <v>92.13</v>
          </cell>
          <cell r="N380">
            <v>27.21</v>
          </cell>
          <cell r="O380">
            <v>0.29534353630739174</v>
          </cell>
          <cell r="P380">
            <v>230</v>
          </cell>
          <cell r="Q380">
            <v>109000</v>
          </cell>
          <cell r="R380">
            <v>8.9883036345082044</v>
          </cell>
          <cell r="S380" t="str">
            <v/>
          </cell>
          <cell r="T380">
            <v>31334</v>
          </cell>
          <cell r="U380">
            <v>11.411397180835268</v>
          </cell>
          <cell r="V380">
            <v>2290040</v>
          </cell>
          <cell r="X380">
            <v>39</v>
          </cell>
          <cell r="Y380">
            <v>26</v>
          </cell>
          <cell r="Z380">
            <v>0</v>
          </cell>
        </row>
        <row r="381">
          <cell r="A381">
            <v>37998</v>
          </cell>
          <cell r="C381">
            <v>776230</v>
          </cell>
          <cell r="E381">
            <v>1301990</v>
          </cell>
          <cell r="K381">
            <v>30.69</v>
          </cell>
          <cell r="M381">
            <v>82.49</v>
          </cell>
          <cell r="N381">
            <v>24.155000000000001</v>
          </cell>
          <cell r="O381">
            <v>0.29282337253000368</v>
          </cell>
          <cell r="P381">
            <v>230</v>
          </cell>
          <cell r="Q381">
            <v>100000</v>
          </cell>
          <cell r="R381">
            <v>9.1810390528361907</v>
          </cell>
          <cell r="S381" t="str">
            <v/>
          </cell>
          <cell r="T381">
            <v>32475</v>
          </cell>
          <cell r="U381">
            <v>13.032378670208159</v>
          </cell>
          <cell r="V381">
            <v>2078220</v>
          </cell>
          <cell r="X381">
            <v>41</v>
          </cell>
          <cell r="Y381">
            <v>24</v>
          </cell>
          <cell r="Z381">
            <v>0</v>
          </cell>
        </row>
        <row r="382">
          <cell r="A382">
            <v>37999</v>
          </cell>
          <cell r="C382">
            <v>833560</v>
          </cell>
          <cell r="D382">
            <v>44000</v>
          </cell>
          <cell r="E382">
            <v>1279530</v>
          </cell>
          <cell r="K382">
            <v>39.380000000000003</v>
          </cell>
          <cell r="L382">
            <v>580</v>
          </cell>
          <cell r="M382">
            <v>77.319999999999993</v>
          </cell>
          <cell r="N382">
            <v>22.3</v>
          </cell>
          <cell r="O382">
            <v>0.28841179513709264</v>
          </cell>
          <cell r="P382">
            <v>230</v>
          </cell>
          <cell r="Q382">
            <v>104000</v>
          </cell>
          <cell r="R382">
            <v>9.0535132819194519</v>
          </cell>
          <cell r="S382">
            <v>75.862068965517238</v>
          </cell>
          <cell r="T382">
            <v>33345</v>
          </cell>
          <cell r="U382">
            <v>12.892243717230157</v>
          </cell>
          <cell r="V382">
            <v>2157090</v>
          </cell>
          <cell r="X382">
            <v>38</v>
          </cell>
          <cell r="Y382">
            <v>27</v>
          </cell>
          <cell r="Z382">
            <v>0</v>
          </cell>
        </row>
        <row r="383">
          <cell r="A383">
            <v>38000</v>
          </cell>
          <cell r="C383">
            <v>1393160</v>
          </cell>
          <cell r="D383">
            <v>709000</v>
          </cell>
          <cell r="K383">
            <v>59.41</v>
          </cell>
          <cell r="L383">
            <v>10920</v>
          </cell>
          <cell r="O383" t="str">
            <v/>
          </cell>
          <cell r="P383">
            <v>230</v>
          </cell>
          <cell r="Q383">
            <v>100000</v>
          </cell>
          <cell r="R383">
            <v>11.724962127587949</v>
          </cell>
          <cell r="S383">
            <v>64.926739926739927</v>
          </cell>
          <cell r="T383">
            <v>32819</v>
          </cell>
          <cell r="U383">
            <v>13.020438977052176</v>
          </cell>
          <cell r="V383">
            <v>2102160</v>
          </cell>
          <cell r="X383">
            <v>40</v>
          </cell>
          <cell r="Y383">
            <v>25</v>
          </cell>
          <cell r="Z383">
            <v>0</v>
          </cell>
        </row>
        <row r="384">
          <cell r="A384">
            <v>38001</v>
          </cell>
          <cell r="C384">
            <v>1408950</v>
          </cell>
          <cell r="D384">
            <v>660000</v>
          </cell>
          <cell r="K384">
            <v>61.85</v>
          </cell>
          <cell r="L384">
            <v>13390</v>
          </cell>
          <cell r="O384" t="str">
            <v/>
          </cell>
          <cell r="P384">
            <v>230</v>
          </cell>
          <cell r="Q384">
            <v>97000</v>
          </cell>
          <cell r="R384">
            <v>11.390056588520615</v>
          </cell>
          <cell r="S384">
            <v>49.290515309932786</v>
          </cell>
          <cell r="T384">
            <v>32749</v>
          </cell>
          <cell r="U384">
            <v>13.201220909156817</v>
          </cell>
          <cell r="V384">
            <v>2068950</v>
          </cell>
          <cell r="X384">
            <v>34</v>
          </cell>
          <cell r="Y384">
            <v>31</v>
          </cell>
          <cell r="Z384">
            <v>0</v>
          </cell>
        </row>
        <row r="385">
          <cell r="A385">
            <v>38002</v>
          </cell>
          <cell r="C385">
            <v>1180420</v>
          </cell>
          <cell r="D385">
            <v>309000</v>
          </cell>
          <cell r="E385">
            <v>506080</v>
          </cell>
          <cell r="K385">
            <v>48.5</v>
          </cell>
          <cell r="L385">
            <v>8090</v>
          </cell>
          <cell r="M385">
            <v>29.93</v>
          </cell>
          <cell r="N385">
            <v>8.15</v>
          </cell>
          <cell r="O385">
            <v>0.27230203808887404</v>
          </cell>
          <cell r="P385">
            <v>230</v>
          </cell>
          <cell r="Q385">
            <v>89000</v>
          </cell>
          <cell r="R385">
            <v>10.751625653448935</v>
          </cell>
          <cell r="S385">
            <v>38.195302843016066</v>
          </cell>
          <cell r="T385">
            <v>27869</v>
          </cell>
          <cell r="U385">
            <v>11.647580055124028</v>
          </cell>
          <cell r="V385">
            <v>1995500</v>
          </cell>
          <cell r="X385">
            <v>40</v>
          </cell>
          <cell r="Y385">
            <v>25</v>
          </cell>
          <cell r="Z385">
            <v>0</v>
          </cell>
        </row>
        <row r="386">
          <cell r="A386">
            <v>38003</v>
          </cell>
          <cell r="C386">
            <v>728140</v>
          </cell>
          <cell r="E386">
            <v>1250640</v>
          </cell>
          <cell r="K386">
            <v>32.17</v>
          </cell>
          <cell r="L386">
            <v>0</v>
          </cell>
          <cell r="M386">
            <v>80.849999999999994</v>
          </cell>
          <cell r="N386">
            <v>23.716999999999999</v>
          </cell>
          <cell r="O386">
            <v>0.2933457019171305</v>
          </cell>
          <cell r="P386">
            <v>230</v>
          </cell>
          <cell r="Q386">
            <v>85000</v>
          </cell>
          <cell r="R386">
            <v>8.7541143160502575</v>
          </cell>
          <cell r="S386" t="str">
            <v/>
          </cell>
          <cell r="T386">
            <v>25823</v>
          </cell>
          <cell r="U386">
            <v>10.883666703726538</v>
          </cell>
          <cell r="V386">
            <v>1978780</v>
          </cell>
          <cell r="X386">
            <v>44</v>
          </cell>
          <cell r="Y386">
            <v>21</v>
          </cell>
          <cell r="Z386">
            <v>0</v>
          </cell>
        </row>
        <row r="387">
          <cell r="A387">
            <v>38004</v>
          </cell>
          <cell r="C387">
            <v>758340</v>
          </cell>
          <cell r="E387">
            <v>1810240</v>
          </cell>
          <cell r="K387">
            <v>35.299999999999997</v>
          </cell>
          <cell r="L387">
            <v>0</v>
          </cell>
          <cell r="M387">
            <v>115.5</v>
          </cell>
          <cell r="N387">
            <v>32.4</v>
          </cell>
          <cell r="O387">
            <v>0.2805194805194805</v>
          </cell>
          <cell r="P387">
            <v>230</v>
          </cell>
          <cell r="Q387">
            <v>125000</v>
          </cell>
          <cell r="R387">
            <v>8.5165119363395227</v>
          </cell>
          <cell r="S387" t="str">
            <v/>
          </cell>
          <cell r="T387">
            <v>29844</v>
          </cell>
          <cell r="U387">
            <v>9.6901385201161734</v>
          </cell>
          <cell r="V387">
            <v>2568580</v>
          </cell>
          <cell r="X387">
            <v>31</v>
          </cell>
          <cell r="Y387">
            <v>34</v>
          </cell>
          <cell r="Z387">
            <v>0</v>
          </cell>
        </row>
        <row r="388">
          <cell r="A388">
            <v>38005</v>
          </cell>
          <cell r="C388">
            <v>1070090</v>
          </cell>
          <cell r="E388">
            <v>2047920</v>
          </cell>
          <cell r="K388">
            <v>43.5</v>
          </cell>
          <cell r="M388">
            <v>129.13</v>
          </cell>
          <cell r="N388">
            <v>36.826999999999998</v>
          </cell>
          <cell r="O388">
            <v>0.28519321613877485</v>
          </cell>
          <cell r="P388">
            <v>230</v>
          </cell>
          <cell r="Q388">
            <v>136000</v>
          </cell>
          <cell r="R388">
            <v>9.030904246075421</v>
          </cell>
          <cell r="S388" t="str">
            <v/>
          </cell>
          <cell r="T388">
            <v>32597</v>
          </cell>
          <cell r="U388">
            <v>8.7189899968248969</v>
          </cell>
          <cell r="V388">
            <v>3118010</v>
          </cell>
          <cell r="X388">
            <v>20</v>
          </cell>
          <cell r="Y388">
            <v>45</v>
          </cell>
          <cell r="Z388">
            <v>0</v>
          </cell>
        </row>
        <row r="389">
          <cell r="A389">
            <v>38006</v>
          </cell>
          <cell r="C389">
            <v>1017850</v>
          </cell>
          <cell r="E389">
            <v>1969480</v>
          </cell>
          <cell r="K389">
            <v>40.19</v>
          </cell>
          <cell r="M389">
            <v>123.77</v>
          </cell>
          <cell r="N389">
            <v>36</v>
          </cell>
          <cell r="O389">
            <v>0.29086208289569365</v>
          </cell>
          <cell r="P389">
            <v>230</v>
          </cell>
          <cell r="Q389">
            <v>140000</v>
          </cell>
          <cell r="R389">
            <v>9.1099353500853884</v>
          </cell>
          <cell r="S389" t="str">
            <v/>
          </cell>
          <cell r="T389">
            <v>33079</v>
          </cell>
          <cell r="U389">
            <v>9.2349643326984303</v>
          </cell>
          <cell r="V389">
            <v>2987330</v>
          </cell>
          <cell r="X389">
            <v>22</v>
          </cell>
          <cell r="Y389">
            <v>43</v>
          </cell>
          <cell r="Z389">
            <v>0</v>
          </cell>
        </row>
        <row r="390">
          <cell r="A390">
            <v>38007</v>
          </cell>
          <cell r="C390">
            <v>784470</v>
          </cell>
          <cell r="E390">
            <v>1697530</v>
          </cell>
          <cell r="K390">
            <v>32.119999999999997</v>
          </cell>
          <cell r="M390">
            <v>107.9</v>
          </cell>
          <cell r="N390">
            <v>31.8</v>
          </cell>
          <cell r="O390">
            <v>0.29471733086190915</v>
          </cell>
          <cell r="P390">
            <v>230</v>
          </cell>
          <cell r="Q390">
            <v>126000</v>
          </cell>
          <cell r="R390">
            <v>8.8630195686330531</v>
          </cell>
          <cell r="S390" t="str">
            <v/>
          </cell>
          <cell r="T390">
            <v>29155</v>
          </cell>
          <cell r="U390">
            <v>9.7966438356164378</v>
          </cell>
          <cell r="V390">
            <v>2482000</v>
          </cell>
          <cell r="X390">
            <v>35</v>
          </cell>
          <cell r="Y390">
            <v>30</v>
          </cell>
          <cell r="Z390">
            <v>0</v>
          </cell>
        </row>
        <row r="391">
          <cell r="A391">
            <v>38008</v>
          </cell>
          <cell r="C391">
            <v>814620</v>
          </cell>
          <cell r="E391">
            <v>1878100</v>
          </cell>
          <cell r="K391">
            <v>34.33</v>
          </cell>
          <cell r="M391">
            <v>121.34</v>
          </cell>
          <cell r="N391">
            <v>34.57</v>
          </cell>
          <cell r="O391">
            <v>0.28490192846546891</v>
          </cell>
          <cell r="P391">
            <v>230</v>
          </cell>
          <cell r="Q391">
            <v>121000</v>
          </cell>
          <cell r="R391">
            <v>8.6488083766942871</v>
          </cell>
          <cell r="S391" t="str">
            <v/>
          </cell>
          <cell r="T391">
            <v>29101</v>
          </cell>
          <cell r="U391">
            <v>9.0132780237083701</v>
          </cell>
          <cell r="V391">
            <v>2692720</v>
          </cell>
          <cell r="X391">
            <v>28</v>
          </cell>
          <cell r="Y391">
            <v>37</v>
          </cell>
          <cell r="Z391">
            <v>0</v>
          </cell>
        </row>
        <row r="392">
          <cell r="A392">
            <v>38009</v>
          </cell>
          <cell r="C392">
            <v>941900</v>
          </cell>
          <cell r="E392">
            <v>1710400</v>
          </cell>
          <cell r="K392">
            <v>36.840000000000003</v>
          </cell>
          <cell r="M392">
            <v>107.86</v>
          </cell>
          <cell r="N392">
            <v>30.114000000000001</v>
          </cell>
          <cell r="O392">
            <v>0.27919525310587801</v>
          </cell>
          <cell r="P392">
            <v>230</v>
          </cell>
          <cell r="Q392">
            <v>140000</v>
          </cell>
          <cell r="R392">
            <v>9.1648237733241196</v>
          </cell>
          <cell r="S392" t="str">
            <v/>
          </cell>
          <cell r="T392">
            <v>31917</v>
          </cell>
          <cell r="U392">
            <v>10.036111299626738</v>
          </cell>
          <cell r="V392">
            <v>2652300</v>
          </cell>
          <cell r="X392">
            <v>30</v>
          </cell>
          <cell r="Y392">
            <v>35</v>
          </cell>
          <cell r="Z392">
            <v>0</v>
          </cell>
        </row>
        <row r="393">
          <cell r="A393">
            <v>38010</v>
          </cell>
          <cell r="C393">
            <v>807900</v>
          </cell>
          <cell r="E393">
            <v>1588310</v>
          </cell>
          <cell r="K393">
            <v>32.47</v>
          </cell>
          <cell r="M393">
            <v>98.1</v>
          </cell>
          <cell r="N393">
            <v>27.273</v>
          </cell>
          <cell r="O393">
            <v>0.27801223241590217</v>
          </cell>
          <cell r="P393">
            <v>230</v>
          </cell>
          <cell r="Q393">
            <v>112000</v>
          </cell>
          <cell r="R393">
            <v>9.1759592555717244</v>
          </cell>
          <cell r="S393" t="str">
            <v/>
          </cell>
          <cell r="T393">
            <v>30945</v>
          </cell>
          <cell r="U393">
            <v>10.770395749955137</v>
          </cell>
          <cell r="V393">
            <v>2396210</v>
          </cell>
          <cell r="X393">
            <v>37</v>
          </cell>
          <cell r="Y393">
            <v>28</v>
          </cell>
          <cell r="Z393">
            <v>0</v>
          </cell>
        </row>
        <row r="394">
          <cell r="A394">
            <v>38011</v>
          </cell>
          <cell r="C394">
            <v>818870</v>
          </cell>
          <cell r="E394">
            <v>1855980</v>
          </cell>
          <cell r="K394">
            <v>37.42</v>
          </cell>
          <cell r="M394">
            <v>114.74</v>
          </cell>
          <cell r="N394">
            <v>32.332999999999998</v>
          </cell>
          <cell r="O394">
            <v>0.28179362035907268</v>
          </cell>
          <cell r="P394">
            <v>230</v>
          </cell>
          <cell r="Q394">
            <v>115000</v>
          </cell>
          <cell r="R394">
            <v>8.7895964773922195</v>
          </cell>
          <cell r="S394" t="str">
            <v/>
          </cell>
          <cell r="T394">
            <v>30803</v>
          </cell>
          <cell r="U394">
            <v>9.6041654672224617</v>
          </cell>
          <cell r="V394">
            <v>2674850</v>
          </cell>
          <cell r="X394">
            <v>30</v>
          </cell>
          <cell r="Y394">
            <v>35</v>
          </cell>
          <cell r="Z394">
            <v>0</v>
          </cell>
        </row>
        <row r="395">
          <cell r="A395">
            <v>38012</v>
          </cell>
          <cell r="C395">
            <v>793060</v>
          </cell>
          <cell r="E395">
            <v>1874660</v>
          </cell>
          <cell r="K395">
            <v>31.91</v>
          </cell>
          <cell r="M395">
            <v>119.28</v>
          </cell>
          <cell r="N395">
            <v>33.979999999999997</v>
          </cell>
          <cell r="O395">
            <v>0.28487592219986585</v>
          </cell>
          <cell r="P395">
            <v>230</v>
          </cell>
          <cell r="Q395">
            <v>116000</v>
          </cell>
          <cell r="R395">
            <v>8.8224088894768169</v>
          </cell>
          <cell r="S395" t="str">
            <v/>
          </cell>
          <cell r="T395">
            <v>31249</v>
          </cell>
          <cell r="U395">
            <v>9.769265889973461</v>
          </cell>
          <cell r="V395">
            <v>2667720</v>
          </cell>
          <cell r="X395">
            <v>29</v>
          </cell>
          <cell r="Y395">
            <v>36</v>
          </cell>
          <cell r="Z395">
            <v>0</v>
          </cell>
        </row>
        <row r="396">
          <cell r="A396">
            <v>38013</v>
          </cell>
          <cell r="C396">
            <v>1023670</v>
          </cell>
          <cell r="E396">
            <v>2081560</v>
          </cell>
          <cell r="K396">
            <v>45.36</v>
          </cell>
          <cell r="M396">
            <v>132.80000000000001</v>
          </cell>
          <cell r="N396">
            <v>36.82</v>
          </cell>
          <cell r="O396">
            <v>0.27725903614457831</v>
          </cell>
          <cell r="P396">
            <v>230</v>
          </cell>
          <cell r="Q396">
            <v>141000</v>
          </cell>
          <cell r="R396">
            <v>8.7147227211495277</v>
          </cell>
          <cell r="S396" t="str">
            <v/>
          </cell>
          <cell r="T396">
            <v>33468</v>
          </cell>
          <cell r="U396">
            <v>8.9888066262402457</v>
          </cell>
          <cell r="V396">
            <v>3105230</v>
          </cell>
          <cell r="X396">
            <v>21</v>
          </cell>
          <cell r="Y396">
            <v>44</v>
          </cell>
          <cell r="Z396">
            <v>0</v>
          </cell>
        </row>
        <row r="397">
          <cell r="A397">
            <v>38014</v>
          </cell>
          <cell r="C397">
            <v>1078700</v>
          </cell>
          <cell r="E397">
            <v>1997130</v>
          </cell>
          <cell r="K397">
            <v>45.06</v>
          </cell>
          <cell r="L397">
            <v>50</v>
          </cell>
          <cell r="M397">
            <v>126.08</v>
          </cell>
          <cell r="N397">
            <v>33.96</v>
          </cell>
          <cell r="O397">
            <v>0.26935279187817263</v>
          </cell>
          <cell r="P397">
            <v>230</v>
          </cell>
          <cell r="Q397">
            <v>150000</v>
          </cell>
          <cell r="R397">
            <v>8.9862977679093134</v>
          </cell>
          <cell r="S397">
            <v>0</v>
          </cell>
          <cell r="T397">
            <v>36046</v>
          </cell>
          <cell r="U397">
            <v>9.7737404212846624</v>
          </cell>
          <cell r="V397">
            <v>3075830</v>
          </cell>
          <cell r="X397">
            <v>19</v>
          </cell>
          <cell r="Y397">
            <v>46</v>
          </cell>
          <cell r="Z397">
            <v>0</v>
          </cell>
        </row>
        <row r="398">
          <cell r="A398">
            <v>38015</v>
          </cell>
          <cell r="C398">
            <v>1145200</v>
          </cell>
          <cell r="E398">
            <v>2070350</v>
          </cell>
          <cell r="K398">
            <v>49.46</v>
          </cell>
          <cell r="L398">
            <v>20</v>
          </cell>
          <cell r="M398">
            <v>128.47</v>
          </cell>
          <cell r="N398">
            <v>36.6</v>
          </cell>
          <cell r="O398">
            <v>0.28489141433797777</v>
          </cell>
          <cell r="P398">
            <v>230</v>
          </cell>
          <cell r="Q398">
            <v>144000</v>
          </cell>
          <cell r="R398">
            <v>9.0359973023098963</v>
          </cell>
          <cell r="S398">
            <v>0</v>
          </cell>
          <cell r="T398">
            <v>36113</v>
          </cell>
          <cell r="U398">
            <v>9.3664356019965478</v>
          </cell>
          <cell r="V398">
            <v>3215550</v>
          </cell>
          <cell r="X398">
            <v>18</v>
          </cell>
          <cell r="Y398">
            <v>47</v>
          </cell>
          <cell r="Z398">
            <v>0</v>
          </cell>
        </row>
        <row r="399">
          <cell r="A399">
            <v>38016</v>
          </cell>
          <cell r="C399">
            <v>1199550</v>
          </cell>
          <cell r="D399">
            <v>146000</v>
          </cell>
          <cell r="E399">
            <v>2193870</v>
          </cell>
          <cell r="K399">
            <v>50.77</v>
          </cell>
          <cell r="L399">
            <v>2920</v>
          </cell>
          <cell r="M399">
            <v>135.33000000000001</v>
          </cell>
          <cell r="N399">
            <v>38.158999999999999</v>
          </cell>
          <cell r="O399">
            <v>0.28196999926106553</v>
          </cell>
          <cell r="P399">
            <v>230</v>
          </cell>
          <cell r="Q399">
            <v>166000</v>
          </cell>
          <cell r="R399">
            <v>9.1171950564212771</v>
          </cell>
          <cell r="S399">
            <v>50</v>
          </cell>
          <cell r="T399">
            <v>37250</v>
          </cell>
          <cell r="U399">
            <v>8.7772855439591808</v>
          </cell>
          <cell r="V399">
            <v>3539420</v>
          </cell>
          <cell r="X399">
            <v>10</v>
          </cell>
          <cell r="Y399">
            <v>55</v>
          </cell>
          <cell r="Z399">
            <v>0</v>
          </cell>
        </row>
        <row r="400">
          <cell r="A400">
            <v>38017</v>
          </cell>
          <cell r="C400">
            <v>1125990</v>
          </cell>
          <cell r="D400">
            <v>150500</v>
          </cell>
          <cell r="E400">
            <v>2143960</v>
          </cell>
          <cell r="K400">
            <v>47.67</v>
          </cell>
          <cell r="L400">
            <v>3010</v>
          </cell>
          <cell r="M400">
            <v>132.53</v>
          </cell>
          <cell r="N400">
            <v>38.978000000000002</v>
          </cell>
          <cell r="O400">
            <v>0.29410699464272239</v>
          </cell>
          <cell r="P400">
            <v>230</v>
          </cell>
          <cell r="Q400">
            <v>143000</v>
          </cell>
          <cell r="R400">
            <v>9.0731132075471699</v>
          </cell>
          <cell r="S400">
            <v>50</v>
          </cell>
          <cell r="T400">
            <v>37978</v>
          </cell>
          <cell r="U400">
            <v>9.260083322369864</v>
          </cell>
          <cell r="V400">
            <v>3420450</v>
          </cell>
          <cell r="X400">
            <v>14</v>
          </cell>
          <cell r="Y400">
            <v>51</v>
          </cell>
          <cell r="Z400">
            <v>0</v>
          </cell>
        </row>
        <row r="401">
          <cell r="A401">
            <v>38018</v>
          </cell>
          <cell r="C401">
            <v>1047440</v>
          </cell>
          <cell r="D401">
            <v>16000</v>
          </cell>
          <cell r="E401">
            <v>1818770</v>
          </cell>
          <cell r="K401">
            <v>43.31</v>
          </cell>
          <cell r="L401">
            <v>320</v>
          </cell>
          <cell r="M401">
            <v>113.67</v>
          </cell>
          <cell r="N401">
            <v>32.1</v>
          </cell>
          <cell r="O401">
            <v>0.28239641066244392</v>
          </cell>
          <cell r="P401">
            <v>230</v>
          </cell>
          <cell r="Q401">
            <v>139000</v>
          </cell>
          <cell r="R401">
            <v>9.1292202828385758</v>
          </cell>
          <cell r="S401">
            <v>50</v>
          </cell>
          <cell r="T401">
            <v>34618</v>
          </cell>
          <cell r="U401">
            <v>10.017109093369324</v>
          </cell>
          <cell r="V401">
            <v>2882210</v>
          </cell>
          <cell r="X401">
            <v>26</v>
          </cell>
          <cell r="Y401">
            <v>39</v>
          </cell>
          <cell r="Z401">
            <v>0</v>
          </cell>
        </row>
        <row r="402">
          <cell r="A402">
            <v>38019</v>
          </cell>
          <cell r="C402">
            <v>886100</v>
          </cell>
          <cell r="E402">
            <v>1566460</v>
          </cell>
          <cell r="K402">
            <v>39.21</v>
          </cell>
          <cell r="M402">
            <v>98.52</v>
          </cell>
          <cell r="N402">
            <v>26.71</v>
          </cell>
          <cell r="O402">
            <v>0.27111246447421844</v>
          </cell>
          <cell r="P402">
            <v>230</v>
          </cell>
          <cell r="Q402">
            <v>108000</v>
          </cell>
          <cell r="R402">
            <v>8.903506861250273</v>
          </cell>
          <cell r="S402" t="str">
            <v/>
          </cell>
          <cell r="T402">
            <v>31862</v>
          </cell>
          <cell r="U402">
            <v>10.834763675506411</v>
          </cell>
          <cell r="V402">
            <v>2452560</v>
          </cell>
          <cell r="X402">
            <v>38</v>
          </cell>
          <cell r="Y402">
            <v>27</v>
          </cell>
          <cell r="Z402">
            <v>0</v>
          </cell>
        </row>
        <row r="403">
          <cell r="A403">
            <v>38020</v>
          </cell>
          <cell r="C403">
            <v>868810</v>
          </cell>
          <cell r="E403">
            <v>1884250</v>
          </cell>
          <cell r="K403">
            <v>35.64</v>
          </cell>
          <cell r="M403">
            <v>117.34</v>
          </cell>
          <cell r="N403">
            <v>32.225000000000001</v>
          </cell>
          <cell r="O403">
            <v>0.2746292824271348</v>
          </cell>
          <cell r="P403">
            <v>230</v>
          </cell>
          <cell r="Q403">
            <v>130000</v>
          </cell>
          <cell r="R403">
            <v>8.9981043273630519</v>
          </cell>
          <cell r="S403" t="str">
            <v/>
          </cell>
          <cell r="T403">
            <v>32129</v>
          </cell>
          <cell r="U403">
            <v>9.7330192585704634</v>
          </cell>
          <cell r="V403">
            <v>2753060</v>
          </cell>
          <cell r="X403">
            <v>30</v>
          </cell>
          <cell r="Y403">
            <v>35</v>
          </cell>
          <cell r="Z403">
            <v>0</v>
          </cell>
        </row>
        <row r="404">
          <cell r="A404">
            <v>38021</v>
          </cell>
          <cell r="C404">
            <v>911410</v>
          </cell>
          <cell r="E404">
            <v>1912970</v>
          </cell>
          <cell r="K404">
            <v>38.72</v>
          </cell>
          <cell r="M404">
            <v>117.78</v>
          </cell>
          <cell r="N404">
            <v>33.979999999999997</v>
          </cell>
          <cell r="O404">
            <v>0.28850399049074543</v>
          </cell>
          <cell r="P404">
            <v>230</v>
          </cell>
          <cell r="Q404">
            <v>130000</v>
          </cell>
          <cell r="R404">
            <v>9.0235782747603839</v>
          </cell>
          <cell r="S404" t="str">
            <v/>
          </cell>
          <cell r="T404">
            <v>32787</v>
          </cell>
          <cell r="U404">
            <v>9.6815435600025488</v>
          </cell>
          <cell r="V404">
            <v>2824380</v>
          </cell>
          <cell r="X404">
            <v>27</v>
          </cell>
          <cell r="Y404">
            <v>38</v>
          </cell>
          <cell r="Z404">
            <v>0</v>
          </cell>
        </row>
        <row r="405">
          <cell r="A405">
            <v>38022</v>
          </cell>
          <cell r="C405">
            <v>795800</v>
          </cell>
          <cell r="E405">
            <v>1798740</v>
          </cell>
          <cell r="K405">
            <v>32.28</v>
          </cell>
          <cell r="M405">
            <v>113.97</v>
          </cell>
          <cell r="N405">
            <v>32.28</v>
          </cell>
          <cell r="O405">
            <v>0.28323242958673334</v>
          </cell>
          <cell r="P405">
            <v>230</v>
          </cell>
          <cell r="Q405">
            <v>117000</v>
          </cell>
          <cell r="R405">
            <v>8.8702222222222229</v>
          </cell>
          <cell r="S405" t="str">
            <v/>
          </cell>
          <cell r="T405">
            <v>31931</v>
          </cell>
          <cell r="U405">
            <v>10.264036784940682</v>
          </cell>
          <cell r="V405">
            <v>2594540</v>
          </cell>
          <cell r="X405">
            <v>33</v>
          </cell>
          <cell r="Y405">
            <v>32</v>
          </cell>
          <cell r="Z405">
            <v>0</v>
          </cell>
        </row>
        <row r="406">
          <cell r="A406">
            <v>38023</v>
          </cell>
          <cell r="C406">
            <v>826200</v>
          </cell>
          <cell r="E406">
            <v>1844900</v>
          </cell>
          <cell r="K406">
            <v>36.93</v>
          </cell>
          <cell r="M406">
            <v>116.23</v>
          </cell>
          <cell r="N406">
            <v>31.084</v>
          </cell>
          <cell r="O406">
            <v>0.26743525767874043</v>
          </cell>
          <cell r="P406">
            <v>230</v>
          </cell>
          <cell r="Q406">
            <v>117000</v>
          </cell>
          <cell r="R406">
            <v>8.7199660485766515</v>
          </cell>
          <cell r="S406" t="str">
            <v/>
          </cell>
          <cell r="T406">
            <v>33988</v>
          </cell>
          <cell r="U406">
            <v>10.612104376474111</v>
          </cell>
          <cell r="V406">
            <v>2671100</v>
          </cell>
          <cell r="X406">
            <v>32</v>
          </cell>
          <cell r="Y406">
            <v>33</v>
          </cell>
          <cell r="Z406">
            <v>0</v>
          </cell>
        </row>
        <row r="407">
          <cell r="A407">
            <v>38024</v>
          </cell>
          <cell r="C407">
            <v>931200</v>
          </cell>
          <cell r="E407">
            <v>2033210</v>
          </cell>
          <cell r="K407">
            <v>36.869999999999997</v>
          </cell>
          <cell r="M407">
            <v>129.38</v>
          </cell>
          <cell r="N407">
            <v>34.53</v>
          </cell>
          <cell r="O407">
            <v>0.26688823620343177</v>
          </cell>
          <cell r="P407">
            <v>230</v>
          </cell>
          <cell r="Q407">
            <v>133000</v>
          </cell>
          <cell r="R407">
            <v>8.9155187969924814</v>
          </cell>
          <cell r="S407" t="str">
            <v/>
          </cell>
          <cell r="T407">
            <v>32447</v>
          </cell>
          <cell r="U407">
            <v>9.1285611639415585</v>
          </cell>
          <cell r="V407">
            <v>2964410</v>
          </cell>
          <cell r="X407">
            <v>23</v>
          </cell>
          <cell r="Y407">
            <v>42</v>
          </cell>
          <cell r="Z407">
            <v>0</v>
          </cell>
        </row>
        <row r="408">
          <cell r="A408">
            <v>38025</v>
          </cell>
          <cell r="C408">
            <v>1014310</v>
          </cell>
          <cell r="E408">
            <v>1830150</v>
          </cell>
          <cell r="K408">
            <v>43.85</v>
          </cell>
          <cell r="L408">
            <v>1510</v>
          </cell>
          <cell r="M408">
            <v>117.88</v>
          </cell>
          <cell r="N408">
            <v>31.739000000000001</v>
          </cell>
          <cell r="O408">
            <v>0.26924838819138108</v>
          </cell>
          <cell r="P408">
            <v>230</v>
          </cell>
          <cell r="Q408">
            <v>145000</v>
          </cell>
          <cell r="R408">
            <v>8.7938539541210652</v>
          </cell>
          <cell r="S408">
            <v>0</v>
          </cell>
          <cell r="T408">
            <v>35441</v>
          </cell>
          <cell r="U408">
            <v>10.391355125401658</v>
          </cell>
          <cell r="V408">
            <v>2844460</v>
          </cell>
          <cell r="X408">
            <v>21</v>
          </cell>
          <cell r="Y408">
            <v>44</v>
          </cell>
          <cell r="Z408">
            <v>0</v>
          </cell>
        </row>
        <row r="409">
          <cell r="A409">
            <v>38026</v>
          </cell>
          <cell r="C409">
            <v>802130</v>
          </cell>
          <cell r="E409">
            <v>1738400</v>
          </cell>
          <cell r="K409">
            <v>31.95</v>
          </cell>
          <cell r="M409">
            <v>111.48</v>
          </cell>
          <cell r="N409">
            <v>28.414000000000001</v>
          </cell>
          <cell r="O409">
            <v>0.25487979906709723</v>
          </cell>
          <cell r="P409">
            <v>230</v>
          </cell>
          <cell r="Q409">
            <v>114000</v>
          </cell>
          <cell r="R409">
            <v>8.8563410723000775</v>
          </cell>
          <cell r="S409" t="str">
            <v/>
          </cell>
          <cell r="T409">
            <v>30205</v>
          </cell>
          <cell r="U409">
            <v>9.9156357138077489</v>
          </cell>
          <cell r="V409">
            <v>2540530</v>
          </cell>
          <cell r="X409">
            <v>32</v>
          </cell>
          <cell r="Y409">
            <v>33</v>
          </cell>
          <cell r="Z409">
            <v>0</v>
          </cell>
        </row>
        <row r="410">
          <cell r="A410">
            <v>38027</v>
          </cell>
          <cell r="C410">
            <v>825460</v>
          </cell>
          <cell r="E410">
            <v>1579810</v>
          </cell>
          <cell r="K410">
            <v>34.5</v>
          </cell>
          <cell r="M410">
            <v>97.44</v>
          </cell>
          <cell r="N410">
            <v>27.297499999999999</v>
          </cell>
          <cell r="O410">
            <v>0.28014675697865354</v>
          </cell>
          <cell r="P410">
            <v>230</v>
          </cell>
          <cell r="Q410">
            <v>113000</v>
          </cell>
          <cell r="R410">
            <v>9.1150144004850695</v>
          </cell>
          <cell r="S410" t="str">
            <v/>
          </cell>
          <cell r="T410">
            <v>32862</v>
          </cell>
          <cell r="U410">
            <v>11.394524523234399</v>
          </cell>
          <cell r="V410">
            <v>2405270</v>
          </cell>
          <cell r="X410">
            <v>34</v>
          </cell>
          <cell r="Y410">
            <v>31</v>
          </cell>
          <cell r="Z410">
            <v>0</v>
          </cell>
        </row>
        <row r="411">
          <cell r="A411">
            <v>38028</v>
          </cell>
          <cell r="C411">
            <v>840140</v>
          </cell>
          <cell r="E411">
            <v>1486920</v>
          </cell>
          <cell r="K411">
            <v>36.5</v>
          </cell>
          <cell r="M411">
            <v>92.68</v>
          </cell>
          <cell r="N411">
            <v>25.93</v>
          </cell>
          <cell r="O411">
            <v>0.27977988778593005</v>
          </cell>
          <cell r="P411">
            <v>230</v>
          </cell>
          <cell r="Q411">
            <v>108000</v>
          </cell>
          <cell r="R411">
            <v>9.0070444341229301</v>
          </cell>
          <cell r="S411" t="str">
            <v/>
          </cell>
          <cell r="T411">
            <v>33132</v>
          </cell>
          <cell r="U411">
            <v>11.874248192998891</v>
          </cell>
          <cell r="V411">
            <v>2327060</v>
          </cell>
          <cell r="X411">
            <v>32</v>
          </cell>
          <cell r="Y411">
            <v>33</v>
          </cell>
          <cell r="Z411">
            <v>0</v>
          </cell>
        </row>
        <row r="412">
          <cell r="A412">
            <v>38029</v>
          </cell>
          <cell r="C412">
            <v>840010</v>
          </cell>
          <cell r="E412">
            <v>1723920</v>
          </cell>
          <cell r="K412">
            <v>36.090000000000003</v>
          </cell>
          <cell r="M412">
            <v>110</v>
          </cell>
          <cell r="N412">
            <v>30.183499999999999</v>
          </cell>
          <cell r="O412">
            <v>0.27439545454545455</v>
          </cell>
          <cell r="P412">
            <v>230</v>
          </cell>
          <cell r="Q412">
            <v>118000</v>
          </cell>
          <cell r="R412">
            <v>8.7751728386610992</v>
          </cell>
          <cell r="S412" t="str">
            <v/>
          </cell>
          <cell r="T412">
            <v>33058</v>
          </cell>
          <cell r="U412">
            <v>10.753168768258101</v>
          </cell>
          <cell r="V412">
            <v>2563930</v>
          </cell>
          <cell r="X412">
            <v>32</v>
          </cell>
          <cell r="Y412">
            <v>33</v>
          </cell>
          <cell r="Z412">
            <v>0</v>
          </cell>
        </row>
        <row r="413">
          <cell r="A413">
            <v>38030</v>
          </cell>
          <cell r="C413">
            <v>833680</v>
          </cell>
          <cell r="E413">
            <v>1708350</v>
          </cell>
          <cell r="K413">
            <v>36.43</v>
          </cell>
          <cell r="M413">
            <v>107.93</v>
          </cell>
          <cell r="N413">
            <v>31.498999999999999</v>
          </cell>
          <cell r="O413">
            <v>0.29184656721949409</v>
          </cell>
          <cell r="P413">
            <v>230</v>
          </cell>
          <cell r="Q413">
            <v>125000</v>
          </cell>
          <cell r="R413">
            <v>8.8044818509282354</v>
          </cell>
          <cell r="S413" t="str">
            <v/>
          </cell>
          <cell r="T413">
            <v>33192</v>
          </cell>
          <cell r="U413">
            <v>10.889772347297237</v>
          </cell>
          <cell r="V413">
            <v>2542030</v>
          </cell>
          <cell r="X413">
            <v>30</v>
          </cell>
          <cell r="Y413">
            <v>35</v>
          </cell>
          <cell r="Z413">
            <v>0</v>
          </cell>
        </row>
        <row r="414">
          <cell r="A414">
            <v>38031</v>
          </cell>
          <cell r="C414">
            <v>799290</v>
          </cell>
          <cell r="E414">
            <v>1540510</v>
          </cell>
          <cell r="K414">
            <v>36.090000000000003</v>
          </cell>
          <cell r="M414">
            <v>100.42</v>
          </cell>
          <cell r="N414">
            <v>29.67</v>
          </cell>
          <cell r="O414">
            <v>0.29545907189802828</v>
          </cell>
          <cell r="P414">
            <v>230</v>
          </cell>
          <cell r="Q414">
            <v>108000</v>
          </cell>
          <cell r="R414">
            <v>8.5700681268771515</v>
          </cell>
          <cell r="S414" t="str">
            <v/>
          </cell>
          <cell r="T414">
            <v>30491</v>
          </cell>
          <cell r="U414">
            <v>10.868234037097189</v>
          </cell>
          <cell r="V414">
            <v>2339800</v>
          </cell>
          <cell r="X414">
            <v>37</v>
          </cell>
          <cell r="Y414">
            <v>28</v>
          </cell>
          <cell r="Z414">
            <v>0</v>
          </cell>
        </row>
        <row r="415">
          <cell r="A415">
            <v>38032</v>
          </cell>
          <cell r="C415">
            <v>750800</v>
          </cell>
          <cell r="E415">
            <v>1778620</v>
          </cell>
          <cell r="K415">
            <v>33.32</v>
          </cell>
          <cell r="M415">
            <v>114.1</v>
          </cell>
          <cell r="N415">
            <v>32.466000000000001</v>
          </cell>
          <cell r="O415">
            <v>0.28453987730061353</v>
          </cell>
          <cell r="P415">
            <v>230</v>
          </cell>
          <cell r="Q415">
            <v>116000</v>
          </cell>
          <cell r="R415">
            <v>8.5789580789580793</v>
          </cell>
          <cell r="S415" t="str">
            <v/>
          </cell>
          <cell r="T415">
            <v>30686</v>
          </cell>
          <cell r="U415">
            <v>10.117783523495504</v>
          </cell>
          <cell r="V415">
            <v>2529420</v>
          </cell>
          <cell r="X415">
            <v>32</v>
          </cell>
          <cell r="Y415">
            <v>33</v>
          </cell>
          <cell r="Z415">
            <v>0</v>
          </cell>
        </row>
        <row r="416">
          <cell r="A416">
            <v>38033</v>
          </cell>
          <cell r="C416">
            <v>865750</v>
          </cell>
          <cell r="E416">
            <v>1798920</v>
          </cell>
          <cell r="K416">
            <v>38.33</v>
          </cell>
          <cell r="M416">
            <v>112.26</v>
          </cell>
          <cell r="N416">
            <v>31.867000000000001</v>
          </cell>
          <cell r="O416">
            <v>0.28386780687689295</v>
          </cell>
          <cell r="P416">
            <v>230</v>
          </cell>
          <cell r="Q416">
            <v>132000</v>
          </cell>
          <cell r="R416">
            <v>8.8474334285145098</v>
          </cell>
          <cell r="S416" t="str">
            <v/>
          </cell>
          <cell r="T416">
            <v>35219</v>
          </cell>
          <cell r="U416">
            <v>11.022995718043886</v>
          </cell>
          <cell r="V416">
            <v>2664670</v>
          </cell>
          <cell r="X416">
            <v>30</v>
          </cell>
          <cell r="Y416">
            <v>35</v>
          </cell>
          <cell r="Z416">
            <v>0</v>
          </cell>
        </row>
        <row r="417">
          <cell r="A417">
            <v>38034</v>
          </cell>
          <cell r="C417">
            <v>839160</v>
          </cell>
          <cell r="E417">
            <v>1555660</v>
          </cell>
          <cell r="K417">
            <v>31.47</v>
          </cell>
          <cell r="M417">
            <v>97.56</v>
          </cell>
          <cell r="N417">
            <v>28.86</v>
          </cell>
          <cell r="O417">
            <v>0.29581795817958179</v>
          </cell>
          <cell r="P417">
            <v>230</v>
          </cell>
          <cell r="Q417">
            <v>113000</v>
          </cell>
          <cell r="R417">
            <v>9.2800899015732767</v>
          </cell>
          <cell r="S417" t="str">
            <v/>
          </cell>
          <cell r="T417">
            <v>30476</v>
          </cell>
          <cell r="U417">
            <v>10.613317076022415</v>
          </cell>
          <cell r="V417">
            <v>2394820</v>
          </cell>
          <cell r="X417">
            <v>36</v>
          </cell>
          <cell r="Y417">
            <v>29</v>
          </cell>
          <cell r="Z417">
            <v>0</v>
          </cell>
        </row>
        <row r="418">
          <cell r="A418">
            <v>38035</v>
          </cell>
          <cell r="C418">
            <v>664700</v>
          </cell>
          <cell r="E418">
            <v>1508780</v>
          </cell>
          <cell r="K418">
            <v>28.56</v>
          </cell>
          <cell r="M418">
            <v>95.1</v>
          </cell>
          <cell r="N418">
            <v>26.5</v>
          </cell>
          <cell r="O418">
            <v>0.27865404837013674</v>
          </cell>
          <cell r="P418">
            <v>230</v>
          </cell>
          <cell r="Q418">
            <v>114000</v>
          </cell>
          <cell r="R418">
            <v>8.7881287400938053</v>
          </cell>
          <cell r="S418" t="str">
            <v/>
          </cell>
          <cell r="T418">
            <v>31731</v>
          </cell>
          <cell r="U418">
            <v>12.175706240683143</v>
          </cell>
          <cell r="V418">
            <v>2173480</v>
          </cell>
          <cell r="X418">
            <v>39</v>
          </cell>
          <cell r="Y418">
            <v>26</v>
          </cell>
          <cell r="Z418">
            <v>0</v>
          </cell>
        </row>
        <row r="419">
          <cell r="A419">
            <v>38036</v>
          </cell>
          <cell r="C419">
            <v>185610</v>
          </cell>
          <cell r="E419">
            <v>1427060</v>
          </cell>
          <cell r="K419">
            <v>6.27</v>
          </cell>
          <cell r="M419">
            <v>90.25</v>
          </cell>
          <cell r="N419">
            <v>25.4</v>
          </cell>
          <cell r="O419">
            <v>0.28144044321329637</v>
          </cell>
          <cell r="P419">
            <v>230</v>
          </cell>
          <cell r="Q419">
            <v>87000</v>
          </cell>
          <cell r="R419">
            <v>8.3540716949854961</v>
          </cell>
          <cell r="S419" t="str">
            <v/>
          </cell>
          <cell r="T419">
            <v>33935</v>
          </cell>
          <cell r="U419">
            <v>17.549647479025467</v>
          </cell>
          <cell r="V419">
            <v>1612670</v>
          </cell>
          <cell r="X419">
            <v>42</v>
          </cell>
          <cell r="Y419">
            <v>23</v>
          </cell>
          <cell r="Z419">
            <v>0</v>
          </cell>
        </row>
        <row r="420">
          <cell r="A420">
            <v>38037</v>
          </cell>
          <cell r="E420">
            <v>1613730</v>
          </cell>
          <cell r="M420">
            <v>100.98</v>
          </cell>
          <cell r="N420">
            <v>28.35</v>
          </cell>
          <cell r="O420">
            <v>0.28074866310160429</v>
          </cell>
          <cell r="P420">
            <v>230</v>
          </cell>
          <cell r="Q420">
            <v>78000</v>
          </cell>
          <cell r="R420">
            <v>7.9903446226975641</v>
          </cell>
          <cell r="S420" t="str">
            <v/>
          </cell>
          <cell r="T420">
            <v>30591</v>
          </cell>
          <cell r="U420">
            <v>15.809890130319198</v>
          </cell>
          <cell r="V420">
            <v>1613730</v>
          </cell>
          <cell r="X420">
            <v>54</v>
          </cell>
          <cell r="Y420">
            <v>11</v>
          </cell>
          <cell r="Z420">
            <v>0</v>
          </cell>
        </row>
        <row r="421">
          <cell r="A421">
            <v>38038</v>
          </cell>
          <cell r="E421">
            <v>1925120</v>
          </cell>
          <cell r="M421">
            <v>119.71</v>
          </cell>
          <cell r="N421">
            <v>33.200000000000003</v>
          </cell>
          <cell r="O421">
            <v>0.27733689750229723</v>
          </cell>
          <cell r="P421">
            <v>230</v>
          </cell>
          <cell r="Q421">
            <v>88000</v>
          </cell>
          <cell r="R421">
            <v>8.0407651825244333</v>
          </cell>
          <cell r="S421" t="str">
            <v/>
          </cell>
          <cell r="T421">
            <v>28915</v>
          </cell>
          <cell r="U421">
            <v>12.526548994348405</v>
          </cell>
          <cell r="V421">
            <v>1925120</v>
          </cell>
          <cell r="X421">
            <v>46</v>
          </cell>
          <cell r="Y421">
            <v>19</v>
          </cell>
          <cell r="Z421">
            <v>0</v>
          </cell>
        </row>
        <row r="422">
          <cell r="A422">
            <v>38039</v>
          </cell>
          <cell r="E422">
            <v>1844780</v>
          </cell>
          <cell r="M422">
            <v>114.05</v>
          </cell>
          <cell r="N422">
            <v>32.229999999999997</v>
          </cell>
          <cell r="O422">
            <v>0.28259535291538795</v>
          </cell>
          <cell r="P422">
            <v>230</v>
          </cell>
          <cell r="Q422">
            <v>90000</v>
          </cell>
          <cell r="R422">
            <v>8.087593160894345</v>
          </cell>
          <cell r="S422" t="str">
            <v/>
          </cell>
          <cell r="T422">
            <v>28427</v>
          </cell>
          <cell r="U422">
            <v>12.851460878803977</v>
          </cell>
          <cell r="V422">
            <v>1844780</v>
          </cell>
          <cell r="X422">
            <v>40</v>
          </cell>
          <cell r="Y422">
            <v>25</v>
          </cell>
          <cell r="Z422">
            <v>0</v>
          </cell>
        </row>
        <row r="423">
          <cell r="A423">
            <v>38040</v>
          </cell>
          <cell r="E423">
            <v>1609470</v>
          </cell>
          <cell r="M423">
            <v>99.41</v>
          </cell>
          <cell r="N423">
            <v>27.725999999999999</v>
          </cell>
          <cell r="O423">
            <v>0.27890554270194146</v>
          </cell>
          <cell r="P423">
            <v>230</v>
          </cell>
          <cell r="Q423">
            <v>82000</v>
          </cell>
          <cell r="R423">
            <v>8.0951111558193336</v>
          </cell>
          <cell r="S423" t="str">
            <v/>
          </cell>
          <cell r="T423">
            <v>27723</v>
          </cell>
          <cell r="U423">
            <v>14.365587429402227</v>
          </cell>
          <cell r="V423">
            <v>1609470</v>
          </cell>
          <cell r="X423">
            <v>50</v>
          </cell>
          <cell r="Y423">
            <v>15</v>
          </cell>
          <cell r="Z423">
            <v>0</v>
          </cell>
        </row>
        <row r="424">
          <cell r="A424">
            <v>38041</v>
          </cell>
          <cell r="E424">
            <v>1920730</v>
          </cell>
          <cell r="L424">
            <v>0</v>
          </cell>
          <cell r="M424">
            <v>119.13</v>
          </cell>
          <cell r="N424">
            <v>33.520000000000003</v>
          </cell>
          <cell r="O424">
            <v>0.28137328968353903</v>
          </cell>
          <cell r="P424">
            <v>230</v>
          </cell>
          <cell r="Q424">
            <v>90000</v>
          </cell>
          <cell r="R424">
            <v>8.0614874506841261</v>
          </cell>
          <cell r="S424" t="str">
            <v/>
          </cell>
          <cell r="T424">
            <v>27711</v>
          </cell>
          <cell r="U424">
            <v>12.032390809744212</v>
          </cell>
          <cell r="V424">
            <v>1920730</v>
          </cell>
          <cell r="X424">
            <v>40</v>
          </cell>
          <cell r="Y424">
            <v>25</v>
          </cell>
          <cell r="Z424">
            <v>0</v>
          </cell>
        </row>
        <row r="425">
          <cell r="A425">
            <v>38042</v>
          </cell>
          <cell r="D425">
            <v>35000</v>
          </cell>
          <cell r="E425">
            <v>2060820</v>
          </cell>
          <cell r="L425">
            <v>580</v>
          </cell>
          <cell r="M425">
            <v>129.83000000000001</v>
          </cell>
          <cell r="N425">
            <v>37.9</v>
          </cell>
          <cell r="O425">
            <v>0.29192020334283292</v>
          </cell>
          <cell r="P425">
            <v>230</v>
          </cell>
          <cell r="Q425">
            <v>116000</v>
          </cell>
          <cell r="R425">
            <v>7.9366094123084023</v>
          </cell>
          <cell r="S425">
            <v>60.344827586206897</v>
          </cell>
          <cell r="T425">
            <v>29454</v>
          </cell>
          <cell r="U425">
            <v>11.720775639129313</v>
          </cell>
          <cell r="V425">
            <v>2095820</v>
          </cell>
          <cell r="X425">
            <v>40</v>
          </cell>
          <cell r="Y425">
            <v>25</v>
          </cell>
          <cell r="Z425">
            <v>0</v>
          </cell>
        </row>
        <row r="426">
          <cell r="A426">
            <v>38043</v>
          </cell>
          <cell r="D426">
            <v>31000</v>
          </cell>
          <cell r="E426">
            <v>1995630</v>
          </cell>
          <cell r="L426">
            <v>620</v>
          </cell>
          <cell r="M426">
            <v>123.62</v>
          </cell>
          <cell r="N426">
            <v>36.479999999999997</v>
          </cell>
          <cell r="O426">
            <v>0.29509788060184433</v>
          </cell>
          <cell r="P426">
            <v>230</v>
          </cell>
          <cell r="Q426">
            <v>112000</v>
          </cell>
          <cell r="R426">
            <v>8.0716308040770102</v>
          </cell>
          <cell r="S426">
            <v>50</v>
          </cell>
          <cell r="T426">
            <v>33029</v>
          </cell>
          <cell r="U426">
            <v>13.592114002062536</v>
          </cell>
          <cell r="V426">
            <v>2026630</v>
          </cell>
          <cell r="X426">
            <v>40</v>
          </cell>
          <cell r="Y426">
            <v>25</v>
          </cell>
          <cell r="Z426">
            <v>0</v>
          </cell>
        </row>
        <row r="427">
          <cell r="A427">
            <v>38044</v>
          </cell>
          <cell r="D427">
            <v>31500</v>
          </cell>
          <cell r="E427">
            <v>1884040</v>
          </cell>
          <cell r="L427">
            <v>630</v>
          </cell>
          <cell r="M427">
            <v>116.42</v>
          </cell>
          <cell r="N427">
            <v>34.31</v>
          </cell>
          <cell r="O427">
            <v>0.29470881291874251</v>
          </cell>
          <cell r="P427">
            <v>230</v>
          </cell>
          <cell r="Q427">
            <v>114000</v>
          </cell>
          <cell r="R427">
            <v>8.0915650231918921</v>
          </cell>
          <cell r="S427">
            <v>50</v>
          </cell>
          <cell r="T427">
            <v>34118</v>
          </cell>
          <cell r="U427">
            <v>14.854512043601281</v>
          </cell>
          <cell r="V427">
            <v>1915540</v>
          </cell>
          <cell r="X427">
            <v>40</v>
          </cell>
          <cell r="Y427">
            <v>25</v>
          </cell>
          <cell r="Z427">
            <v>0</v>
          </cell>
        </row>
        <row r="428">
          <cell r="A428">
            <v>38045</v>
          </cell>
          <cell r="E428">
            <v>1654370</v>
          </cell>
          <cell r="M428">
            <v>102.14</v>
          </cell>
          <cell r="N428">
            <v>30.88</v>
          </cell>
          <cell r="O428">
            <v>0.30233013510867435</v>
          </cell>
          <cell r="P428">
            <v>230</v>
          </cell>
          <cell r="Q428">
            <v>90000</v>
          </cell>
          <cell r="R428">
            <v>8.098541217936166</v>
          </cell>
          <cell r="S428" t="str">
            <v/>
          </cell>
          <cell r="T428">
            <v>28540</v>
          </cell>
          <cell r="U428">
            <v>14.387567472814425</v>
          </cell>
          <cell r="V428">
            <v>1654370</v>
          </cell>
          <cell r="X428">
            <v>45</v>
          </cell>
          <cell r="Y428">
            <v>20</v>
          </cell>
          <cell r="Z428">
            <v>0</v>
          </cell>
        </row>
        <row r="429">
          <cell r="A429">
            <v>38046</v>
          </cell>
          <cell r="E429">
            <v>1397590</v>
          </cell>
          <cell r="M429">
            <v>86.95</v>
          </cell>
          <cell r="N429">
            <v>25.99</v>
          </cell>
          <cell r="O429">
            <v>0.29890741805635418</v>
          </cell>
          <cell r="P429">
            <v>230</v>
          </cell>
          <cell r="Q429">
            <v>67000</v>
          </cell>
          <cell r="R429">
            <v>8.0367452558941928</v>
          </cell>
          <cell r="S429" t="str">
            <v/>
          </cell>
          <cell r="T429">
            <v>26765</v>
          </cell>
          <cell r="U429">
            <v>15.971787147875988</v>
          </cell>
          <cell r="V429">
            <v>1397590</v>
          </cell>
          <cell r="X429">
            <v>54</v>
          </cell>
          <cell r="Y429">
            <v>11</v>
          </cell>
          <cell r="Z429">
            <v>0</v>
          </cell>
        </row>
        <row r="430">
          <cell r="A430">
            <v>38047</v>
          </cell>
          <cell r="E430">
            <v>1309080</v>
          </cell>
          <cell r="K430">
            <v>0</v>
          </cell>
          <cell r="L430">
            <v>0</v>
          </cell>
          <cell r="M430">
            <v>81.319999999999993</v>
          </cell>
          <cell r="N430">
            <v>23.1</v>
          </cell>
          <cell r="O430">
            <v>0.28406296114117074</v>
          </cell>
          <cell r="P430">
            <v>230</v>
          </cell>
          <cell r="Q430">
            <v>63000</v>
          </cell>
          <cell r="R430">
            <v>8.0489424495818991</v>
          </cell>
          <cell r="S430" t="str">
            <v/>
          </cell>
          <cell r="T430">
            <v>27570</v>
          </cell>
          <cell r="U430">
            <v>17.564533871115593</v>
          </cell>
          <cell r="V430">
            <v>1309080</v>
          </cell>
          <cell r="X430">
            <v>60</v>
          </cell>
          <cell r="Y430">
            <v>5</v>
          </cell>
          <cell r="Z430">
            <v>4.5167999999999964</v>
          </cell>
        </row>
        <row r="431">
          <cell r="A431">
            <v>38048</v>
          </cell>
          <cell r="D431">
            <v>556800</v>
          </cell>
          <cell r="E431">
            <v>866520</v>
          </cell>
          <cell r="K431">
            <v>0</v>
          </cell>
          <cell r="L431">
            <v>6950</v>
          </cell>
          <cell r="M431">
            <v>52.93</v>
          </cell>
          <cell r="N431">
            <v>12.66</v>
          </cell>
          <cell r="O431">
            <v>0.23918382769695826</v>
          </cell>
          <cell r="P431">
            <v>230</v>
          </cell>
          <cell r="Q431">
            <v>67000</v>
          </cell>
          <cell r="R431">
            <v>8.1855280559229175</v>
          </cell>
          <cell r="S431">
            <v>80.115107913669064</v>
          </cell>
          <cell r="T431">
            <v>29541</v>
          </cell>
          <cell r="U431">
            <v>17.309666132703818</v>
          </cell>
          <cell r="V431">
            <v>1423320</v>
          </cell>
          <cell r="X431">
            <v>52</v>
          </cell>
          <cell r="Y431">
            <v>13</v>
          </cell>
          <cell r="Z431">
            <v>0</v>
          </cell>
        </row>
        <row r="432">
          <cell r="A432">
            <v>38049</v>
          </cell>
          <cell r="D432">
            <v>118500</v>
          </cell>
          <cell r="E432">
            <v>1407020</v>
          </cell>
          <cell r="L432">
            <v>2370</v>
          </cell>
          <cell r="M432">
            <v>87.78</v>
          </cell>
          <cell r="N432">
            <v>24.53</v>
          </cell>
          <cell r="O432">
            <v>0.27944862155388472</v>
          </cell>
          <cell r="P432">
            <v>230</v>
          </cell>
          <cell r="Q432">
            <v>71000</v>
          </cell>
          <cell r="R432">
            <v>8.0144679881521981</v>
          </cell>
          <cell r="S432">
            <v>50</v>
          </cell>
          <cell r="T432">
            <v>26678</v>
          </cell>
          <cell r="U432">
            <v>14.584831401751533</v>
          </cell>
          <cell r="V432">
            <v>1525520</v>
          </cell>
          <cell r="X432">
            <v>50</v>
          </cell>
          <cell r="Y432">
            <v>15</v>
          </cell>
          <cell r="Z432">
            <v>0</v>
          </cell>
        </row>
        <row r="433">
          <cell r="A433">
            <v>38050</v>
          </cell>
          <cell r="E433">
            <v>1152170</v>
          </cell>
          <cell r="M433">
            <v>74.569999999999993</v>
          </cell>
          <cell r="N433">
            <v>23.24</v>
          </cell>
          <cell r="O433">
            <v>0.31165347995172321</v>
          </cell>
          <cell r="P433">
            <v>230</v>
          </cell>
          <cell r="Q433">
            <v>56000</v>
          </cell>
          <cell r="R433">
            <v>7.7254257744401231</v>
          </cell>
          <cell r="S433" t="str">
            <v/>
          </cell>
          <cell r="T433">
            <v>26235</v>
          </cell>
          <cell r="U433">
            <v>18.990244495169982</v>
          </cell>
          <cell r="V433">
            <v>1152170</v>
          </cell>
          <cell r="X433">
            <v>63</v>
          </cell>
          <cell r="Y433">
            <v>2</v>
          </cell>
          <cell r="Z433">
            <v>11.476799999999997</v>
          </cell>
        </row>
        <row r="434">
          <cell r="A434">
            <v>38051</v>
          </cell>
          <cell r="E434">
            <v>1153570</v>
          </cell>
          <cell r="M434">
            <v>76.010000000000005</v>
          </cell>
          <cell r="N434">
            <v>23.19</v>
          </cell>
          <cell r="O434">
            <v>0.30509143533745559</v>
          </cell>
          <cell r="P434">
            <v>230</v>
          </cell>
          <cell r="Q434">
            <v>51000</v>
          </cell>
          <cell r="R434">
            <v>7.5882778581765553</v>
          </cell>
          <cell r="S434" t="str">
            <v/>
          </cell>
          <cell r="T434">
            <v>27332</v>
          </cell>
          <cell r="U434">
            <v>19.760298898202972</v>
          </cell>
          <cell r="V434">
            <v>1153570</v>
          </cell>
          <cell r="X434">
            <v>62</v>
          </cell>
          <cell r="Y434">
            <v>3</v>
          </cell>
          <cell r="Z434">
            <v>6.9391999999999925</v>
          </cell>
        </row>
        <row r="435">
          <cell r="A435">
            <v>38052</v>
          </cell>
          <cell r="E435">
            <v>1323280</v>
          </cell>
          <cell r="M435">
            <v>87.82</v>
          </cell>
          <cell r="N435">
            <v>24.257000000000001</v>
          </cell>
          <cell r="O435">
            <v>0.27621270781143253</v>
          </cell>
          <cell r="P435">
            <v>230</v>
          </cell>
          <cell r="Q435">
            <v>61000</v>
          </cell>
          <cell r="R435">
            <v>7.5340469141425643</v>
          </cell>
          <cell r="S435" t="str">
            <v/>
          </cell>
          <cell r="T435">
            <v>27287</v>
          </cell>
          <cell r="U435">
            <v>17.197689075630251</v>
          </cell>
          <cell r="V435">
            <v>1323280</v>
          </cell>
          <cell r="X435">
            <v>52</v>
          </cell>
          <cell r="Y435">
            <v>13</v>
          </cell>
          <cell r="Z435">
            <v>0</v>
          </cell>
        </row>
        <row r="436">
          <cell r="A436">
            <v>38053</v>
          </cell>
          <cell r="E436">
            <v>1389160</v>
          </cell>
          <cell r="M436">
            <v>90.43</v>
          </cell>
          <cell r="N436">
            <v>24.5</v>
          </cell>
          <cell r="O436">
            <v>0.27092778945040363</v>
          </cell>
          <cell r="P436">
            <v>230</v>
          </cell>
          <cell r="Q436">
            <v>69000</v>
          </cell>
          <cell r="R436">
            <v>7.6808581223045449</v>
          </cell>
          <cell r="S436" t="str">
            <v/>
          </cell>
          <cell r="T436">
            <v>27465</v>
          </cell>
          <cell r="U436">
            <v>16.488964554119036</v>
          </cell>
          <cell r="V436">
            <v>1389160</v>
          </cell>
          <cell r="X436">
            <v>51</v>
          </cell>
          <cell r="Y436">
            <v>14</v>
          </cell>
          <cell r="Z436">
            <v>0</v>
          </cell>
        </row>
        <row r="437">
          <cell r="A437">
            <v>38054</v>
          </cell>
          <cell r="E437">
            <v>1556640</v>
          </cell>
          <cell r="M437">
            <v>98.1</v>
          </cell>
          <cell r="N437">
            <v>27.57</v>
          </cell>
          <cell r="O437">
            <v>0.28103975535168196</v>
          </cell>
          <cell r="P437">
            <v>230</v>
          </cell>
          <cell r="Q437">
            <v>79000</v>
          </cell>
          <cell r="R437">
            <v>7.9339449541284406</v>
          </cell>
          <cell r="S437" t="str">
            <v/>
          </cell>
          <cell r="T437">
            <v>29485</v>
          </cell>
          <cell r="U437">
            <v>15.797159266111624</v>
          </cell>
          <cell r="V437">
            <v>1556640</v>
          </cell>
          <cell r="X437">
            <v>46</v>
          </cell>
          <cell r="Y437">
            <v>19</v>
          </cell>
          <cell r="Z437">
            <v>0</v>
          </cell>
        </row>
        <row r="438">
          <cell r="A438">
            <v>38055</v>
          </cell>
          <cell r="E438">
            <v>1738820</v>
          </cell>
          <cell r="M438">
            <v>107.05</v>
          </cell>
          <cell r="N438">
            <v>31</v>
          </cell>
          <cell r="O438">
            <v>0.28958430639887905</v>
          </cell>
          <cell r="P438">
            <v>230</v>
          </cell>
          <cell r="Q438">
            <v>83000</v>
          </cell>
          <cell r="R438">
            <v>8.1215319943951432</v>
          </cell>
          <cell r="S438" t="str">
            <v/>
          </cell>
          <cell r="T438">
            <v>28332</v>
          </cell>
          <cell r="U438">
            <v>13.589036242969371</v>
          </cell>
          <cell r="V438">
            <v>1738820</v>
          </cell>
          <cell r="X438">
            <v>42</v>
          </cell>
          <cell r="Y438">
            <v>23</v>
          </cell>
          <cell r="Z438">
            <v>0</v>
          </cell>
        </row>
        <row r="439">
          <cell r="A439">
            <v>38056</v>
          </cell>
          <cell r="D439">
            <v>6500</v>
          </cell>
          <cell r="E439">
            <v>1707200</v>
          </cell>
          <cell r="L439">
            <v>130</v>
          </cell>
          <cell r="M439">
            <v>107.38</v>
          </cell>
          <cell r="N439">
            <v>31.975000000000001</v>
          </cell>
          <cell r="O439">
            <v>0.29777425963866644</v>
          </cell>
          <cell r="P439">
            <v>230</v>
          </cell>
          <cell r="Q439">
            <v>93000</v>
          </cell>
          <cell r="R439">
            <v>7.9493387967964235</v>
          </cell>
          <cell r="S439">
            <v>50</v>
          </cell>
          <cell r="T439">
            <v>29927</v>
          </cell>
          <cell r="U439">
            <v>14.564461691077785</v>
          </cell>
          <cell r="V439">
            <v>1713700</v>
          </cell>
          <cell r="X439">
            <v>40</v>
          </cell>
          <cell r="Y439">
            <v>25</v>
          </cell>
          <cell r="Z439">
            <v>0</v>
          </cell>
        </row>
        <row r="440">
          <cell r="A440">
            <v>38057</v>
          </cell>
          <cell r="E440">
            <v>1468820</v>
          </cell>
          <cell r="M440">
            <v>96</v>
          </cell>
          <cell r="N440">
            <v>31.4</v>
          </cell>
          <cell r="O440">
            <v>0.32708333333333334</v>
          </cell>
          <cell r="P440">
            <v>230</v>
          </cell>
          <cell r="Q440">
            <v>71000</v>
          </cell>
          <cell r="R440">
            <v>7.6501041666666669</v>
          </cell>
          <cell r="S440" t="str">
            <v/>
          </cell>
          <cell r="T440">
            <v>28309</v>
          </cell>
          <cell r="U440">
            <v>16.073927370270013</v>
          </cell>
          <cell r="V440">
            <v>1468820</v>
          </cell>
          <cell r="X440">
            <v>50</v>
          </cell>
          <cell r="Y440">
            <v>15</v>
          </cell>
          <cell r="Z440">
            <v>0</v>
          </cell>
        </row>
        <row r="441">
          <cell r="A441">
            <v>38058</v>
          </cell>
          <cell r="E441">
            <v>1822780</v>
          </cell>
          <cell r="M441">
            <v>110.47</v>
          </cell>
          <cell r="N441">
            <v>32.584000000000003</v>
          </cell>
          <cell r="O441">
            <v>0.29495790712410613</v>
          </cell>
          <cell r="P441">
            <v>230</v>
          </cell>
          <cell r="Q441">
            <v>88000</v>
          </cell>
          <cell r="R441">
            <v>8.2501131528921885</v>
          </cell>
          <cell r="S441" t="str">
            <v/>
          </cell>
          <cell r="T441">
            <v>29642</v>
          </cell>
          <cell r="U441">
            <v>13.56248587322661</v>
          </cell>
          <cell r="V441">
            <v>1822780</v>
          </cell>
          <cell r="X441">
            <v>38</v>
          </cell>
          <cell r="Y441">
            <v>27</v>
          </cell>
          <cell r="Z441">
            <v>0</v>
          </cell>
        </row>
        <row r="442">
          <cell r="A442">
            <v>38059</v>
          </cell>
          <cell r="E442">
            <v>1659470</v>
          </cell>
          <cell r="M442">
            <v>102</v>
          </cell>
          <cell r="N442">
            <v>28.186</v>
          </cell>
          <cell r="O442">
            <v>0.27633333333333332</v>
          </cell>
          <cell r="P442">
            <v>230</v>
          </cell>
          <cell r="Q442">
            <v>89000</v>
          </cell>
          <cell r="R442">
            <v>8.1346568627450981</v>
          </cell>
          <cell r="S442" t="str">
            <v/>
          </cell>
          <cell r="T442">
            <v>29106</v>
          </cell>
          <cell r="U442">
            <v>14.627805263126179</v>
          </cell>
          <cell r="V442">
            <v>1659470</v>
          </cell>
          <cell r="X442">
            <v>42</v>
          </cell>
          <cell r="Y442">
            <v>23</v>
          </cell>
          <cell r="Z442">
            <v>0</v>
          </cell>
        </row>
        <row r="443">
          <cell r="A443">
            <v>38060</v>
          </cell>
          <cell r="E443">
            <v>1507080</v>
          </cell>
          <cell r="M443">
            <v>94.18</v>
          </cell>
          <cell r="N443">
            <v>27.52</v>
          </cell>
          <cell r="O443">
            <v>0.29220641325122104</v>
          </cell>
          <cell r="P443">
            <v>230</v>
          </cell>
          <cell r="Q443">
            <v>75000</v>
          </cell>
          <cell r="R443">
            <v>8.0010617965597799</v>
          </cell>
          <cell r="S443" t="str">
            <v/>
          </cell>
          <cell r="T443">
            <v>28253</v>
          </cell>
          <cell r="U443">
            <v>15.634871406959153</v>
          </cell>
          <cell r="V443">
            <v>1507080</v>
          </cell>
          <cell r="X443">
            <v>47</v>
          </cell>
          <cell r="Y443">
            <v>18</v>
          </cell>
          <cell r="Z443">
            <v>0</v>
          </cell>
        </row>
        <row r="444">
          <cell r="A444">
            <v>38061</v>
          </cell>
          <cell r="E444">
            <v>1644830</v>
          </cell>
          <cell r="L444">
            <v>40</v>
          </cell>
          <cell r="M444">
            <v>101.63</v>
          </cell>
          <cell r="N444">
            <v>30.33</v>
          </cell>
          <cell r="O444">
            <v>0.29843550132834795</v>
          </cell>
          <cell r="P444">
            <v>230</v>
          </cell>
          <cell r="Q444">
            <v>81000</v>
          </cell>
          <cell r="R444">
            <v>8.0922463839417489</v>
          </cell>
          <cell r="S444">
            <v>0</v>
          </cell>
          <cell r="T444">
            <v>30297</v>
          </cell>
          <cell r="U444">
            <v>15.36189028653417</v>
          </cell>
          <cell r="V444">
            <v>1644830</v>
          </cell>
          <cell r="X444">
            <v>44</v>
          </cell>
          <cell r="Y444">
            <v>21</v>
          </cell>
          <cell r="Z444">
            <v>0</v>
          </cell>
        </row>
        <row r="445">
          <cell r="A445">
            <v>38062</v>
          </cell>
          <cell r="E445">
            <v>1812880</v>
          </cell>
          <cell r="M445">
            <v>118.77</v>
          </cell>
          <cell r="N445">
            <v>32.33</v>
          </cell>
          <cell r="O445">
            <v>0.27220678622547778</v>
          </cell>
          <cell r="P445">
            <v>230</v>
          </cell>
          <cell r="Q445">
            <v>84000</v>
          </cell>
          <cell r="R445">
            <v>7.6318935758188093</v>
          </cell>
          <cell r="S445" t="str">
            <v/>
          </cell>
          <cell r="T445">
            <v>29808</v>
          </cell>
          <cell r="U445">
            <v>13.712916464410222</v>
          </cell>
          <cell r="V445">
            <v>1812880</v>
          </cell>
          <cell r="X445">
            <v>42</v>
          </cell>
          <cell r="Y445">
            <v>23</v>
          </cell>
          <cell r="Z445">
            <v>0</v>
          </cell>
        </row>
        <row r="446">
          <cell r="A446">
            <v>38063</v>
          </cell>
          <cell r="E446">
            <v>1693270</v>
          </cell>
          <cell r="M446">
            <v>114.2</v>
          </cell>
          <cell r="N446">
            <v>29.158000000000001</v>
          </cell>
          <cell r="O446">
            <v>0.25532399299474606</v>
          </cell>
          <cell r="P446">
            <v>230</v>
          </cell>
          <cell r="Q446">
            <v>84000</v>
          </cell>
          <cell r="R446">
            <v>7.4136164623467602</v>
          </cell>
          <cell r="S446" t="str">
            <v/>
          </cell>
          <cell r="T446">
            <v>28896</v>
          </cell>
          <cell r="U446">
            <v>14.232381132365186</v>
          </cell>
          <cell r="V446">
            <v>1693270</v>
          </cell>
          <cell r="X446">
            <v>45</v>
          </cell>
          <cell r="Y446">
            <v>20</v>
          </cell>
          <cell r="Z446">
            <v>0</v>
          </cell>
        </row>
        <row r="447">
          <cell r="A447">
            <v>38064</v>
          </cell>
          <cell r="E447">
            <v>1426830</v>
          </cell>
          <cell r="M447">
            <v>96.9</v>
          </cell>
          <cell r="N447">
            <v>27.117999999999999</v>
          </cell>
          <cell r="O447">
            <v>0.27985552115583073</v>
          </cell>
          <cell r="P447">
            <v>230</v>
          </cell>
          <cell r="Q447">
            <v>76000</v>
          </cell>
          <cell r="R447">
            <v>7.3623839009287924</v>
          </cell>
          <cell r="S447" t="str">
            <v/>
          </cell>
          <cell r="T447">
            <v>28708</v>
          </cell>
          <cell r="U447">
            <v>16.780185446058745</v>
          </cell>
          <cell r="V447">
            <v>1426830</v>
          </cell>
          <cell r="X447">
            <v>52</v>
          </cell>
          <cell r="Y447">
            <v>13</v>
          </cell>
          <cell r="Z447">
            <v>0</v>
          </cell>
        </row>
        <row r="448">
          <cell r="A448">
            <v>38065</v>
          </cell>
          <cell r="E448">
            <v>1413090</v>
          </cell>
          <cell r="M448">
            <v>92.4</v>
          </cell>
          <cell r="N448">
            <v>28.355</v>
          </cell>
          <cell r="O448">
            <v>0.30687229437229435</v>
          </cell>
          <cell r="P448">
            <v>230</v>
          </cell>
          <cell r="Q448">
            <v>80000</v>
          </cell>
          <cell r="R448">
            <v>7.646590909090909</v>
          </cell>
          <cell r="S448" t="str">
            <v/>
          </cell>
          <cell r="T448">
            <v>29472</v>
          </cell>
          <cell r="U448">
            <v>17.394255142984523</v>
          </cell>
          <cell r="V448">
            <v>1413090</v>
          </cell>
          <cell r="X448">
            <v>50</v>
          </cell>
          <cell r="Y448">
            <v>15</v>
          </cell>
          <cell r="Z448">
            <v>0</v>
          </cell>
        </row>
        <row r="449">
          <cell r="A449">
            <v>38066</v>
          </cell>
          <cell r="E449">
            <v>1121590</v>
          </cell>
          <cell r="M449">
            <v>71.430000000000007</v>
          </cell>
          <cell r="N449">
            <v>22.777999999999999</v>
          </cell>
          <cell r="O449">
            <v>0.31888562228755418</v>
          </cell>
          <cell r="P449">
            <v>230</v>
          </cell>
          <cell r="Q449">
            <v>61000</v>
          </cell>
          <cell r="R449">
            <v>7.8509729805403889</v>
          </cell>
          <cell r="S449" t="str">
            <v/>
          </cell>
          <cell r="T449">
            <v>29157</v>
          </cell>
          <cell r="U449">
            <v>21.680772831426815</v>
          </cell>
          <cell r="V449">
            <v>1121590</v>
          </cell>
          <cell r="X449">
            <v>64</v>
          </cell>
          <cell r="Y449">
            <v>1</v>
          </cell>
          <cell r="Z449">
            <v>7.0911999999999793</v>
          </cell>
        </row>
        <row r="450">
          <cell r="A450">
            <v>38067</v>
          </cell>
          <cell r="E450">
            <v>1837140</v>
          </cell>
          <cell r="M450">
            <v>113.94</v>
          </cell>
          <cell r="N450">
            <v>30.9</v>
          </cell>
          <cell r="O450">
            <v>0.27119536598209582</v>
          </cell>
          <cell r="P450">
            <v>230</v>
          </cell>
          <cell r="Q450">
            <v>84000</v>
          </cell>
          <cell r="R450">
            <v>8.0618746708794102</v>
          </cell>
          <cell r="S450" t="str">
            <v/>
          </cell>
          <cell r="T450">
            <v>30248</v>
          </cell>
          <cell r="U450">
            <v>13.731578431692739</v>
          </cell>
          <cell r="V450">
            <v>1837140</v>
          </cell>
          <cell r="X450">
            <v>38</v>
          </cell>
          <cell r="Y450">
            <v>27</v>
          </cell>
          <cell r="Z450">
            <v>0</v>
          </cell>
        </row>
        <row r="451">
          <cell r="A451">
            <v>38068</v>
          </cell>
          <cell r="E451">
            <v>1878660</v>
          </cell>
          <cell r="M451">
            <v>116.37</v>
          </cell>
          <cell r="N451">
            <v>33.56</v>
          </cell>
          <cell r="O451">
            <v>0.28839047864569906</v>
          </cell>
          <cell r="P451">
            <v>230</v>
          </cell>
          <cell r="Q451">
            <v>91000</v>
          </cell>
          <cell r="R451">
            <v>8.0719257540603255</v>
          </cell>
          <cell r="S451" t="str">
            <v/>
          </cell>
          <cell r="T451">
            <v>34352</v>
          </cell>
          <cell r="U451">
            <v>15.250001596882884</v>
          </cell>
          <cell r="V451">
            <v>1878660</v>
          </cell>
          <cell r="X451">
            <v>39</v>
          </cell>
          <cell r="Y451">
            <v>26</v>
          </cell>
          <cell r="Z451">
            <v>0</v>
          </cell>
        </row>
        <row r="452">
          <cell r="A452">
            <v>38069</v>
          </cell>
          <cell r="E452">
            <v>1640210</v>
          </cell>
          <cell r="M452">
            <v>99.92</v>
          </cell>
          <cell r="N452">
            <v>27.64</v>
          </cell>
          <cell r="O452">
            <v>0.27662129703763011</v>
          </cell>
          <cell r="P452">
            <v>230</v>
          </cell>
          <cell r="Q452">
            <v>79000</v>
          </cell>
          <cell r="R452">
            <v>8.2076160928743001</v>
          </cell>
          <cell r="S452" t="str">
            <v/>
          </cell>
          <cell r="T452">
            <v>31317</v>
          </cell>
          <cell r="U452">
            <v>15.923801220575415</v>
          </cell>
          <cell r="V452">
            <v>1640210</v>
          </cell>
          <cell r="X452">
            <v>45</v>
          </cell>
          <cell r="Y452">
            <v>20</v>
          </cell>
          <cell r="Z452">
            <v>0</v>
          </cell>
        </row>
        <row r="453">
          <cell r="A453">
            <v>38070</v>
          </cell>
          <cell r="E453">
            <v>1200660</v>
          </cell>
          <cell r="M453">
            <v>78.680000000000007</v>
          </cell>
          <cell r="N453">
            <v>19.62</v>
          </cell>
          <cell r="O453">
            <v>0.24936451448906963</v>
          </cell>
          <cell r="P453">
            <v>230</v>
          </cell>
          <cell r="Q453">
            <v>61000</v>
          </cell>
          <cell r="R453">
            <v>7.6300203355363498</v>
          </cell>
          <cell r="S453" t="str">
            <v/>
          </cell>
          <cell r="T453">
            <v>29655</v>
          </cell>
          <cell r="U453">
            <v>20.598895607415919</v>
          </cell>
          <cell r="V453">
            <v>1200660</v>
          </cell>
          <cell r="X453">
            <v>62</v>
          </cell>
          <cell r="Y453">
            <v>3</v>
          </cell>
          <cell r="Z453">
            <v>1.6239999999999881</v>
          </cell>
        </row>
        <row r="454">
          <cell r="A454">
            <v>38071</v>
          </cell>
          <cell r="E454">
            <v>1071100</v>
          </cell>
          <cell r="M454">
            <v>71.290000000000006</v>
          </cell>
          <cell r="N454">
            <v>18.956</v>
          </cell>
          <cell r="O454">
            <v>0.26589984570065928</v>
          </cell>
          <cell r="P454">
            <v>230</v>
          </cell>
          <cell r="Q454">
            <v>52000</v>
          </cell>
          <cell r="R454">
            <v>7.5122738111937162</v>
          </cell>
          <cell r="S454" t="str">
            <v/>
          </cell>
          <cell r="T454">
            <v>31461</v>
          </cell>
          <cell r="U454">
            <v>24.496754738119687</v>
          </cell>
          <cell r="V454">
            <v>1071100</v>
          </cell>
          <cell r="X454">
            <v>64</v>
          </cell>
          <cell r="Y454">
            <v>1</v>
          </cell>
          <cell r="Z454">
            <v>9.2319999999999851</v>
          </cell>
        </row>
        <row r="455">
          <cell r="A455">
            <v>38072</v>
          </cell>
          <cell r="E455">
            <v>1227700</v>
          </cell>
          <cell r="M455">
            <v>80.22</v>
          </cell>
          <cell r="N455">
            <v>20.088999999999999</v>
          </cell>
          <cell r="O455">
            <v>0.25042383445524807</v>
          </cell>
          <cell r="P455">
            <v>230</v>
          </cell>
          <cell r="Q455">
            <v>61000</v>
          </cell>
          <cell r="R455">
            <v>7.6520817751184245</v>
          </cell>
          <cell r="S455" t="str">
            <v/>
          </cell>
          <cell r="T455">
            <v>30535</v>
          </cell>
          <cell r="U455">
            <v>20.743007249328009</v>
          </cell>
          <cell r="V455">
            <v>1227700</v>
          </cell>
          <cell r="X455">
            <v>66</v>
          </cell>
          <cell r="Y455">
            <v>0</v>
          </cell>
          <cell r="Z455">
            <v>13.19039999999999</v>
          </cell>
        </row>
        <row r="456">
          <cell r="A456">
            <v>38073</v>
          </cell>
          <cell r="E456">
            <v>1227750</v>
          </cell>
          <cell r="M456">
            <v>84.14</v>
          </cell>
          <cell r="N456">
            <v>20.23</v>
          </cell>
          <cell r="O456">
            <v>0.24043261231281199</v>
          </cell>
          <cell r="P456">
            <v>230</v>
          </cell>
          <cell r="Q456">
            <v>56000</v>
          </cell>
          <cell r="R456">
            <v>7.2958759210839075</v>
          </cell>
          <cell r="S456" t="str">
            <v/>
          </cell>
          <cell r="T456">
            <v>29523</v>
          </cell>
          <cell r="U456">
            <v>20.05471960904093</v>
          </cell>
          <cell r="V456">
            <v>1227750</v>
          </cell>
          <cell r="X456">
            <v>68</v>
          </cell>
          <cell r="Y456">
            <v>0</v>
          </cell>
          <cell r="Z456">
            <v>12.255999999999979</v>
          </cell>
        </row>
        <row r="457">
          <cell r="A457">
            <v>38074</v>
          </cell>
          <cell r="C457">
            <v>57500</v>
          </cell>
          <cell r="D457">
            <v>300</v>
          </cell>
          <cell r="E457">
            <v>1184740</v>
          </cell>
          <cell r="K457">
            <v>7.71</v>
          </cell>
          <cell r="L457">
            <v>300</v>
          </cell>
          <cell r="M457">
            <v>78.58</v>
          </cell>
          <cell r="N457">
            <v>21.297999999999998</v>
          </cell>
          <cell r="O457">
            <v>0.2710358869941461</v>
          </cell>
          <cell r="P457">
            <v>230</v>
          </cell>
          <cell r="Q457">
            <v>61000</v>
          </cell>
          <cell r="R457">
            <v>7.1980530768339337</v>
          </cell>
          <cell r="S457">
            <v>1</v>
          </cell>
          <cell r="T457">
            <v>30359</v>
          </cell>
          <cell r="U457">
            <v>20.377135544932155</v>
          </cell>
          <cell r="V457">
            <v>1242540</v>
          </cell>
          <cell r="X457">
            <v>65</v>
          </cell>
          <cell r="Y457">
            <v>0</v>
          </cell>
          <cell r="Z457">
            <v>10.566399999999987</v>
          </cell>
        </row>
        <row r="458">
          <cell r="A458">
            <v>38075</v>
          </cell>
          <cell r="C458">
            <v>1267900</v>
          </cell>
          <cell r="D458">
            <v>302100</v>
          </cell>
          <cell r="K458">
            <v>46.31</v>
          </cell>
          <cell r="L458">
            <v>6042</v>
          </cell>
          <cell r="O458" t="str">
            <v/>
          </cell>
          <cell r="P458">
            <v>230</v>
          </cell>
          <cell r="Q458">
            <v>100000</v>
          </cell>
          <cell r="R458">
            <v>13.689267976678902</v>
          </cell>
          <cell r="S458">
            <v>50</v>
          </cell>
          <cell r="T458">
            <v>27037</v>
          </cell>
          <cell r="U458">
            <v>14.362329936305732</v>
          </cell>
          <cell r="V458">
            <v>1570000</v>
          </cell>
          <cell r="X458">
            <v>57</v>
          </cell>
          <cell r="Y458">
            <v>8</v>
          </cell>
          <cell r="Z458">
            <v>3.8479999999999848</v>
          </cell>
        </row>
        <row r="459">
          <cell r="A459">
            <v>38076</v>
          </cell>
          <cell r="C459">
            <v>1258390</v>
          </cell>
          <cell r="D459">
            <v>451000</v>
          </cell>
          <cell r="K459">
            <v>53.42</v>
          </cell>
          <cell r="L459">
            <v>9020</v>
          </cell>
          <cell r="O459" t="str">
            <v/>
          </cell>
          <cell r="P459">
            <v>230</v>
          </cell>
          <cell r="Q459">
            <v>104000</v>
          </cell>
          <cell r="R459">
            <v>11.778266566828902</v>
          </cell>
          <cell r="S459">
            <v>50</v>
          </cell>
          <cell r="T459">
            <v>32301</v>
          </cell>
          <cell r="U459">
            <v>15.759442842183466</v>
          </cell>
          <cell r="V459">
            <v>1709390</v>
          </cell>
          <cell r="X459">
            <v>50</v>
          </cell>
          <cell r="Y459">
            <v>15</v>
          </cell>
          <cell r="Z459">
            <v>0</v>
          </cell>
        </row>
        <row r="460">
          <cell r="A460">
            <v>38077</v>
          </cell>
          <cell r="C460">
            <v>854310</v>
          </cell>
          <cell r="D460">
            <v>113000</v>
          </cell>
          <cell r="E460">
            <v>1138310</v>
          </cell>
          <cell r="K460">
            <v>39.26</v>
          </cell>
          <cell r="L460">
            <v>2260</v>
          </cell>
          <cell r="M460">
            <v>76.28</v>
          </cell>
          <cell r="N460">
            <v>19.350000000000001</v>
          </cell>
          <cell r="O460">
            <v>0.25367068694284217</v>
          </cell>
          <cell r="P460">
            <v>230</v>
          </cell>
          <cell r="Q460">
            <v>112000</v>
          </cell>
          <cell r="R460">
            <v>8.6230742599965389</v>
          </cell>
          <cell r="S460">
            <v>50</v>
          </cell>
          <cell r="T460">
            <v>26276</v>
          </cell>
          <cell r="U460">
            <v>10.40747333327001</v>
          </cell>
          <cell r="V460">
            <v>2105620</v>
          </cell>
          <cell r="X460">
            <v>44</v>
          </cell>
          <cell r="Y460">
            <v>21</v>
          </cell>
          <cell r="Z460">
            <v>0</v>
          </cell>
        </row>
        <row r="461">
          <cell r="A461">
            <v>38078</v>
          </cell>
          <cell r="C461">
            <v>649200</v>
          </cell>
          <cell r="E461">
            <v>1629370</v>
          </cell>
          <cell r="K461">
            <v>29.57</v>
          </cell>
          <cell r="M461">
            <v>107.07</v>
          </cell>
          <cell r="N461">
            <v>27</v>
          </cell>
          <cell r="O461">
            <v>0.25217147660409078</v>
          </cell>
          <cell r="P461">
            <v>230</v>
          </cell>
          <cell r="Q461">
            <v>110000</v>
          </cell>
          <cell r="R461">
            <v>8.3378586065573774</v>
          </cell>
          <cell r="S461" t="str">
            <v/>
          </cell>
          <cell r="T461">
            <v>28689</v>
          </cell>
          <cell r="U461">
            <v>10.500720188539303</v>
          </cell>
          <cell r="V461">
            <v>2278570</v>
          </cell>
          <cell r="X461">
            <v>46</v>
          </cell>
          <cell r="Y461">
            <v>19</v>
          </cell>
          <cell r="Z461">
            <v>0</v>
          </cell>
        </row>
        <row r="462">
          <cell r="A462">
            <v>38079</v>
          </cell>
          <cell r="C462">
            <v>894200</v>
          </cell>
          <cell r="E462">
            <v>1483500</v>
          </cell>
          <cell r="K462">
            <v>40.729999999999997</v>
          </cell>
          <cell r="M462">
            <v>93.71</v>
          </cell>
          <cell r="N462">
            <v>23.2</v>
          </cell>
          <cell r="O462">
            <v>0.24757229751360582</v>
          </cell>
          <cell r="P462">
            <v>230</v>
          </cell>
          <cell r="Q462">
            <v>108000</v>
          </cell>
          <cell r="R462">
            <v>8.8429782802737282</v>
          </cell>
          <cell r="S462" t="str">
            <v/>
          </cell>
          <cell r="T462">
            <v>28455</v>
          </cell>
          <cell r="U462">
            <v>9.9808512427976623</v>
          </cell>
          <cell r="V462">
            <v>2377700</v>
          </cell>
          <cell r="X462">
            <v>48</v>
          </cell>
          <cell r="Y462">
            <v>17</v>
          </cell>
          <cell r="Z462">
            <v>0</v>
          </cell>
        </row>
        <row r="463">
          <cell r="A463">
            <v>38080</v>
          </cell>
          <cell r="C463">
            <v>879000</v>
          </cell>
          <cell r="E463">
            <v>1387180</v>
          </cell>
          <cell r="K463">
            <v>39.299999999999997</v>
          </cell>
          <cell r="M463">
            <v>89.78</v>
          </cell>
          <cell r="N463">
            <v>23.89</v>
          </cell>
          <cell r="O463">
            <v>0.26609489864112273</v>
          </cell>
          <cell r="P463">
            <v>230</v>
          </cell>
          <cell r="Q463">
            <v>110000</v>
          </cell>
          <cell r="R463">
            <v>8.7781995661605219</v>
          </cell>
          <cell r="S463" t="str">
            <v/>
          </cell>
          <cell r="T463">
            <v>31113</v>
          </cell>
          <cell r="U463">
            <v>11.450212251453989</v>
          </cell>
          <cell r="V463">
            <v>2266180</v>
          </cell>
          <cell r="X463">
            <v>50</v>
          </cell>
          <cell r="Y463">
            <v>15</v>
          </cell>
          <cell r="Z463">
            <v>0</v>
          </cell>
        </row>
        <row r="464">
          <cell r="A464">
            <v>38081</v>
          </cell>
          <cell r="C464">
            <v>863530</v>
          </cell>
          <cell r="E464">
            <v>1486620</v>
          </cell>
          <cell r="K464">
            <v>39.92</v>
          </cell>
          <cell r="M464">
            <v>92.82</v>
          </cell>
          <cell r="N464">
            <v>28.62</v>
          </cell>
          <cell r="O464">
            <v>0.308338720103426</v>
          </cell>
          <cell r="P464">
            <v>230</v>
          </cell>
          <cell r="Q464">
            <v>106000</v>
          </cell>
          <cell r="R464">
            <v>8.8524559288835309</v>
          </cell>
          <cell r="S464" t="str">
            <v/>
          </cell>
          <cell r="T464">
            <v>32979</v>
          </cell>
          <cell r="U464">
            <v>11.703289577261025</v>
          </cell>
          <cell r="V464">
            <v>2350150</v>
          </cell>
          <cell r="X464">
            <v>49</v>
          </cell>
          <cell r="Y464">
            <v>16</v>
          </cell>
          <cell r="Z464">
            <v>0</v>
          </cell>
        </row>
        <row r="465">
          <cell r="A465">
            <v>38082</v>
          </cell>
          <cell r="C465">
            <v>125320</v>
          </cell>
          <cell r="E465">
            <v>2098190</v>
          </cell>
          <cell r="K465">
            <v>1.68</v>
          </cell>
          <cell r="L465">
            <v>5079</v>
          </cell>
          <cell r="M465">
            <v>134.04</v>
          </cell>
          <cell r="N465">
            <v>39.576000000000001</v>
          </cell>
          <cell r="O465">
            <v>0.29525514771709938</v>
          </cell>
          <cell r="P465">
            <v>230</v>
          </cell>
          <cell r="Q465">
            <v>117000</v>
          </cell>
          <cell r="R465">
            <v>8.1915340406719714</v>
          </cell>
          <cell r="S465">
            <v>0</v>
          </cell>
          <cell r="T465">
            <v>33378</v>
          </cell>
          <cell r="U465">
            <v>12.519508344914124</v>
          </cell>
          <cell r="V465">
            <v>2223510</v>
          </cell>
          <cell r="X465">
            <v>48</v>
          </cell>
          <cell r="Y465">
            <v>17</v>
          </cell>
          <cell r="Z465">
            <v>0</v>
          </cell>
        </row>
        <row r="466">
          <cell r="A466">
            <v>38083</v>
          </cell>
          <cell r="D466">
            <v>335220</v>
          </cell>
          <cell r="E466">
            <v>2051330</v>
          </cell>
          <cell r="L466">
            <v>5587</v>
          </cell>
          <cell r="M466">
            <v>126.2</v>
          </cell>
          <cell r="N466">
            <v>37.659999999999997</v>
          </cell>
          <cell r="O466">
            <v>0.29841521394611725</v>
          </cell>
          <cell r="P466">
            <v>230</v>
          </cell>
          <cell r="Q466">
            <v>111000</v>
          </cell>
          <cell r="R466">
            <v>8.1272979397781295</v>
          </cell>
          <cell r="S466">
            <v>60</v>
          </cell>
          <cell r="T466">
            <v>34449</v>
          </cell>
          <cell r="U466">
            <v>12.038493222434056</v>
          </cell>
          <cell r="V466">
            <v>2386550</v>
          </cell>
          <cell r="X466">
            <v>57</v>
          </cell>
          <cell r="Y466">
            <v>8</v>
          </cell>
          <cell r="Z466">
            <v>0</v>
          </cell>
        </row>
        <row r="467">
          <cell r="A467">
            <v>38084</v>
          </cell>
          <cell r="C467">
            <v>40000</v>
          </cell>
          <cell r="D467">
            <v>128400</v>
          </cell>
          <cell r="E467">
            <v>2064760</v>
          </cell>
          <cell r="K467">
            <v>6.12</v>
          </cell>
          <cell r="L467">
            <v>2140</v>
          </cell>
          <cell r="M467">
            <v>129.04</v>
          </cell>
          <cell r="N467">
            <v>36.28</v>
          </cell>
          <cell r="O467">
            <v>0.28115313081215132</v>
          </cell>
          <cell r="P467">
            <v>230</v>
          </cell>
          <cell r="Q467">
            <v>116000</v>
          </cell>
          <cell r="R467">
            <v>7.7861793430008879</v>
          </cell>
          <cell r="S467">
            <v>60</v>
          </cell>
          <cell r="T467">
            <v>31508</v>
          </cell>
          <cell r="U467">
            <v>11.767035053466834</v>
          </cell>
          <cell r="V467">
            <v>2233160</v>
          </cell>
          <cell r="X467">
            <v>62</v>
          </cell>
          <cell r="Y467">
            <v>3</v>
          </cell>
          <cell r="Z467">
            <v>3.3519999999999825</v>
          </cell>
        </row>
        <row r="468">
          <cell r="A468">
            <v>38085</v>
          </cell>
          <cell r="C468">
            <v>381690</v>
          </cell>
          <cell r="D468">
            <v>35400</v>
          </cell>
          <cell r="E468">
            <v>1449350</v>
          </cell>
          <cell r="K468">
            <v>33.700000000000003</v>
          </cell>
          <cell r="L468">
            <v>590</v>
          </cell>
          <cell r="M468">
            <v>89.22</v>
          </cell>
          <cell r="N468">
            <v>27.218</v>
          </cell>
          <cell r="O468">
            <v>0.30506612867070165</v>
          </cell>
          <cell r="P468">
            <v>230</v>
          </cell>
          <cell r="Q468">
            <v>108000</v>
          </cell>
          <cell r="R468">
            <v>7.4480963228115851</v>
          </cell>
          <cell r="S468">
            <v>60</v>
          </cell>
          <cell r="T468">
            <v>33346</v>
          </cell>
          <cell r="U468">
            <v>14.900325753841539</v>
          </cell>
          <cell r="V468">
            <v>1866440</v>
          </cell>
          <cell r="X468">
            <v>57</v>
          </cell>
          <cell r="Y468">
            <v>8</v>
          </cell>
          <cell r="Z468">
            <v>0</v>
          </cell>
        </row>
        <row r="469">
          <cell r="A469">
            <v>38086</v>
          </cell>
          <cell r="C469">
            <v>752160</v>
          </cell>
          <cell r="E469">
            <v>1669970</v>
          </cell>
          <cell r="K469">
            <v>33.520000000000003</v>
          </cell>
          <cell r="M469">
            <v>106</v>
          </cell>
          <cell r="N469">
            <v>28.76</v>
          </cell>
          <cell r="O469">
            <v>0.27132075471698114</v>
          </cell>
          <cell r="P469">
            <v>230</v>
          </cell>
          <cell r="Q469">
            <v>107000</v>
          </cell>
          <cell r="R469">
            <v>8.6802250573394488</v>
          </cell>
          <cell r="S469" t="str">
            <v/>
          </cell>
          <cell r="T469">
            <v>33686</v>
          </cell>
          <cell r="U469">
            <v>11.59893317039135</v>
          </cell>
          <cell r="V469">
            <v>2422130</v>
          </cell>
          <cell r="X469">
            <v>54</v>
          </cell>
          <cell r="Y469">
            <v>11</v>
          </cell>
          <cell r="Z469">
            <v>0</v>
          </cell>
        </row>
        <row r="470">
          <cell r="A470">
            <v>38087</v>
          </cell>
          <cell r="C470">
            <v>677740</v>
          </cell>
          <cell r="E470">
            <v>1838210</v>
          </cell>
          <cell r="K470">
            <v>31.32</v>
          </cell>
          <cell r="M470">
            <v>114.92</v>
          </cell>
          <cell r="N470">
            <v>33.17</v>
          </cell>
          <cell r="O470">
            <v>0.28863557257222416</v>
          </cell>
          <cell r="P470">
            <v>230</v>
          </cell>
          <cell r="Q470">
            <v>117000</v>
          </cell>
          <cell r="R470">
            <v>8.6021266411378559</v>
          </cell>
          <cell r="S470" t="str">
            <v/>
          </cell>
          <cell r="T470">
            <v>33018</v>
          </cell>
          <cell r="U470">
            <v>10.944975854051153</v>
          </cell>
          <cell r="V470">
            <v>2515950</v>
          </cell>
          <cell r="X470">
            <v>56</v>
          </cell>
          <cell r="Y470">
            <v>9</v>
          </cell>
          <cell r="Z470">
            <v>0</v>
          </cell>
        </row>
        <row r="471">
          <cell r="A471">
            <v>38088</v>
          </cell>
          <cell r="C471">
            <v>826450</v>
          </cell>
          <cell r="E471">
            <v>1733070</v>
          </cell>
          <cell r="K471">
            <v>35.58</v>
          </cell>
          <cell r="M471">
            <v>110.97</v>
          </cell>
          <cell r="N471">
            <v>30.18</v>
          </cell>
          <cell r="O471">
            <v>0.27196539605298731</v>
          </cell>
          <cell r="P471">
            <v>230</v>
          </cell>
          <cell r="Q471">
            <v>116000</v>
          </cell>
          <cell r="R471">
            <v>8.732582736267485</v>
          </cell>
          <cell r="S471" t="str">
            <v/>
          </cell>
          <cell r="T471">
            <v>31841</v>
          </cell>
          <cell r="U471">
            <v>10.375146121147715</v>
          </cell>
          <cell r="V471">
            <v>2559520</v>
          </cell>
          <cell r="X471">
            <v>53</v>
          </cell>
          <cell r="Y471">
            <v>12</v>
          </cell>
          <cell r="Z471">
            <v>0</v>
          </cell>
        </row>
        <row r="472">
          <cell r="A472">
            <v>38089</v>
          </cell>
          <cell r="C472">
            <v>822580</v>
          </cell>
          <cell r="E472">
            <v>1786640</v>
          </cell>
          <cell r="K472">
            <v>33.979999999999997</v>
          </cell>
          <cell r="M472">
            <v>112.2</v>
          </cell>
          <cell r="N472">
            <v>32.6</v>
          </cell>
          <cell r="O472">
            <v>0.29055258467023176</v>
          </cell>
          <cell r="P472">
            <v>230</v>
          </cell>
          <cell r="Q472">
            <v>114000</v>
          </cell>
          <cell r="R472">
            <v>8.9246818990285952</v>
          </cell>
          <cell r="S472" t="str">
            <v/>
          </cell>
          <cell r="T472">
            <v>36703</v>
          </cell>
          <cell r="U472">
            <v>11.731591050198912</v>
          </cell>
          <cell r="V472">
            <v>2609220</v>
          </cell>
          <cell r="X472">
            <v>48</v>
          </cell>
          <cell r="Y472">
            <v>17</v>
          </cell>
          <cell r="Z472">
            <v>0</v>
          </cell>
        </row>
        <row r="473">
          <cell r="A473">
            <v>38090</v>
          </cell>
          <cell r="C473">
            <v>413710</v>
          </cell>
          <cell r="D473">
            <v>282000</v>
          </cell>
          <cell r="E473">
            <v>1879740</v>
          </cell>
          <cell r="K473">
            <v>16.760000000000002</v>
          </cell>
          <cell r="L473">
            <v>4700</v>
          </cell>
          <cell r="M473">
            <v>119.9</v>
          </cell>
          <cell r="N473">
            <v>34</v>
          </cell>
          <cell r="O473">
            <v>0.28356964136780649</v>
          </cell>
          <cell r="P473">
            <v>230</v>
          </cell>
          <cell r="Q473">
            <v>136000</v>
          </cell>
          <cell r="R473">
            <v>8.3910800526854974</v>
          </cell>
          <cell r="S473">
            <v>60</v>
          </cell>
          <cell r="T473">
            <v>36840</v>
          </cell>
          <cell r="U473">
            <v>11.929783144693159</v>
          </cell>
          <cell r="V473">
            <v>2575450</v>
          </cell>
          <cell r="X473">
            <v>46</v>
          </cell>
          <cell r="Y473">
            <v>19</v>
          </cell>
          <cell r="Z473">
            <v>0</v>
          </cell>
        </row>
        <row r="474">
          <cell r="A474">
            <v>38091</v>
          </cell>
          <cell r="C474">
            <v>749590</v>
          </cell>
          <cell r="E474">
            <v>1727530</v>
          </cell>
          <cell r="K474">
            <v>32.659999999999997</v>
          </cell>
          <cell r="M474">
            <v>109.99</v>
          </cell>
          <cell r="N474">
            <v>33.795000000000002</v>
          </cell>
          <cell r="O474">
            <v>0.30725520501863807</v>
          </cell>
          <cell r="P474">
            <v>230</v>
          </cell>
          <cell r="Q474">
            <v>122000</v>
          </cell>
          <cell r="R474">
            <v>8.6825096389765175</v>
          </cell>
          <cell r="S474" t="str">
            <v/>
          </cell>
          <cell r="T474">
            <v>31796</v>
          </cell>
          <cell r="U474">
            <v>10.705118847694097</v>
          </cell>
          <cell r="V474">
            <v>2477120</v>
          </cell>
          <cell r="X474">
            <v>52</v>
          </cell>
          <cell r="Y474">
            <v>13</v>
          </cell>
          <cell r="Z474">
            <v>0</v>
          </cell>
        </row>
        <row r="475">
          <cell r="A475">
            <v>38092</v>
          </cell>
          <cell r="C475">
            <v>651650</v>
          </cell>
          <cell r="E475">
            <v>1612300</v>
          </cell>
          <cell r="K475">
            <v>36.200000000000003</v>
          </cell>
          <cell r="M475">
            <v>99.61</v>
          </cell>
          <cell r="N475">
            <v>30.673999999999999</v>
          </cell>
          <cell r="O475">
            <v>0.30794096978215041</v>
          </cell>
          <cell r="P475">
            <v>230</v>
          </cell>
          <cell r="Q475">
            <v>110000</v>
          </cell>
          <cell r="R475">
            <v>8.3349900596421467</v>
          </cell>
          <cell r="S475" t="str">
            <v/>
          </cell>
          <cell r="T475">
            <v>30808</v>
          </cell>
          <cell r="U475">
            <v>11.349134035645664</v>
          </cell>
          <cell r="V475">
            <v>2263950</v>
          </cell>
          <cell r="X475">
            <v>56</v>
          </cell>
          <cell r="Y475">
            <v>9</v>
          </cell>
          <cell r="Z475">
            <v>0</v>
          </cell>
        </row>
        <row r="476">
          <cell r="A476">
            <v>38093</v>
          </cell>
          <cell r="C476">
            <v>651650</v>
          </cell>
          <cell r="E476">
            <v>1580540</v>
          </cell>
          <cell r="K476">
            <v>21.56</v>
          </cell>
          <cell r="M476">
            <v>103.3</v>
          </cell>
          <cell r="N476">
            <v>34.549999999999997</v>
          </cell>
          <cell r="O476">
            <v>0.33446272991287512</v>
          </cell>
          <cell r="P476">
            <v>230</v>
          </cell>
          <cell r="Q476">
            <v>100000</v>
          </cell>
          <cell r="R476">
            <v>8.9387714239948739</v>
          </cell>
          <cell r="S476" t="str">
            <v/>
          </cell>
          <cell r="T476">
            <v>30449</v>
          </cell>
          <cell r="U476">
            <v>11.37648049673191</v>
          </cell>
          <cell r="V476">
            <v>2232190</v>
          </cell>
          <cell r="X476">
            <v>70</v>
          </cell>
          <cell r="Y476">
            <v>0</v>
          </cell>
          <cell r="Z476">
            <v>10.700799999999994</v>
          </cell>
        </row>
        <row r="477">
          <cell r="A477">
            <v>38094</v>
          </cell>
          <cell r="C477">
            <v>720000</v>
          </cell>
          <cell r="E477">
            <v>1519270</v>
          </cell>
          <cell r="K477">
            <v>34.21</v>
          </cell>
          <cell r="M477">
            <v>101.69</v>
          </cell>
          <cell r="N477">
            <v>31.454999999999998</v>
          </cell>
          <cell r="O477">
            <v>0.3093224505851116</v>
          </cell>
          <cell r="P477">
            <v>230</v>
          </cell>
          <cell r="Q477">
            <v>96000</v>
          </cell>
          <cell r="R477">
            <v>8.2386681383370117</v>
          </cell>
          <cell r="S477" t="str">
            <v/>
          </cell>
          <cell r="T477">
            <v>29277</v>
          </cell>
          <cell r="U477">
            <v>10.904008002607993</v>
          </cell>
          <cell r="V477">
            <v>2239270</v>
          </cell>
          <cell r="X477">
            <v>74</v>
          </cell>
          <cell r="Y477">
            <v>0</v>
          </cell>
          <cell r="Z477">
            <v>15.465600000000009</v>
          </cell>
        </row>
        <row r="478">
          <cell r="A478">
            <v>38095</v>
          </cell>
          <cell r="C478">
            <v>727520</v>
          </cell>
          <cell r="E478">
            <v>1476650</v>
          </cell>
          <cell r="K478">
            <v>32.53</v>
          </cell>
          <cell r="M478">
            <v>99.63</v>
          </cell>
          <cell r="N478">
            <v>30.69</v>
          </cell>
          <cell r="O478">
            <v>0.30803974706413734</v>
          </cell>
          <cell r="P478">
            <v>230</v>
          </cell>
          <cell r="Q478">
            <v>96000</v>
          </cell>
          <cell r="R478">
            <v>8.3390208837772395</v>
          </cell>
          <cell r="S478" t="str">
            <v/>
          </cell>
          <cell r="T478">
            <v>31993</v>
          </cell>
          <cell r="U478">
            <v>12.105310388944591</v>
          </cell>
          <cell r="V478">
            <v>2204170</v>
          </cell>
          <cell r="X478">
            <v>74</v>
          </cell>
          <cell r="Y478">
            <v>0</v>
          </cell>
          <cell r="Z478">
            <v>11.69919999999999</v>
          </cell>
        </row>
        <row r="479">
          <cell r="A479">
            <v>38096</v>
          </cell>
          <cell r="C479">
            <v>686310</v>
          </cell>
          <cell r="E479">
            <v>1644440</v>
          </cell>
          <cell r="K479">
            <v>29.33</v>
          </cell>
          <cell r="M479">
            <v>108.42</v>
          </cell>
          <cell r="N479">
            <v>32.9</v>
          </cell>
          <cell r="O479">
            <v>0.30344954805386459</v>
          </cell>
          <cell r="P479">
            <v>230</v>
          </cell>
          <cell r="Q479">
            <v>106000</v>
          </cell>
          <cell r="R479">
            <v>8.4600725952813072</v>
          </cell>
          <cell r="S479" t="str">
            <v/>
          </cell>
          <cell r="T479">
            <v>29948</v>
          </cell>
          <cell r="U479">
            <v>10.716135149629947</v>
          </cell>
          <cell r="V479">
            <v>2330750</v>
          </cell>
          <cell r="X479">
            <v>72</v>
          </cell>
          <cell r="Y479">
            <v>0</v>
          </cell>
          <cell r="Z479">
            <v>14.944000000000031</v>
          </cell>
        </row>
        <row r="480">
          <cell r="A480">
            <v>38097</v>
          </cell>
          <cell r="C480">
            <v>670120</v>
          </cell>
          <cell r="E480">
            <v>1806400</v>
          </cell>
          <cell r="K480">
            <v>28.31</v>
          </cell>
          <cell r="M480">
            <v>113.99</v>
          </cell>
          <cell r="N480">
            <v>33.85</v>
          </cell>
          <cell r="O480">
            <v>0.29695587332222129</v>
          </cell>
          <cell r="P480">
            <v>230</v>
          </cell>
          <cell r="Q480">
            <v>109000</v>
          </cell>
          <cell r="R480">
            <v>8.7017568517217168</v>
          </cell>
          <cell r="S480" t="str">
            <v/>
          </cell>
          <cell r="T480">
            <v>30174</v>
          </cell>
          <cell r="U480">
            <v>10.161483048794276</v>
          </cell>
          <cell r="V480">
            <v>2476520</v>
          </cell>
          <cell r="X480">
            <v>73</v>
          </cell>
          <cell r="Y480">
            <v>0</v>
          </cell>
          <cell r="Z480">
            <v>15.068799999999996</v>
          </cell>
        </row>
        <row r="481">
          <cell r="A481">
            <v>38098</v>
          </cell>
          <cell r="C481">
            <v>823800</v>
          </cell>
          <cell r="E481">
            <v>1788800</v>
          </cell>
          <cell r="K481">
            <v>37.54</v>
          </cell>
          <cell r="M481">
            <v>116.45</v>
          </cell>
          <cell r="N481">
            <v>33.130000000000003</v>
          </cell>
          <cell r="O481">
            <v>0.28449978531558612</v>
          </cell>
          <cell r="P481">
            <v>230</v>
          </cell>
          <cell r="Q481">
            <v>117000</v>
          </cell>
          <cell r="R481">
            <v>8.483018377816741</v>
          </cell>
          <cell r="S481" t="str">
            <v/>
          </cell>
          <cell r="T481">
            <v>30599</v>
          </cell>
          <cell r="U481">
            <v>9.7678810380463901</v>
          </cell>
          <cell r="V481">
            <v>2612600</v>
          </cell>
          <cell r="X481">
            <v>68</v>
          </cell>
          <cell r="Y481">
            <v>0</v>
          </cell>
          <cell r="Z481">
            <v>12.903999999999989</v>
          </cell>
        </row>
        <row r="482">
          <cell r="A482">
            <v>38099</v>
          </cell>
          <cell r="C482">
            <v>896220</v>
          </cell>
          <cell r="E482">
            <v>1764500</v>
          </cell>
          <cell r="K482">
            <v>37.979999999999997</v>
          </cell>
          <cell r="M482">
            <v>111.56</v>
          </cell>
          <cell r="N482">
            <v>31.062999999999999</v>
          </cell>
          <cell r="O482">
            <v>0.27844209394048042</v>
          </cell>
          <cell r="P482">
            <v>230</v>
          </cell>
          <cell r="Q482">
            <v>119000</v>
          </cell>
          <cell r="R482">
            <v>8.8963488029958544</v>
          </cell>
          <cell r="S482" t="str">
            <v/>
          </cell>
          <cell r="T482">
            <v>33742</v>
          </cell>
          <cell r="U482">
            <v>10.576395862773985</v>
          </cell>
          <cell r="V482">
            <v>2660720</v>
          </cell>
          <cell r="X482">
            <v>60</v>
          </cell>
          <cell r="Y482">
            <v>5</v>
          </cell>
          <cell r="Z482">
            <v>9.2783999999999978</v>
          </cell>
        </row>
        <row r="483">
          <cell r="A483">
            <v>38100</v>
          </cell>
          <cell r="C483">
            <v>872170</v>
          </cell>
          <cell r="E483">
            <v>1694000</v>
          </cell>
          <cell r="K483">
            <v>39.72</v>
          </cell>
          <cell r="L483">
            <v>40</v>
          </cell>
          <cell r="M483">
            <v>97.36</v>
          </cell>
          <cell r="N483">
            <v>27.26</v>
          </cell>
          <cell r="O483">
            <v>0.27999178307313066</v>
          </cell>
          <cell r="P483">
            <v>230</v>
          </cell>
          <cell r="Q483">
            <v>118000</v>
          </cell>
          <cell r="R483">
            <v>9.3601181791654522</v>
          </cell>
          <cell r="S483">
            <v>0</v>
          </cell>
          <cell r="T483">
            <v>33426</v>
          </cell>
          <cell r="U483">
            <v>10.863381615403499</v>
          </cell>
          <cell r="V483">
            <v>2566170</v>
          </cell>
          <cell r="X483">
            <v>60</v>
          </cell>
          <cell r="Y483">
            <v>5</v>
          </cell>
          <cell r="Z483">
            <v>8.5487999999999928</v>
          </cell>
        </row>
        <row r="484">
          <cell r="A484">
            <v>38101</v>
          </cell>
          <cell r="C484">
            <v>724430</v>
          </cell>
          <cell r="E484">
            <v>1744170</v>
          </cell>
          <cell r="K484">
            <v>29.13</v>
          </cell>
          <cell r="L484">
            <v>140</v>
          </cell>
          <cell r="M484">
            <v>113.52</v>
          </cell>
          <cell r="N484">
            <v>33.35</v>
          </cell>
          <cell r="O484">
            <v>0.29378083157152929</v>
          </cell>
          <cell r="P484">
            <v>230</v>
          </cell>
          <cell r="Q484">
            <v>111000</v>
          </cell>
          <cell r="R484">
            <v>8.6526463371889246</v>
          </cell>
          <cell r="S484">
            <v>0</v>
          </cell>
          <cell r="T484">
            <v>32474</v>
          </cell>
          <cell r="U484">
            <v>10.971123713845904</v>
          </cell>
          <cell r="V484">
            <v>2468600</v>
          </cell>
          <cell r="X484">
            <v>62</v>
          </cell>
          <cell r="Y484">
            <v>3</v>
          </cell>
          <cell r="Z484">
            <v>11.070399999999992</v>
          </cell>
        </row>
        <row r="485">
          <cell r="A485">
            <v>38102</v>
          </cell>
          <cell r="C485">
            <v>671910</v>
          </cell>
          <cell r="E485">
            <v>1814910</v>
          </cell>
          <cell r="K485">
            <v>31.75</v>
          </cell>
          <cell r="M485">
            <v>119.53</v>
          </cell>
          <cell r="N485">
            <v>33.5</v>
          </cell>
          <cell r="O485">
            <v>0.28026436877771271</v>
          </cell>
          <cell r="P485">
            <v>230</v>
          </cell>
          <cell r="Q485">
            <v>107000</v>
          </cell>
          <cell r="R485">
            <v>8.2192622950819665</v>
          </cell>
          <cell r="S485" t="str">
            <v/>
          </cell>
          <cell r="T485">
            <v>33014</v>
          </cell>
          <cell r="U485">
            <v>11.071841146524477</v>
          </cell>
          <cell r="V485">
            <v>2486820</v>
          </cell>
          <cell r="X485">
            <v>61</v>
          </cell>
          <cell r="Y485">
            <v>4</v>
          </cell>
          <cell r="Z485">
            <v>7.0319999999999823</v>
          </cell>
        </row>
        <row r="486">
          <cell r="A486">
            <v>38103</v>
          </cell>
          <cell r="C486">
            <v>846250</v>
          </cell>
          <cell r="E486">
            <v>1579000</v>
          </cell>
          <cell r="K486">
            <v>36.67</v>
          </cell>
          <cell r="M486">
            <v>90.75</v>
          </cell>
          <cell r="N486">
            <v>25.4</v>
          </cell>
          <cell r="O486">
            <v>0.27988980716253442</v>
          </cell>
          <cell r="P486">
            <v>230</v>
          </cell>
          <cell r="Q486">
            <v>109000</v>
          </cell>
          <cell r="R486">
            <v>9.5167556113639939</v>
          </cell>
          <cell r="S486" t="str">
            <v/>
          </cell>
          <cell r="T486">
            <v>30312</v>
          </cell>
          <cell r="U486">
            <v>10.423753427481703</v>
          </cell>
          <cell r="V486">
            <v>2425250</v>
          </cell>
          <cell r="X486">
            <v>58</v>
          </cell>
          <cell r="Y486">
            <v>7</v>
          </cell>
          <cell r="Z486">
            <v>0.97119999999998896</v>
          </cell>
        </row>
        <row r="487">
          <cell r="A487">
            <v>38104</v>
          </cell>
          <cell r="C487">
            <v>859000</v>
          </cell>
          <cell r="E487">
            <v>1572330</v>
          </cell>
          <cell r="K487">
            <v>35.82</v>
          </cell>
          <cell r="M487">
            <v>104.51</v>
          </cell>
          <cell r="N487">
            <v>29</v>
          </cell>
          <cell r="O487">
            <v>0.27748540809491912</v>
          </cell>
          <cell r="P487">
            <v>230</v>
          </cell>
          <cell r="Q487">
            <v>107000</v>
          </cell>
          <cell r="R487">
            <v>8.66290173163258</v>
          </cell>
          <cell r="S487" t="str">
            <v/>
          </cell>
          <cell r="T487">
            <v>27485</v>
          </cell>
          <cell r="U487">
            <v>9.42796329580929</v>
          </cell>
          <cell r="V487">
            <v>2431330</v>
          </cell>
          <cell r="X487">
            <v>54</v>
          </cell>
          <cell r="Y487">
            <v>11</v>
          </cell>
          <cell r="Z487">
            <v>0</v>
          </cell>
        </row>
        <row r="488">
          <cell r="A488">
            <v>38105</v>
          </cell>
          <cell r="C488">
            <v>785920</v>
          </cell>
          <cell r="E488">
            <v>1660240</v>
          </cell>
          <cell r="K488">
            <v>35.71</v>
          </cell>
          <cell r="M488">
            <v>107.61</v>
          </cell>
          <cell r="N488">
            <v>27.838000000000001</v>
          </cell>
          <cell r="O488">
            <v>0.25869342997862654</v>
          </cell>
          <cell r="P488">
            <v>230</v>
          </cell>
          <cell r="Q488">
            <v>112000</v>
          </cell>
          <cell r="R488">
            <v>8.5339101311749932</v>
          </cell>
          <cell r="S488" t="str">
            <v/>
          </cell>
          <cell r="T488">
            <v>27081</v>
          </cell>
          <cell r="U488">
            <v>9.2330648853713573</v>
          </cell>
          <cell r="V488">
            <v>2446160</v>
          </cell>
          <cell r="X488">
            <v>62</v>
          </cell>
          <cell r="Y488">
            <v>3</v>
          </cell>
          <cell r="Z488">
            <v>3.3775999999999797</v>
          </cell>
        </row>
        <row r="489">
          <cell r="A489">
            <v>38106</v>
          </cell>
          <cell r="C489">
            <v>786710</v>
          </cell>
          <cell r="E489">
            <v>1710720</v>
          </cell>
          <cell r="K489">
            <v>35.21</v>
          </cell>
          <cell r="M489">
            <v>106.88</v>
          </cell>
          <cell r="N489">
            <v>29.23</v>
          </cell>
          <cell r="O489">
            <v>0.27348428143712578</v>
          </cell>
          <cell r="P489">
            <v>230</v>
          </cell>
          <cell r="Q489">
            <v>109000</v>
          </cell>
          <cell r="R489">
            <v>8.7881976212259829</v>
          </cell>
          <cell r="S489" t="str">
            <v/>
          </cell>
          <cell r="T489">
            <v>27540</v>
          </cell>
          <cell r="U489">
            <v>9.1967983086613039</v>
          </cell>
          <cell r="V489">
            <v>2497430</v>
          </cell>
          <cell r="X489">
            <v>68</v>
          </cell>
          <cell r="Y489">
            <v>0</v>
          </cell>
          <cell r="Z489">
            <v>9.4607999999999919</v>
          </cell>
        </row>
        <row r="490">
          <cell r="A490">
            <v>38107</v>
          </cell>
          <cell r="C490">
            <v>815670</v>
          </cell>
          <cell r="E490">
            <v>1770650</v>
          </cell>
          <cell r="K490">
            <v>37.01</v>
          </cell>
          <cell r="M490">
            <v>113.45</v>
          </cell>
          <cell r="N490">
            <v>30.56</v>
          </cell>
          <cell r="O490">
            <v>0.26936976641692373</v>
          </cell>
          <cell r="P490">
            <v>230</v>
          </cell>
          <cell r="Q490">
            <v>121000</v>
          </cell>
          <cell r="R490">
            <v>8.5947095573574366</v>
          </cell>
          <cell r="S490" t="str">
            <v/>
          </cell>
          <cell r="T490">
            <v>26783</v>
          </cell>
          <cell r="U490">
            <v>8.6366041325126037</v>
          </cell>
          <cell r="V490">
            <v>2586320</v>
          </cell>
          <cell r="X490">
            <v>65</v>
          </cell>
          <cell r="Y490">
            <v>0</v>
          </cell>
          <cell r="Z490">
            <v>11.609599999999986</v>
          </cell>
        </row>
        <row r="491">
          <cell r="A491">
            <v>38108</v>
          </cell>
          <cell r="C491">
            <v>888150</v>
          </cell>
          <cell r="E491">
            <v>1673670</v>
          </cell>
          <cell r="K491">
            <v>39.29</v>
          </cell>
          <cell r="L491">
            <v>40</v>
          </cell>
          <cell r="M491">
            <v>109.3</v>
          </cell>
          <cell r="N491">
            <v>31.1</v>
          </cell>
          <cell r="O491">
            <v>0.28453796889295518</v>
          </cell>
          <cell r="P491">
            <v>230</v>
          </cell>
          <cell r="Q491">
            <v>117000</v>
          </cell>
          <cell r="R491">
            <v>8.6204320613769436</v>
          </cell>
          <cell r="S491">
            <v>0</v>
          </cell>
          <cell r="T491">
            <v>27558</v>
          </cell>
          <cell r="U491">
            <v>8.9715015106447762</v>
          </cell>
          <cell r="V491">
            <v>2561820</v>
          </cell>
          <cell r="X491">
            <v>56</v>
          </cell>
          <cell r="Y491">
            <v>9</v>
          </cell>
          <cell r="Z491">
            <v>5.4927999999999884</v>
          </cell>
        </row>
        <row r="492">
          <cell r="A492">
            <v>38109</v>
          </cell>
          <cell r="C492">
            <v>840120</v>
          </cell>
          <cell r="E492">
            <v>1639580</v>
          </cell>
          <cell r="K492">
            <v>37.33</v>
          </cell>
          <cell r="M492">
            <v>108.73</v>
          </cell>
          <cell r="N492">
            <v>28.78</v>
          </cell>
          <cell r="O492">
            <v>0.26469235721512002</v>
          </cell>
          <cell r="P492">
            <v>230</v>
          </cell>
          <cell r="Q492">
            <v>111000</v>
          </cell>
          <cell r="R492">
            <v>8.4886348076133089</v>
          </cell>
          <cell r="S492" t="str">
            <v/>
          </cell>
          <cell r="T492">
            <v>28006</v>
          </cell>
          <cell r="U492">
            <v>9.4192862039762879</v>
          </cell>
          <cell r="V492">
            <v>2479700</v>
          </cell>
          <cell r="X492">
            <v>54</v>
          </cell>
          <cell r="Y492">
            <v>11</v>
          </cell>
          <cell r="Z492">
            <v>0</v>
          </cell>
        </row>
        <row r="493">
          <cell r="A493">
            <v>38110</v>
          </cell>
          <cell r="C493">
            <v>807440</v>
          </cell>
          <cell r="E493">
            <v>1443050</v>
          </cell>
          <cell r="K493">
            <v>36</v>
          </cell>
          <cell r="M493">
            <v>92.72</v>
          </cell>
          <cell r="N493">
            <v>26.234999999999999</v>
          </cell>
          <cell r="O493">
            <v>0.28294866264020707</v>
          </cell>
          <cell r="P493">
            <v>230</v>
          </cell>
          <cell r="Q493">
            <v>110000</v>
          </cell>
          <cell r="R493">
            <v>8.741803915475451</v>
          </cell>
          <cell r="S493" t="str">
            <v/>
          </cell>
          <cell r="T493">
            <v>28451</v>
          </cell>
          <cell r="U493">
            <v>10.543541184364294</v>
          </cell>
          <cell r="V493">
            <v>2250490</v>
          </cell>
          <cell r="X493">
            <v>53</v>
          </cell>
          <cell r="Y493">
            <v>12</v>
          </cell>
          <cell r="Z493">
            <v>0</v>
          </cell>
        </row>
        <row r="494">
          <cell r="A494">
            <v>38111</v>
          </cell>
          <cell r="C494">
            <v>775210</v>
          </cell>
          <cell r="E494">
            <v>1579660</v>
          </cell>
          <cell r="K494">
            <v>38.4</v>
          </cell>
          <cell r="M494">
            <v>100.95</v>
          </cell>
          <cell r="N494">
            <v>28.7</v>
          </cell>
          <cell r="O494">
            <v>0.2842991579990094</v>
          </cell>
          <cell r="P494">
            <v>230</v>
          </cell>
          <cell r="Q494">
            <v>117000</v>
          </cell>
          <cell r="R494">
            <v>8.4494797273053468</v>
          </cell>
          <cell r="S494" t="str">
            <v/>
          </cell>
          <cell r="T494">
            <v>29164</v>
          </cell>
          <cell r="U494">
            <v>10.328712837651336</v>
          </cell>
          <cell r="V494">
            <v>2354870</v>
          </cell>
          <cell r="X494">
            <v>58</v>
          </cell>
          <cell r="Y494">
            <v>7</v>
          </cell>
          <cell r="Z494">
            <v>3.2911999999999821</v>
          </cell>
        </row>
        <row r="495">
          <cell r="A495">
            <v>38112</v>
          </cell>
          <cell r="C495">
            <v>812220</v>
          </cell>
          <cell r="E495">
            <v>1727650</v>
          </cell>
          <cell r="K495">
            <v>35.96</v>
          </cell>
          <cell r="M495">
            <v>115.75</v>
          </cell>
          <cell r="N495">
            <v>28.2</v>
          </cell>
          <cell r="O495">
            <v>0.24362850971922245</v>
          </cell>
          <cell r="P495">
            <v>230</v>
          </cell>
          <cell r="Q495">
            <v>115000</v>
          </cell>
          <cell r="R495">
            <v>8.370806143299717</v>
          </cell>
          <cell r="S495" t="str">
            <v/>
          </cell>
          <cell r="T495">
            <v>28470</v>
          </cell>
          <cell r="U495">
            <v>9.3485020886895782</v>
          </cell>
          <cell r="V495">
            <v>2539870</v>
          </cell>
          <cell r="X495">
            <v>67</v>
          </cell>
          <cell r="Y495">
            <v>0</v>
          </cell>
          <cell r="Z495">
            <v>12.646399999999993</v>
          </cell>
        </row>
        <row r="496">
          <cell r="A496">
            <v>38113</v>
          </cell>
          <cell r="C496">
            <v>842630</v>
          </cell>
          <cell r="E496">
            <v>1724490</v>
          </cell>
          <cell r="K496">
            <v>40.5</v>
          </cell>
          <cell r="M496">
            <v>115.93</v>
          </cell>
          <cell r="N496">
            <v>31.4</v>
          </cell>
          <cell r="O496">
            <v>0.27085310100922966</v>
          </cell>
          <cell r="P496">
            <v>230</v>
          </cell>
          <cell r="Q496">
            <v>117000</v>
          </cell>
          <cell r="R496">
            <v>8.2053314581601988</v>
          </cell>
          <cell r="S496" t="str">
            <v/>
          </cell>
          <cell r="T496">
            <v>27068</v>
          </cell>
          <cell r="U496">
            <v>8.7937891489295392</v>
          </cell>
          <cell r="V496">
            <v>2567120</v>
          </cell>
          <cell r="X496">
            <v>72</v>
          </cell>
          <cell r="Y496">
            <v>0</v>
          </cell>
          <cell r="Z496">
            <v>13.439999999999991</v>
          </cell>
        </row>
        <row r="497">
          <cell r="A497">
            <v>38114</v>
          </cell>
          <cell r="C497">
            <v>806270</v>
          </cell>
          <cell r="E497">
            <v>1751630</v>
          </cell>
          <cell r="K497">
            <v>38.71</v>
          </cell>
          <cell r="M497">
            <v>115.36</v>
          </cell>
          <cell r="N497">
            <v>30.449000000000002</v>
          </cell>
          <cell r="O497">
            <v>0.26394764216366162</v>
          </cell>
          <cell r="P497">
            <v>230</v>
          </cell>
          <cell r="Q497">
            <v>117000</v>
          </cell>
          <cell r="R497">
            <v>8.3010969040046731</v>
          </cell>
          <cell r="S497" t="str">
            <v/>
          </cell>
          <cell r="T497">
            <v>26692</v>
          </cell>
          <cell r="U497">
            <v>8.7028922162711595</v>
          </cell>
          <cell r="V497">
            <v>2557900</v>
          </cell>
          <cell r="X497">
            <v>72</v>
          </cell>
          <cell r="Y497">
            <v>0</v>
          </cell>
          <cell r="Z497">
            <v>12.943999999999988</v>
          </cell>
        </row>
        <row r="498">
          <cell r="A498">
            <v>38115</v>
          </cell>
          <cell r="C498">
            <v>826960</v>
          </cell>
          <cell r="E498">
            <v>1693890</v>
          </cell>
          <cell r="K498">
            <v>34.35</v>
          </cell>
          <cell r="M498">
            <v>110.23</v>
          </cell>
          <cell r="N498">
            <v>29.725999999999999</v>
          </cell>
          <cell r="O498">
            <v>0.26967250294838063</v>
          </cell>
          <cell r="P498">
            <v>230</v>
          </cell>
          <cell r="Q498">
            <v>112000</v>
          </cell>
          <cell r="R498">
            <v>8.7178378752247898</v>
          </cell>
          <cell r="S498" t="str">
            <v/>
          </cell>
          <cell r="T498">
            <v>26689</v>
          </cell>
          <cell r="U498">
            <v>8.8298097863815777</v>
          </cell>
          <cell r="V498">
            <v>2520850</v>
          </cell>
          <cell r="X498">
            <v>70</v>
          </cell>
          <cell r="Y498">
            <v>0</v>
          </cell>
          <cell r="Z498">
            <v>12.423999999999985</v>
          </cell>
        </row>
        <row r="499">
          <cell r="A499">
            <v>38116</v>
          </cell>
          <cell r="C499">
            <v>854360</v>
          </cell>
          <cell r="E499">
            <v>1732060</v>
          </cell>
          <cell r="K499">
            <v>36.01</v>
          </cell>
          <cell r="M499">
            <v>115.36</v>
          </cell>
          <cell r="N499">
            <v>31.62</v>
          </cell>
          <cell r="O499">
            <v>0.27409847434119278</v>
          </cell>
          <cell r="P499">
            <v>230</v>
          </cell>
          <cell r="Q499">
            <v>115000</v>
          </cell>
          <cell r="R499">
            <v>8.5433705489859282</v>
          </cell>
          <cell r="S499" t="str">
            <v/>
          </cell>
          <cell r="T499">
            <v>26552</v>
          </cell>
          <cell r="U499">
            <v>8.561783469042151</v>
          </cell>
          <cell r="V499">
            <v>2586420</v>
          </cell>
          <cell r="X499">
            <v>72</v>
          </cell>
          <cell r="Y499">
            <v>0</v>
          </cell>
          <cell r="Z499">
            <v>15.668800000000005</v>
          </cell>
        </row>
        <row r="500">
          <cell r="A500">
            <v>38117</v>
          </cell>
          <cell r="C500">
            <v>864030</v>
          </cell>
          <cell r="E500">
            <v>1726880</v>
          </cell>
          <cell r="K500">
            <v>38.799999999999997</v>
          </cell>
          <cell r="M500">
            <v>114.58</v>
          </cell>
          <cell r="N500">
            <v>30.76</v>
          </cell>
          <cell r="O500">
            <v>0.26845871879909233</v>
          </cell>
          <cell r="P500">
            <v>230</v>
          </cell>
          <cell r="Q500">
            <v>120000</v>
          </cell>
          <cell r="R500">
            <v>8.4460490285565264</v>
          </cell>
          <cell r="S500" t="str">
            <v/>
          </cell>
          <cell r="T500">
            <v>27409</v>
          </cell>
          <cell r="U500">
            <v>8.8228097463825463</v>
          </cell>
          <cell r="V500">
            <v>2590910</v>
          </cell>
          <cell r="X500">
            <v>74</v>
          </cell>
          <cell r="Y500">
            <v>0</v>
          </cell>
          <cell r="Z500">
            <v>17.988800000000026</v>
          </cell>
        </row>
        <row r="501">
          <cell r="A501">
            <v>38118</v>
          </cell>
          <cell r="C501">
            <v>863040</v>
          </cell>
          <cell r="E501">
            <v>1809320</v>
          </cell>
          <cell r="K501">
            <v>42.91</v>
          </cell>
          <cell r="M501">
            <v>115.75</v>
          </cell>
          <cell r="N501">
            <v>31.56</v>
          </cell>
          <cell r="O501">
            <v>0.27265658747300214</v>
          </cell>
          <cell r="P501">
            <v>230</v>
          </cell>
          <cell r="Q501">
            <v>121000</v>
          </cell>
          <cell r="R501">
            <v>8.421656372116475</v>
          </cell>
          <cell r="S501" t="str">
            <v/>
          </cell>
          <cell r="T501">
            <v>26801</v>
          </cell>
          <cell r="U501">
            <v>8.3641552784804443</v>
          </cell>
          <cell r="V501">
            <v>2672360</v>
          </cell>
          <cell r="X501">
            <v>74</v>
          </cell>
          <cell r="Y501">
            <v>0</v>
          </cell>
          <cell r="Z501">
            <v>18.480000000000004</v>
          </cell>
        </row>
        <row r="502">
          <cell r="A502">
            <v>38119</v>
          </cell>
          <cell r="C502">
            <v>899720</v>
          </cell>
          <cell r="E502">
            <v>1858390</v>
          </cell>
          <cell r="K502">
            <v>42.34</v>
          </cell>
          <cell r="M502">
            <v>122.05</v>
          </cell>
          <cell r="N502">
            <v>34.28</v>
          </cell>
          <cell r="O502">
            <v>0.28086849651782059</v>
          </cell>
          <cell r="P502">
            <v>230</v>
          </cell>
          <cell r="Q502">
            <v>128000</v>
          </cell>
          <cell r="R502">
            <v>8.3889226838615496</v>
          </cell>
          <cell r="S502" t="str">
            <v/>
          </cell>
          <cell r="T502">
            <v>26671</v>
          </cell>
          <cell r="U502">
            <v>8.0648030716686421</v>
          </cell>
          <cell r="V502">
            <v>2758110</v>
          </cell>
          <cell r="X502">
            <v>74</v>
          </cell>
          <cell r="Y502">
            <v>0</v>
          </cell>
          <cell r="Z502">
            <v>19.441600000000022</v>
          </cell>
        </row>
        <row r="503">
          <cell r="A503">
            <v>38120</v>
          </cell>
          <cell r="C503">
            <v>880200</v>
          </cell>
          <cell r="E503">
            <v>1910960</v>
          </cell>
          <cell r="K503">
            <v>40.42</v>
          </cell>
          <cell r="M503">
            <v>126.59</v>
          </cell>
          <cell r="N503">
            <v>35.39</v>
          </cell>
          <cell r="O503">
            <v>0.27956394659925743</v>
          </cell>
          <cell r="P503">
            <v>230</v>
          </cell>
          <cell r="Q503">
            <v>126000</v>
          </cell>
          <cell r="R503">
            <v>8.3562660918507881</v>
          </cell>
          <cell r="S503" t="str">
            <v/>
          </cell>
          <cell r="T503">
            <v>28426</v>
          </cell>
          <cell r="U503">
            <v>8.4937029765402201</v>
          </cell>
          <cell r="V503">
            <v>2791160</v>
          </cell>
          <cell r="X503">
            <v>72</v>
          </cell>
          <cell r="Y503">
            <v>0</v>
          </cell>
          <cell r="Z503">
            <v>18.481600000000029</v>
          </cell>
        </row>
        <row r="504">
          <cell r="A504">
            <v>38121</v>
          </cell>
          <cell r="C504">
            <v>849700</v>
          </cell>
          <cell r="E504">
            <v>1713100</v>
          </cell>
          <cell r="K504">
            <v>39.630000000000003</v>
          </cell>
          <cell r="M504">
            <v>115.69</v>
          </cell>
          <cell r="N504">
            <v>34.1</v>
          </cell>
          <cell r="O504">
            <v>0.29475321981156538</v>
          </cell>
          <cell r="P504">
            <v>230</v>
          </cell>
          <cell r="Q504">
            <v>120000</v>
          </cell>
          <cell r="R504">
            <v>8.2500643832088585</v>
          </cell>
          <cell r="S504" t="str">
            <v/>
          </cell>
          <cell r="T504">
            <v>29392</v>
          </cell>
          <cell r="U504">
            <v>9.564900889651943</v>
          </cell>
          <cell r="V504">
            <v>2562800</v>
          </cell>
          <cell r="X504">
            <v>63</v>
          </cell>
          <cell r="Y504">
            <v>2</v>
          </cell>
          <cell r="Z504">
            <v>11.86399999999999</v>
          </cell>
        </row>
        <row r="505">
          <cell r="A505">
            <v>38122</v>
          </cell>
          <cell r="C505">
            <v>852830</v>
          </cell>
          <cell r="E505">
            <v>1426570</v>
          </cell>
          <cell r="K505">
            <v>39.92</v>
          </cell>
          <cell r="M505">
            <v>96.44</v>
          </cell>
          <cell r="N505">
            <v>27.1</v>
          </cell>
          <cell r="O505">
            <v>0.28100373289091668</v>
          </cell>
          <cell r="P505">
            <v>230</v>
          </cell>
          <cell r="Q505">
            <v>103000</v>
          </cell>
          <cell r="R505">
            <v>8.3580228806101502</v>
          </cell>
          <cell r="S505" t="str">
            <v/>
          </cell>
          <cell r="T505">
            <v>29482</v>
          </cell>
          <cell r="U505">
            <v>10.787043958936563</v>
          </cell>
          <cell r="V505">
            <v>2279400</v>
          </cell>
          <cell r="X505">
            <v>58</v>
          </cell>
          <cell r="Y505">
            <v>7</v>
          </cell>
          <cell r="Z505">
            <v>5.7039999999999864</v>
          </cell>
        </row>
        <row r="506">
          <cell r="A506">
            <v>38123</v>
          </cell>
          <cell r="C506">
            <v>883260</v>
          </cell>
          <cell r="E506">
            <v>1424910</v>
          </cell>
          <cell r="K506">
            <v>39.89</v>
          </cell>
          <cell r="M506">
            <v>100.8</v>
          </cell>
          <cell r="N506">
            <v>27.43</v>
          </cell>
          <cell r="O506">
            <v>0.27212301587301591</v>
          </cell>
          <cell r="P506">
            <v>230</v>
          </cell>
          <cell r="Q506">
            <v>100000</v>
          </cell>
          <cell r="R506">
            <v>8.2030350415807796</v>
          </cell>
          <cell r="S506" t="str">
            <v/>
          </cell>
          <cell r="T506">
            <v>27562</v>
          </cell>
          <cell r="U506">
            <v>9.9588453190189625</v>
          </cell>
          <cell r="V506">
            <v>2308170</v>
          </cell>
          <cell r="X506">
            <v>66</v>
          </cell>
          <cell r="Y506">
            <v>0</v>
          </cell>
          <cell r="Z506">
            <v>12.983999999999988</v>
          </cell>
        </row>
        <row r="507">
          <cell r="A507">
            <v>38124</v>
          </cell>
          <cell r="C507">
            <v>879380</v>
          </cell>
          <cell r="E507">
            <v>1734210</v>
          </cell>
          <cell r="K507">
            <v>42.51</v>
          </cell>
          <cell r="M507">
            <v>119.27</v>
          </cell>
          <cell r="N507">
            <v>33.9</v>
          </cell>
          <cell r="O507">
            <v>0.28422906011570387</v>
          </cell>
          <cell r="P507">
            <v>230</v>
          </cell>
          <cell r="Q507">
            <v>122000</v>
          </cell>
          <cell r="R507">
            <v>8.0776053900358509</v>
          </cell>
          <cell r="S507" t="str">
            <v/>
          </cell>
          <cell r="T507">
            <v>27894</v>
          </cell>
          <cell r="U507">
            <v>8.9010120179523184</v>
          </cell>
          <cell r="V507">
            <v>2613590</v>
          </cell>
          <cell r="X507">
            <v>72</v>
          </cell>
          <cell r="Y507">
            <v>0</v>
          </cell>
          <cell r="Z507">
            <v>18.940800000000024</v>
          </cell>
        </row>
        <row r="508">
          <cell r="A508">
            <v>38125</v>
          </cell>
          <cell r="C508">
            <v>877730</v>
          </cell>
          <cell r="E508">
            <v>1745090</v>
          </cell>
          <cell r="K508">
            <v>41.27</v>
          </cell>
          <cell r="M508">
            <v>117.03</v>
          </cell>
          <cell r="N508">
            <v>34.429000000000002</v>
          </cell>
          <cell r="O508">
            <v>0.29418952405366144</v>
          </cell>
          <cell r="P508">
            <v>230</v>
          </cell>
          <cell r="Q508">
            <v>118000</v>
          </cell>
          <cell r="R508">
            <v>8.2843335439039798</v>
          </cell>
          <cell r="S508" t="str">
            <v/>
          </cell>
          <cell r="T508">
            <v>28547</v>
          </cell>
          <cell r="U508">
            <v>9.0773282192449365</v>
          </cell>
          <cell r="V508">
            <v>2622820</v>
          </cell>
          <cell r="X508">
            <v>73</v>
          </cell>
          <cell r="Y508">
            <v>0</v>
          </cell>
          <cell r="Z508">
            <v>19.439999999999998</v>
          </cell>
        </row>
        <row r="509">
          <cell r="A509">
            <v>38126</v>
          </cell>
          <cell r="C509">
            <v>848500</v>
          </cell>
          <cell r="E509">
            <v>1797410</v>
          </cell>
          <cell r="K509">
            <v>37.36</v>
          </cell>
          <cell r="M509">
            <v>121.25</v>
          </cell>
          <cell r="N509">
            <v>32.131999999999998</v>
          </cell>
          <cell r="O509">
            <v>0.26500618556701028</v>
          </cell>
          <cell r="P509">
            <v>230</v>
          </cell>
          <cell r="Q509">
            <v>121000</v>
          </cell>
          <cell r="R509">
            <v>8.3409305844524297</v>
          </cell>
          <cell r="S509" t="str">
            <v/>
          </cell>
          <cell r="T509">
            <v>27400</v>
          </cell>
          <cell r="U509">
            <v>8.6365749401907088</v>
          </cell>
          <cell r="V509">
            <v>2645910</v>
          </cell>
          <cell r="X509">
            <v>73</v>
          </cell>
          <cell r="Y509">
            <v>0</v>
          </cell>
          <cell r="Z509">
            <v>20.580800000000025</v>
          </cell>
        </row>
        <row r="510">
          <cell r="A510">
            <v>38127</v>
          </cell>
          <cell r="C510">
            <v>898460</v>
          </cell>
          <cell r="E510">
            <v>1884250</v>
          </cell>
          <cell r="K510">
            <v>40.659999999999997</v>
          </cell>
          <cell r="M510">
            <v>123.47</v>
          </cell>
          <cell r="N510">
            <v>30.8</v>
          </cell>
          <cell r="O510">
            <v>0.24945330849599093</v>
          </cell>
          <cell r="P510">
            <v>230</v>
          </cell>
          <cell r="Q510">
            <v>130000</v>
          </cell>
          <cell r="R510">
            <v>8.4771522573569733</v>
          </cell>
          <cell r="S510" t="str">
            <v/>
          </cell>
          <cell r="T510">
            <v>27534</v>
          </cell>
          <cell r="U510">
            <v>8.2521556324590062</v>
          </cell>
          <cell r="V510">
            <v>2782710</v>
          </cell>
          <cell r="X510">
            <v>80</v>
          </cell>
          <cell r="Y510">
            <v>0</v>
          </cell>
          <cell r="Z510">
            <v>24.044800000000009</v>
          </cell>
        </row>
        <row r="511">
          <cell r="A511">
            <v>38128</v>
          </cell>
          <cell r="C511">
            <v>851960</v>
          </cell>
          <cell r="E511">
            <v>1923550</v>
          </cell>
          <cell r="K511">
            <v>39.57</v>
          </cell>
          <cell r="M511">
            <v>129.37</v>
          </cell>
          <cell r="N511">
            <v>33.299999999999997</v>
          </cell>
          <cell r="O511">
            <v>0.25740125222230809</v>
          </cell>
          <cell r="P511">
            <v>230</v>
          </cell>
          <cell r="Q511">
            <v>123000</v>
          </cell>
          <cell r="R511">
            <v>8.214484432342843</v>
          </cell>
          <cell r="S511" t="str">
            <v/>
          </cell>
          <cell r="T511">
            <v>27943</v>
          </cell>
          <cell r="U511">
            <v>8.3964611909162645</v>
          </cell>
          <cell r="V511">
            <v>2775510</v>
          </cell>
          <cell r="X511">
            <v>80</v>
          </cell>
          <cell r="Y511">
            <v>0</v>
          </cell>
          <cell r="Z511">
            <v>23.512000000000015</v>
          </cell>
        </row>
        <row r="512">
          <cell r="A512">
            <v>38129</v>
          </cell>
          <cell r="C512">
            <v>852180</v>
          </cell>
          <cell r="E512">
            <v>1792110</v>
          </cell>
          <cell r="K512">
            <v>39.72</v>
          </cell>
          <cell r="M512">
            <v>116.79</v>
          </cell>
          <cell r="N512">
            <v>28.4</v>
          </cell>
          <cell r="O512">
            <v>0.2431715044096241</v>
          </cell>
          <cell r="P512">
            <v>230</v>
          </cell>
          <cell r="Q512">
            <v>116000</v>
          </cell>
          <cell r="R512">
            <v>8.4476710753306499</v>
          </cell>
          <cell r="S512" t="str">
            <v/>
          </cell>
          <cell r="T512">
            <v>26678</v>
          </cell>
          <cell r="U512">
            <v>8.4141497339550497</v>
          </cell>
          <cell r="V512">
            <v>2644290</v>
          </cell>
          <cell r="X512">
            <v>80</v>
          </cell>
          <cell r="Y512">
            <v>0</v>
          </cell>
          <cell r="Z512">
            <v>21.867200000000011</v>
          </cell>
        </row>
        <row r="513">
          <cell r="A513">
            <v>38130</v>
          </cell>
          <cell r="C513">
            <v>852400</v>
          </cell>
          <cell r="E513">
            <v>1724730</v>
          </cell>
          <cell r="K513">
            <v>41.02</v>
          </cell>
          <cell r="M513">
            <v>114.85</v>
          </cell>
          <cell r="N513">
            <v>31.5</v>
          </cell>
          <cell r="O513">
            <v>0.27427078798432741</v>
          </cell>
          <cell r="P513">
            <v>230</v>
          </cell>
          <cell r="Q513">
            <v>115000</v>
          </cell>
          <cell r="R513">
            <v>8.2669211522422525</v>
          </cell>
          <cell r="S513" t="str">
            <v/>
          </cell>
          <cell r="T513">
            <v>27081</v>
          </cell>
          <cell r="U513">
            <v>8.7638396200424502</v>
          </cell>
          <cell r="V513">
            <v>2577130</v>
          </cell>
          <cell r="X513">
            <v>76</v>
          </cell>
          <cell r="Y513">
            <v>0</v>
          </cell>
          <cell r="Z513">
            <v>20.065600000000003</v>
          </cell>
        </row>
        <row r="514">
          <cell r="A514">
            <v>38131</v>
          </cell>
          <cell r="C514">
            <v>893000</v>
          </cell>
          <cell r="E514">
            <v>1838280</v>
          </cell>
          <cell r="K514">
            <v>40.19</v>
          </cell>
          <cell r="M514">
            <v>120.93</v>
          </cell>
          <cell r="N514">
            <v>31</v>
          </cell>
          <cell r="O514">
            <v>0.25634664682047464</v>
          </cell>
          <cell r="P514">
            <v>230</v>
          </cell>
          <cell r="Q514">
            <v>125000</v>
          </cell>
          <cell r="R514">
            <v>8.4759185700099309</v>
          </cell>
          <cell r="S514" t="str">
            <v/>
          </cell>
          <cell r="T514">
            <v>28961</v>
          </cell>
          <cell r="U514">
            <v>8.8432800738115471</v>
          </cell>
          <cell r="V514">
            <v>2731280</v>
          </cell>
          <cell r="X514">
            <v>78</v>
          </cell>
          <cell r="Y514">
            <v>0</v>
          </cell>
          <cell r="Z514">
            <v>22.436799999999991</v>
          </cell>
        </row>
        <row r="515">
          <cell r="A515">
            <v>38132</v>
          </cell>
          <cell r="C515">
            <v>874700</v>
          </cell>
          <cell r="E515">
            <v>1712600</v>
          </cell>
          <cell r="K515">
            <v>37.76</v>
          </cell>
          <cell r="M515">
            <v>112.84</v>
          </cell>
          <cell r="N515">
            <v>26</v>
          </cell>
          <cell r="O515">
            <v>0.2304147465437788</v>
          </cell>
          <cell r="P515">
            <v>230</v>
          </cell>
          <cell r="Q515">
            <v>122000</v>
          </cell>
          <cell r="R515">
            <v>8.5899734395750329</v>
          </cell>
          <cell r="S515" t="str">
            <v/>
          </cell>
          <cell r="T515">
            <v>29758</v>
          </cell>
          <cell r="U515">
            <v>9.5923054922119579</v>
          </cell>
          <cell r="V515">
            <v>2587300</v>
          </cell>
          <cell r="X515">
            <v>74</v>
          </cell>
          <cell r="Y515">
            <v>0</v>
          </cell>
          <cell r="Z515">
            <v>20.147200000000012</v>
          </cell>
        </row>
        <row r="516">
          <cell r="A516">
            <v>38133</v>
          </cell>
          <cell r="C516">
            <v>832990</v>
          </cell>
          <cell r="E516">
            <v>1645390</v>
          </cell>
          <cell r="K516">
            <v>38.75</v>
          </cell>
          <cell r="M516">
            <v>107.46</v>
          </cell>
          <cell r="N516">
            <v>27.56</v>
          </cell>
          <cell r="O516">
            <v>0.25646752279918111</v>
          </cell>
          <cell r="P516">
            <v>230</v>
          </cell>
          <cell r="Q516">
            <v>111000</v>
          </cell>
          <cell r="R516">
            <v>8.4754120785172038</v>
          </cell>
          <cell r="S516" t="str">
            <v/>
          </cell>
          <cell r="T516">
            <v>30527</v>
          </cell>
          <cell r="U516">
            <v>10.272645034256248</v>
          </cell>
          <cell r="V516">
            <v>2478380</v>
          </cell>
          <cell r="X516">
            <v>67</v>
          </cell>
          <cell r="Y516">
            <v>0</v>
          </cell>
          <cell r="Z516">
            <v>15.793600000000026</v>
          </cell>
        </row>
        <row r="517">
          <cell r="A517">
            <v>38134</v>
          </cell>
          <cell r="C517">
            <v>831510</v>
          </cell>
          <cell r="E517">
            <v>1790930</v>
          </cell>
          <cell r="K517">
            <v>39.28</v>
          </cell>
          <cell r="M517">
            <v>120.64</v>
          </cell>
          <cell r="N517">
            <v>30.46</v>
          </cell>
          <cell r="O517">
            <v>0.25248673740053051</v>
          </cell>
          <cell r="P517">
            <v>230</v>
          </cell>
          <cell r="Q517">
            <v>122000</v>
          </cell>
          <cell r="R517">
            <v>8.1992246123061516</v>
          </cell>
          <cell r="S517" t="str">
            <v/>
          </cell>
          <cell r="T517">
            <v>29103</v>
          </cell>
          <cell r="U517">
            <v>9.2554651393358842</v>
          </cell>
          <cell r="V517">
            <v>2622440</v>
          </cell>
          <cell r="X517">
            <v>76</v>
          </cell>
          <cell r="Y517">
            <v>0</v>
          </cell>
          <cell r="Z517">
            <v>21.308800000000005</v>
          </cell>
        </row>
        <row r="518">
          <cell r="A518">
            <v>38135</v>
          </cell>
          <cell r="C518">
            <v>848900</v>
          </cell>
          <cell r="E518">
            <v>1561420</v>
          </cell>
          <cell r="K518">
            <v>35.75</v>
          </cell>
          <cell r="M518">
            <v>104.41</v>
          </cell>
          <cell r="N518">
            <v>27.14</v>
          </cell>
          <cell r="O518">
            <v>0.25993678766401684</v>
          </cell>
          <cell r="P518">
            <v>230</v>
          </cell>
          <cell r="Q518">
            <v>107000</v>
          </cell>
          <cell r="R518">
            <v>8.5984589041095898</v>
          </cell>
          <cell r="S518" t="str">
            <v/>
          </cell>
          <cell r="T518">
            <v>29644</v>
          </cell>
          <cell r="U518">
            <v>10.257184108334162</v>
          </cell>
          <cell r="V518">
            <v>2410320</v>
          </cell>
          <cell r="X518">
            <v>73</v>
          </cell>
          <cell r="Y518">
            <v>0</v>
          </cell>
          <cell r="Z518">
            <v>19.427199999999999</v>
          </cell>
        </row>
        <row r="519">
          <cell r="A519">
            <v>38136</v>
          </cell>
          <cell r="C519">
            <v>866290</v>
          </cell>
          <cell r="E519">
            <v>1657500</v>
          </cell>
          <cell r="K519">
            <v>39.01</v>
          </cell>
          <cell r="M519">
            <v>108.08</v>
          </cell>
          <cell r="N519">
            <v>27.97</v>
          </cell>
          <cell r="O519">
            <v>0.2587897853441895</v>
          </cell>
          <cell r="P519">
            <v>230</v>
          </cell>
          <cell r="Q519">
            <v>115000</v>
          </cell>
          <cell r="R519">
            <v>8.5790672377455977</v>
          </cell>
          <cell r="S519" t="str">
            <v/>
          </cell>
          <cell r="T519">
            <v>30917</v>
          </cell>
          <cell r="U519">
            <v>10.216689185708795</v>
          </cell>
          <cell r="V519">
            <v>2523790</v>
          </cell>
          <cell r="X519">
            <v>73</v>
          </cell>
          <cell r="Y519">
            <v>0</v>
          </cell>
          <cell r="Z519">
            <v>19.432000000000002</v>
          </cell>
        </row>
        <row r="520">
          <cell r="A520">
            <v>38137</v>
          </cell>
          <cell r="C520">
            <v>878680</v>
          </cell>
          <cell r="E520">
            <v>1814080</v>
          </cell>
          <cell r="K520">
            <v>40.31</v>
          </cell>
          <cell r="M520">
            <v>116.7</v>
          </cell>
          <cell r="N520">
            <v>30.57</v>
          </cell>
          <cell r="O520">
            <v>0.26195372750642676</v>
          </cell>
          <cell r="P520">
            <v>230</v>
          </cell>
          <cell r="Q520">
            <v>125000</v>
          </cell>
          <cell r="R520">
            <v>8.5751226036558172</v>
          </cell>
          <cell r="S520" t="str">
            <v/>
          </cell>
          <cell r="T520">
            <v>28056</v>
          </cell>
          <cell r="U520">
            <v>8.6894873661224921</v>
          </cell>
          <cell r="V520">
            <v>2692760</v>
          </cell>
          <cell r="X520">
            <v>79</v>
          </cell>
          <cell r="Y520">
            <v>0</v>
          </cell>
          <cell r="Z520">
            <v>24.131200000000021</v>
          </cell>
        </row>
        <row r="521">
          <cell r="A521">
            <v>38138</v>
          </cell>
          <cell r="C521">
            <v>826030</v>
          </cell>
          <cell r="E521">
            <v>1414890</v>
          </cell>
          <cell r="K521">
            <v>37.799999999999997</v>
          </cell>
          <cell r="M521">
            <v>92.77</v>
          </cell>
          <cell r="N521">
            <v>27.9</v>
          </cell>
          <cell r="O521">
            <v>0.30074377492723942</v>
          </cell>
          <cell r="P521">
            <v>230</v>
          </cell>
          <cell r="Q521">
            <v>100000</v>
          </cell>
          <cell r="R521">
            <v>8.5812973883740522</v>
          </cell>
          <cell r="S521" t="str">
            <v/>
          </cell>
          <cell r="T521">
            <v>31034</v>
          </cell>
          <cell r="U521">
            <v>11.549879513771129</v>
          </cell>
          <cell r="V521">
            <v>2240920</v>
          </cell>
          <cell r="X521">
            <v>71</v>
          </cell>
          <cell r="Y521">
            <v>0</v>
          </cell>
          <cell r="Z521">
            <v>13.521599999999978</v>
          </cell>
        </row>
        <row r="522">
          <cell r="A522">
            <v>38139</v>
          </cell>
          <cell r="C522">
            <v>833630</v>
          </cell>
          <cell r="E522">
            <v>1462500</v>
          </cell>
          <cell r="K522">
            <v>40.58</v>
          </cell>
          <cell r="M522">
            <v>102.6</v>
          </cell>
          <cell r="N522">
            <v>28.38</v>
          </cell>
          <cell r="O522">
            <v>0.27660818713450291</v>
          </cell>
          <cell r="P522">
            <v>230</v>
          </cell>
          <cell r="Q522">
            <v>105000</v>
          </cell>
          <cell r="R522">
            <v>8.0183335661405231</v>
          </cell>
          <cell r="S522" t="str">
            <v/>
          </cell>
          <cell r="T522">
            <v>29457</v>
          </cell>
          <cell r="U522">
            <v>10.699367196108236</v>
          </cell>
          <cell r="V522">
            <v>2296130</v>
          </cell>
          <cell r="X522">
            <v>70</v>
          </cell>
          <cell r="Y522">
            <v>0</v>
          </cell>
          <cell r="Z522">
            <v>13.353599999999986</v>
          </cell>
        </row>
        <row r="523">
          <cell r="A523">
            <v>38140</v>
          </cell>
          <cell r="C523">
            <v>845570</v>
          </cell>
          <cell r="E523">
            <v>1435810</v>
          </cell>
          <cell r="K523">
            <v>35.200000000000003</v>
          </cell>
          <cell r="M523">
            <v>99.5</v>
          </cell>
          <cell r="N523">
            <v>25.9</v>
          </cell>
          <cell r="O523">
            <v>0.26030150753768844</v>
          </cell>
          <cell r="P523">
            <v>230</v>
          </cell>
          <cell r="Q523">
            <v>97000</v>
          </cell>
          <cell r="R523">
            <v>8.4683741648106903</v>
          </cell>
          <cell r="S523" t="str">
            <v/>
          </cell>
          <cell r="T523">
            <v>29819</v>
          </cell>
          <cell r="U523">
            <v>10.900878415695763</v>
          </cell>
          <cell r="V523">
            <v>2281380</v>
          </cell>
          <cell r="X523">
            <v>70</v>
          </cell>
          <cell r="Y523">
            <v>0</v>
          </cell>
          <cell r="Z523">
            <v>13.127999999999972</v>
          </cell>
        </row>
        <row r="524">
          <cell r="A524">
            <v>38141</v>
          </cell>
          <cell r="C524">
            <v>840400</v>
          </cell>
          <cell r="E524">
            <v>1454420</v>
          </cell>
          <cell r="K524">
            <v>37.4</v>
          </cell>
          <cell r="M524">
            <v>92.99</v>
          </cell>
          <cell r="N524">
            <v>25.494</v>
          </cell>
          <cell r="O524">
            <v>0.27415851166792127</v>
          </cell>
          <cell r="P524">
            <v>230</v>
          </cell>
          <cell r="Q524">
            <v>98000</v>
          </cell>
          <cell r="R524">
            <v>8.7998312754045571</v>
          </cell>
          <cell r="S524" t="str">
            <v/>
          </cell>
          <cell r="T524">
            <v>27306</v>
          </cell>
          <cell r="U524">
            <v>9.9237430386697003</v>
          </cell>
          <cell r="V524">
            <v>2294820</v>
          </cell>
          <cell r="X524">
            <v>69</v>
          </cell>
          <cell r="Y524">
            <v>0</v>
          </cell>
          <cell r="Z524">
            <v>13.851199999999992</v>
          </cell>
        </row>
        <row r="525">
          <cell r="A525">
            <v>38142</v>
          </cell>
          <cell r="C525">
            <v>841770</v>
          </cell>
          <cell r="E525">
            <v>1423380</v>
          </cell>
          <cell r="K525">
            <v>38.369999999999997</v>
          </cell>
          <cell r="M525">
            <v>93.05</v>
          </cell>
          <cell r="N525">
            <v>26.047999999999998</v>
          </cell>
          <cell r="O525">
            <v>0.27993551853842019</v>
          </cell>
          <cell r="P525">
            <v>230</v>
          </cell>
          <cell r="Q525">
            <v>98000</v>
          </cell>
          <cell r="R525">
            <v>8.617980520468727</v>
          </cell>
          <cell r="S525" t="str">
            <v/>
          </cell>
          <cell r="T525">
            <v>27329</v>
          </cell>
          <cell r="U525">
            <v>10.062197205483079</v>
          </cell>
          <cell r="V525">
            <v>2265150</v>
          </cell>
          <cell r="X525">
            <v>68</v>
          </cell>
          <cell r="Y525">
            <v>0</v>
          </cell>
          <cell r="Z525">
            <v>11.113599999999984</v>
          </cell>
        </row>
        <row r="526">
          <cell r="A526">
            <v>38143</v>
          </cell>
          <cell r="C526">
            <v>675510</v>
          </cell>
          <cell r="D526">
            <v>12600</v>
          </cell>
          <cell r="E526">
            <v>1603170</v>
          </cell>
          <cell r="K526">
            <v>26.29</v>
          </cell>
          <cell r="L526">
            <v>210</v>
          </cell>
          <cell r="M526">
            <v>102.38</v>
          </cell>
          <cell r="N526">
            <v>29</v>
          </cell>
          <cell r="O526">
            <v>0.28325844891580387</v>
          </cell>
          <cell r="P526">
            <v>230</v>
          </cell>
          <cell r="Q526">
            <v>103000</v>
          </cell>
          <cell r="R526">
            <v>8.8547446957332721</v>
          </cell>
          <cell r="S526">
            <v>60</v>
          </cell>
          <cell r="T526">
            <v>30395</v>
          </cell>
          <cell r="U526">
            <v>11.063436157955378</v>
          </cell>
          <cell r="V526">
            <v>2291280</v>
          </cell>
          <cell r="X526">
            <v>68</v>
          </cell>
          <cell r="Y526">
            <v>0</v>
          </cell>
          <cell r="Z526">
            <v>11.791999999999987</v>
          </cell>
        </row>
        <row r="527">
          <cell r="A527">
            <v>38144</v>
          </cell>
          <cell r="D527">
            <v>108000</v>
          </cell>
          <cell r="E527">
            <v>2141200</v>
          </cell>
          <cell r="L527">
            <v>1440</v>
          </cell>
          <cell r="M527">
            <v>136.41</v>
          </cell>
          <cell r="N527">
            <v>38.28</v>
          </cell>
          <cell r="O527">
            <v>0.28062458764020237</v>
          </cell>
          <cell r="P527">
            <v>230</v>
          </cell>
          <cell r="Q527">
            <v>109000</v>
          </cell>
          <cell r="R527">
            <v>7.8483982112748336</v>
          </cell>
          <cell r="S527">
            <v>75</v>
          </cell>
          <cell r="T527">
            <v>35187</v>
          </cell>
          <cell r="U527">
            <v>13.047287035390362</v>
          </cell>
          <cell r="V527">
            <v>2249200</v>
          </cell>
          <cell r="X527">
            <v>70</v>
          </cell>
          <cell r="Y527">
            <v>0</v>
          </cell>
          <cell r="Z527">
            <v>15.905600000000021</v>
          </cell>
        </row>
        <row r="528">
          <cell r="A528">
            <v>38145</v>
          </cell>
          <cell r="D528">
            <v>354750</v>
          </cell>
          <cell r="E528">
            <v>2112910</v>
          </cell>
          <cell r="L528">
            <v>4730</v>
          </cell>
          <cell r="M528">
            <v>139.19999999999999</v>
          </cell>
          <cell r="N528">
            <v>38.840000000000003</v>
          </cell>
          <cell r="O528">
            <v>0.27902298850574719</v>
          </cell>
          <cell r="P528">
            <v>230</v>
          </cell>
          <cell r="Q528">
            <v>129000</v>
          </cell>
          <cell r="R528">
            <v>7.5894755747126439</v>
          </cell>
          <cell r="S528">
            <v>75</v>
          </cell>
          <cell r="T528">
            <v>26273</v>
          </cell>
          <cell r="U528">
            <v>8.8795385101675262</v>
          </cell>
          <cell r="V528">
            <v>2467660</v>
          </cell>
          <cell r="X528">
            <v>76</v>
          </cell>
          <cell r="Y528">
            <v>0</v>
          </cell>
          <cell r="Z528">
            <v>21.076799999999992</v>
          </cell>
        </row>
        <row r="529">
          <cell r="A529">
            <v>38146</v>
          </cell>
          <cell r="C529">
            <v>1560</v>
          </cell>
          <cell r="D529">
            <v>450000</v>
          </cell>
          <cell r="E529">
            <v>1457670</v>
          </cell>
          <cell r="K529">
            <v>6.23</v>
          </cell>
          <cell r="L529">
            <v>6770</v>
          </cell>
          <cell r="M529">
            <v>95.81</v>
          </cell>
          <cell r="N529">
            <v>27</v>
          </cell>
          <cell r="O529">
            <v>0.28180774449431167</v>
          </cell>
          <cell r="P529">
            <v>230</v>
          </cell>
          <cell r="Q529">
            <v>134000</v>
          </cell>
          <cell r="R529">
            <v>7.1502842022736184</v>
          </cell>
          <cell r="S529">
            <v>66.469719350073859</v>
          </cell>
          <cell r="T529">
            <v>24205</v>
          </cell>
          <cell r="U529">
            <v>10.573356798290408</v>
          </cell>
          <cell r="V529">
            <v>1909230</v>
          </cell>
          <cell r="X529">
            <v>82</v>
          </cell>
          <cell r="Y529">
            <v>0</v>
          </cell>
          <cell r="Z529">
            <v>26.17600000000003</v>
          </cell>
        </row>
        <row r="530">
          <cell r="A530">
            <v>38147</v>
          </cell>
          <cell r="C530">
            <v>804620</v>
          </cell>
          <cell r="E530">
            <v>1845670</v>
          </cell>
          <cell r="K530">
            <v>36.200000000000003</v>
          </cell>
          <cell r="M530">
            <v>124.82</v>
          </cell>
          <cell r="N530">
            <v>37</v>
          </cell>
          <cell r="O530">
            <v>0.29642685467072588</v>
          </cell>
          <cell r="P530">
            <v>230</v>
          </cell>
          <cell r="Q530">
            <v>121000</v>
          </cell>
          <cell r="R530">
            <v>8.2296919637312147</v>
          </cell>
          <cell r="S530" t="str">
            <v/>
          </cell>
          <cell r="T530">
            <v>25080</v>
          </cell>
          <cell r="U530">
            <v>7.8922382078942297</v>
          </cell>
          <cell r="V530">
            <v>2650290</v>
          </cell>
          <cell r="X530">
            <v>76</v>
          </cell>
          <cell r="Y530">
            <v>0</v>
          </cell>
          <cell r="Z530">
            <v>21.083200000000019</v>
          </cell>
        </row>
        <row r="531">
          <cell r="A531">
            <v>38148</v>
          </cell>
          <cell r="C531">
            <v>855520</v>
          </cell>
          <cell r="E531">
            <v>1979310</v>
          </cell>
          <cell r="K531">
            <v>37.39</v>
          </cell>
          <cell r="M531">
            <v>128.02000000000001</v>
          </cell>
          <cell r="N531">
            <v>38.5</v>
          </cell>
          <cell r="O531">
            <v>0.30073426027183248</v>
          </cell>
          <cell r="P531">
            <v>230</v>
          </cell>
          <cell r="Q531">
            <v>127000</v>
          </cell>
          <cell r="R531">
            <v>8.5691010217036432</v>
          </cell>
          <cell r="S531" t="str">
            <v/>
          </cell>
          <cell r="T531">
            <v>24239</v>
          </cell>
          <cell r="U531">
            <v>7.1310540667341602</v>
          </cell>
          <cell r="V531">
            <v>2834830</v>
          </cell>
          <cell r="X531">
            <v>81</v>
          </cell>
          <cell r="Y531">
            <v>0</v>
          </cell>
          <cell r="Z531">
            <v>24.699200000000019</v>
          </cell>
        </row>
        <row r="532">
          <cell r="A532">
            <v>38149</v>
          </cell>
          <cell r="C532">
            <v>931800</v>
          </cell>
          <cell r="E532">
            <v>1962250</v>
          </cell>
          <cell r="K532">
            <v>41.7</v>
          </cell>
          <cell r="M532">
            <v>127.29</v>
          </cell>
          <cell r="N532">
            <v>34.927</v>
          </cell>
          <cell r="O532">
            <v>0.27438919003849477</v>
          </cell>
          <cell r="P532">
            <v>230</v>
          </cell>
          <cell r="Q532">
            <v>130000</v>
          </cell>
          <cell r="R532">
            <v>8.5627847801645061</v>
          </cell>
          <cell r="S532" t="str">
            <v/>
          </cell>
          <cell r="T532">
            <v>26549</v>
          </cell>
          <cell r="U532">
            <v>7.6508235863236642</v>
          </cell>
          <cell r="V532">
            <v>2894050</v>
          </cell>
          <cell r="X532">
            <v>84</v>
          </cell>
          <cell r="Y532">
            <v>0</v>
          </cell>
          <cell r="Z532">
            <v>26.048000000000016</v>
          </cell>
        </row>
        <row r="533">
          <cell r="A533">
            <v>38150</v>
          </cell>
          <cell r="C533">
            <v>866590</v>
          </cell>
          <cell r="E533">
            <v>1905450</v>
          </cell>
          <cell r="K533">
            <v>39.01</v>
          </cell>
          <cell r="L533">
            <v>40</v>
          </cell>
          <cell r="M533">
            <v>123.55</v>
          </cell>
          <cell r="N533">
            <v>30.629000000000001</v>
          </cell>
          <cell r="O533">
            <v>0.24790772966410363</v>
          </cell>
          <cell r="P533">
            <v>230</v>
          </cell>
          <cell r="Q533">
            <v>125000</v>
          </cell>
          <cell r="R533">
            <v>8.5262057086614167</v>
          </cell>
          <cell r="S533">
            <v>0</v>
          </cell>
          <cell r="T533">
            <v>28837</v>
          </cell>
          <cell r="U533">
            <v>8.6759419056002063</v>
          </cell>
          <cell r="V533">
            <v>2772040</v>
          </cell>
          <cell r="X533">
            <v>76</v>
          </cell>
          <cell r="Y533">
            <v>0</v>
          </cell>
          <cell r="Z533">
            <v>22.772800000000032</v>
          </cell>
        </row>
        <row r="534">
          <cell r="A534">
            <v>38151</v>
          </cell>
          <cell r="C534">
            <v>883730</v>
          </cell>
          <cell r="E534">
            <v>1900370</v>
          </cell>
          <cell r="K534">
            <v>40.520000000000003</v>
          </cell>
          <cell r="L534">
            <v>40</v>
          </cell>
          <cell r="M534">
            <v>123.52</v>
          </cell>
          <cell r="N534">
            <v>32.799999999999997</v>
          </cell>
          <cell r="O534">
            <v>0.2655440414507772</v>
          </cell>
          <cell r="P534">
            <v>230</v>
          </cell>
          <cell r="Q534">
            <v>128000</v>
          </cell>
          <cell r="R534">
            <v>8.4860399902462813</v>
          </cell>
          <cell r="S534">
            <v>0</v>
          </cell>
          <cell r="T534">
            <v>25743</v>
          </cell>
          <cell r="U534">
            <v>7.711526884810171</v>
          </cell>
          <cell r="V534">
            <v>2784100</v>
          </cell>
          <cell r="X534">
            <v>77</v>
          </cell>
          <cell r="Y534">
            <v>0</v>
          </cell>
          <cell r="Z534">
            <v>23.491200000000021</v>
          </cell>
        </row>
        <row r="535">
          <cell r="A535">
            <v>38152</v>
          </cell>
          <cell r="C535">
            <v>668610</v>
          </cell>
          <cell r="E535">
            <v>1941830</v>
          </cell>
          <cell r="K535">
            <v>26.07</v>
          </cell>
          <cell r="L535">
            <v>184</v>
          </cell>
          <cell r="M535">
            <v>129.03</v>
          </cell>
          <cell r="N535">
            <v>36.799999999999997</v>
          </cell>
          <cell r="O535">
            <v>0.28520499108734398</v>
          </cell>
          <cell r="P535">
            <v>230</v>
          </cell>
          <cell r="Q535">
            <v>120000</v>
          </cell>
          <cell r="R535">
            <v>8.4153449387491932</v>
          </cell>
          <cell r="S535">
            <v>0</v>
          </cell>
          <cell r="T535">
            <v>27523</v>
          </cell>
          <cell r="U535">
            <v>8.7932233646435076</v>
          </cell>
          <cell r="V535">
            <v>2610440</v>
          </cell>
          <cell r="X535">
            <v>81</v>
          </cell>
          <cell r="Y535">
            <v>0</v>
          </cell>
          <cell r="Z535">
            <v>24.968000000000046</v>
          </cell>
        </row>
        <row r="536">
          <cell r="A536">
            <v>38153</v>
          </cell>
          <cell r="D536">
            <v>545250</v>
          </cell>
          <cell r="E536">
            <v>2063470</v>
          </cell>
          <cell r="L536">
            <v>7270</v>
          </cell>
          <cell r="M536">
            <v>137.21</v>
          </cell>
          <cell r="N536">
            <v>27.88</v>
          </cell>
          <cell r="O536">
            <v>0.20319218715837037</v>
          </cell>
          <cell r="P536">
            <v>230</v>
          </cell>
          <cell r="Q536">
            <v>134000</v>
          </cell>
          <cell r="R536">
            <v>7.5193863421033456</v>
          </cell>
          <cell r="S536">
            <v>75</v>
          </cell>
          <cell r="T536">
            <v>28307</v>
          </cell>
          <cell r="U536">
            <v>9.049663436474594</v>
          </cell>
          <cell r="V536">
            <v>2608720</v>
          </cell>
          <cell r="X536">
            <v>80</v>
          </cell>
          <cell r="Y536">
            <v>0</v>
          </cell>
          <cell r="Z536">
            <v>25.347200000000015</v>
          </cell>
        </row>
        <row r="537">
          <cell r="A537">
            <v>38154</v>
          </cell>
          <cell r="C537">
            <v>107000</v>
          </cell>
          <cell r="D537">
            <v>442000</v>
          </cell>
          <cell r="E537">
            <v>2065810</v>
          </cell>
          <cell r="K537">
            <v>7.55</v>
          </cell>
          <cell r="L537">
            <v>6800</v>
          </cell>
          <cell r="M537">
            <v>134.41999999999999</v>
          </cell>
          <cell r="N537">
            <v>34.1</v>
          </cell>
          <cell r="O537">
            <v>0.25368248772504093</v>
          </cell>
          <cell r="P537">
            <v>230</v>
          </cell>
          <cell r="Q537">
            <v>135000</v>
          </cell>
          <cell r="R537">
            <v>7.6523561315770934</v>
          </cell>
          <cell r="S537">
            <v>65</v>
          </cell>
          <cell r="T537">
            <v>26694</v>
          </cell>
          <cell r="U537">
            <v>8.5141161308087394</v>
          </cell>
          <cell r="V537">
            <v>2614810</v>
          </cell>
          <cell r="X537">
            <v>80</v>
          </cell>
          <cell r="Y537">
            <v>0</v>
          </cell>
          <cell r="Z537">
            <v>24.827200000000005</v>
          </cell>
        </row>
        <row r="538">
          <cell r="A538">
            <v>38155</v>
          </cell>
          <cell r="C538">
            <v>945840</v>
          </cell>
          <cell r="E538">
            <v>1851130</v>
          </cell>
          <cell r="K538">
            <v>43.64</v>
          </cell>
          <cell r="L538">
            <v>20</v>
          </cell>
          <cell r="M538">
            <v>121.45</v>
          </cell>
          <cell r="N538">
            <v>30.475000000000001</v>
          </cell>
          <cell r="O538">
            <v>0.25092630712227254</v>
          </cell>
          <cell r="P538">
            <v>230</v>
          </cell>
          <cell r="Q538">
            <v>122000</v>
          </cell>
          <cell r="R538">
            <v>8.471046096068811</v>
          </cell>
          <cell r="S538">
            <v>0</v>
          </cell>
          <cell r="T538">
            <v>25041</v>
          </cell>
          <cell r="U538">
            <v>7.466720772836319</v>
          </cell>
          <cell r="V538">
            <v>2796970</v>
          </cell>
          <cell r="X538">
            <v>80</v>
          </cell>
          <cell r="Y538">
            <v>0</v>
          </cell>
          <cell r="Z538">
            <v>24.832000000000008</v>
          </cell>
        </row>
        <row r="539">
          <cell r="A539">
            <v>38156</v>
          </cell>
          <cell r="C539">
            <v>877210</v>
          </cell>
          <cell r="E539">
            <v>1879940</v>
          </cell>
          <cell r="K539">
            <v>41.04</v>
          </cell>
          <cell r="M539">
            <v>118.21</v>
          </cell>
          <cell r="N539">
            <v>26.91</v>
          </cell>
          <cell r="O539">
            <v>0.22764571525251673</v>
          </cell>
          <cell r="P539">
            <v>230</v>
          </cell>
          <cell r="Q539">
            <v>121000</v>
          </cell>
          <cell r="R539">
            <v>8.6566718995290426</v>
          </cell>
          <cell r="S539" t="str">
            <v/>
          </cell>
          <cell r="T539">
            <v>24150</v>
          </cell>
          <cell r="U539">
            <v>7.305043251183287</v>
          </cell>
          <cell r="V539">
            <v>2757150</v>
          </cell>
          <cell r="X539">
            <v>80</v>
          </cell>
          <cell r="Y539">
            <v>0</v>
          </cell>
          <cell r="Z539">
            <v>24.833600000000004</v>
          </cell>
        </row>
        <row r="540">
          <cell r="A540">
            <v>38157</v>
          </cell>
          <cell r="C540">
            <v>664130</v>
          </cell>
          <cell r="E540">
            <v>1468600</v>
          </cell>
          <cell r="K540">
            <v>30.56</v>
          </cell>
          <cell r="M540">
            <v>92.17</v>
          </cell>
          <cell r="N540">
            <v>22.99</v>
          </cell>
          <cell r="O540">
            <v>0.24943040034718453</v>
          </cell>
          <cell r="P540">
            <v>230</v>
          </cell>
          <cell r="Q540">
            <v>99000</v>
          </cell>
          <cell r="R540">
            <v>8.688706917624053</v>
          </cell>
          <cell r="S540" t="str">
            <v/>
          </cell>
          <cell r="T540">
            <v>25200</v>
          </cell>
          <cell r="U540">
            <v>9.8544119508798591</v>
          </cell>
          <cell r="V540">
            <v>2132730</v>
          </cell>
          <cell r="X540">
            <v>72</v>
          </cell>
          <cell r="Y540">
            <v>0</v>
          </cell>
          <cell r="Z540">
            <v>15.916800000000009</v>
          </cell>
        </row>
        <row r="541">
          <cell r="A541">
            <v>38158</v>
          </cell>
          <cell r="C541">
            <v>160800</v>
          </cell>
          <cell r="E541">
            <v>1577060</v>
          </cell>
          <cell r="K541">
            <v>15.66</v>
          </cell>
          <cell r="M541">
            <v>101.71</v>
          </cell>
          <cell r="N541">
            <v>27.07</v>
          </cell>
          <cell r="O541">
            <v>0.26614885458656967</v>
          </cell>
          <cell r="P541">
            <v>230</v>
          </cell>
          <cell r="Q541">
            <v>96000</v>
          </cell>
          <cell r="R541">
            <v>7.4033398653829776</v>
          </cell>
          <cell r="S541" t="str">
            <v/>
          </cell>
          <cell r="T541">
            <v>26126</v>
          </cell>
          <cell r="U541">
            <v>12.537882222963875</v>
          </cell>
          <cell r="V541">
            <v>1737860</v>
          </cell>
          <cell r="X541">
            <v>68</v>
          </cell>
          <cell r="Y541">
            <v>0</v>
          </cell>
          <cell r="Z541">
            <v>9.9375999999999891</v>
          </cell>
        </row>
        <row r="542">
          <cell r="A542">
            <v>38159</v>
          </cell>
          <cell r="C542">
            <v>860000</v>
          </cell>
          <cell r="E542">
            <v>1620380</v>
          </cell>
          <cell r="K542">
            <v>38.29</v>
          </cell>
          <cell r="M542">
            <v>104.43</v>
          </cell>
          <cell r="N542">
            <v>24.3</v>
          </cell>
          <cell r="O542">
            <v>0.23269175524274632</v>
          </cell>
          <cell r="P542">
            <v>230</v>
          </cell>
          <cell r="Q542">
            <v>114000</v>
          </cell>
          <cell r="R542">
            <v>8.6896720852017939</v>
          </cell>
          <cell r="S542" t="str">
            <v/>
          </cell>
          <cell r="T542">
            <v>24164</v>
          </cell>
          <cell r="U542">
            <v>8.1248744144042444</v>
          </cell>
          <cell r="V542">
            <v>2480380</v>
          </cell>
          <cell r="X542">
            <v>74</v>
          </cell>
          <cell r="Y542">
            <v>0</v>
          </cell>
          <cell r="Z542">
            <v>17.480000000000004</v>
          </cell>
        </row>
        <row r="543">
          <cell r="A543">
            <v>38160</v>
          </cell>
          <cell r="C543">
            <v>853680</v>
          </cell>
          <cell r="E543">
            <v>1584750</v>
          </cell>
          <cell r="K543">
            <v>38.79</v>
          </cell>
          <cell r="M543">
            <v>105.44</v>
          </cell>
          <cell r="N543">
            <v>25.79</v>
          </cell>
          <cell r="O543">
            <v>0.24459408194233687</v>
          </cell>
          <cell r="P543">
            <v>230</v>
          </cell>
          <cell r="Q543">
            <v>106000</v>
          </cell>
          <cell r="R543">
            <v>8.4532690841017821</v>
          </cell>
          <cell r="S543" t="str">
            <v/>
          </cell>
          <cell r="T543">
            <v>30020</v>
          </cell>
          <cell r="U543">
            <v>10.267540999741637</v>
          </cell>
          <cell r="V543">
            <v>2438430</v>
          </cell>
          <cell r="X543">
            <v>71</v>
          </cell>
          <cell r="Y543">
            <v>0</v>
          </cell>
          <cell r="Z543">
            <v>15.456000000000017</v>
          </cell>
        </row>
        <row r="544">
          <cell r="A544">
            <v>38161</v>
          </cell>
          <cell r="C544">
            <v>857210</v>
          </cell>
          <cell r="E544">
            <v>1511090</v>
          </cell>
          <cell r="K544">
            <v>36.31</v>
          </cell>
          <cell r="M544">
            <v>98.75</v>
          </cell>
          <cell r="N544">
            <v>24.88</v>
          </cell>
          <cell r="O544">
            <v>0.2519493670886076</v>
          </cell>
          <cell r="P544">
            <v>230</v>
          </cell>
          <cell r="Q544">
            <v>104000</v>
          </cell>
          <cell r="R544">
            <v>8.7675847771360882</v>
          </cell>
          <cell r="S544" t="str">
            <v/>
          </cell>
          <cell r="T544">
            <v>25113</v>
          </cell>
          <cell r="U544">
            <v>8.8435764050162557</v>
          </cell>
          <cell r="V544">
            <v>2368300</v>
          </cell>
          <cell r="X544">
            <v>70</v>
          </cell>
          <cell r="Y544">
            <v>0</v>
          </cell>
          <cell r="Z544">
            <v>13.372799999999984</v>
          </cell>
        </row>
        <row r="545">
          <cell r="A545">
            <v>38162</v>
          </cell>
          <cell r="C545">
            <v>862500</v>
          </cell>
          <cell r="E545">
            <v>1710530</v>
          </cell>
          <cell r="K545">
            <v>39.64</v>
          </cell>
          <cell r="M545">
            <v>111.78</v>
          </cell>
          <cell r="N545">
            <v>26.48</v>
          </cell>
          <cell r="O545">
            <v>0.23689389872964753</v>
          </cell>
          <cell r="P545">
            <v>230</v>
          </cell>
          <cell r="Q545">
            <v>115000</v>
          </cell>
          <cell r="R545">
            <v>8.4963346981904628</v>
          </cell>
          <cell r="S545" t="str">
            <v/>
          </cell>
          <cell r="T545">
            <v>23702</v>
          </cell>
          <cell r="U545">
            <v>7.6825641364461354</v>
          </cell>
          <cell r="V545">
            <v>2573030</v>
          </cell>
          <cell r="X545">
            <v>72</v>
          </cell>
          <cell r="Y545">
            <v>0</v>
          </cell>
          <cell r="Z545">
            <v>15.424000000000007</v>
          </cell>
        </row>
        <row r="546">
          <cell r="A546">
            <v>38163</v>
          </cell>
          <cell r="C546">
            <v>849300</v>
          </cell>
          <cell r="E546">
            <v>1607030</v>
          </cell>
          <cell r="K546">
            <v>38.53</v>
          </cell>
          <cell r="M546">
            <v>107.73</v>
          </cell>
          <cell r="N546">
            <v>28.76</v>
          </cell>
          <cell r="O546">
            <v>0.26696370556019677</v>
          </cell>
          <cell r="P546">
            <v>230</v>
          </cell>
          <cell r="Q546">
            <v>107000</v>
          </cell>
          <cell r="R546">
            <v>8.3971352386161637</v>
          </cell>
          <cell r="S546" t="str">
            <v/>
          </cell>
          <cell r="T546">
            <v>25032</v>
          </cell>
          <cell r="U546">
            <v>8.4991381451189376</v>
          </cell>
          <cell r="V546">
            <v>2456330</v>
          </cell>
          <cell r="X546">
            <v>71</v>
          </cell>
          <cell r="Y546">
            <v>0</v>
          </cell>
          <cell r="Z546">
            <v>14.516800000000003</v>
          </cell>
        </row>
        <row r="547">
          <cell r="A547">
            <v>38164</v>
          </cell>
          <cell r="C547">
            <v>855300</v>
          </cell>
          <cell r="E547">
            <v>1506370</v>
          </cell>
          <cell r="K547">
            <v>36.799999999999997</v>
          </cell>
          <cell r="M547">
            <v>99.47</v>
          </cell>
          <cell r="N547">
            <v>26.59</v>
          </cell>
          <cell r="O547">
            <v>0.26731677892832012</v>
          </cell>
          <cell r="P547">
            <v>230</v>
          </cell>
          <cell r="Q547">
            <v>99000</v>
          </cell>
          <cell r="R547">
            <v>8.6654069127467555</v>
          </cell>
          <cell r="S547" t="str">
            <v/>
          </cell>
          <cell r="T547">
            <v>25053</v>
          </cell>
          <cell r="U547">
            <v>8.84721489454496</v>
          </cell>
          <cell r="V547">
            <v>2361670</v>
          </cell>
          <cell r="X547">
            <v>70</v>
          </cell>
          <cell r="Y547">
            <v>0</v>
          </cell>
          <cell r="Z547">
            <v>11.207999999999977</v>
          </cell>
        </row>
        <row r="548">
          <cell r="A548">
            <v>38165</v>
          </cell>
          <cell r="C548">
            <v>845020</v>
          </cell>
          <cell r="E548">
            <v>1549020</v>
          </cell>
          <cell r="K548">
            <v>37.49</v>
          </cell>
          <cell r="M548">
            <v>98.17</v>
          </cell>
          <cell r="N548">
            <v>27.9</v>
          </cell>
          <cell r="O548">
            <v>0.28420087603137412</v>
          </cell>
          <cell r="P548">
            <v>230</v>
          </cell>
          <cell r="Q548">
            <v>104000</v>
          </cell>
          <cell r="R548">
            <v>8.8236768391567146</v>
          </cell>
          <cell r="S548" t="str">
            <v/>
          </cell>
          <cell r="T548">
            <v>24528</v>
          </cell>
          <cell r="U548">
            <v>8.5446993366861044</v>
          </cell>
          <cell r="V548">
            <v>2394040</v>
          </cell>
          <cell r="X548">
            <v>69</v>
          </cell>
          <cell r="Y548">
            <v>0</v>
          </cell>
          <cell r="Z548">
            <v>12.708799999999997</v>
          </cell>
        </row>
        <row r="549">
          <cell r="A549">
            <v>38166</v>
          </cell>
          <cell r="C549">
            <v>865690</v>
          </cell>
          <cell r="E549">
            <v>1707130</v>
          </cell>
          <cell r="K549">
            <v>39.4</v>
          </cell>
          <cell r="M549">
            <v>113.46</v>
          </cell>
          <cell r="N549">
            <v>30.4</v>
          </cell>
          <cell r="O549">
            <v>0.26793583641812091</v>
          </cell>
          <cell r="P549">
            <v>230</v>
          </cell>
          <cell r="Q549">
            <v>113000</v>
          </cell>
          <cell r="R549">
            <v>8.4156090540363753</v>
          </cell>
          <cell r="S549" t="str">
            <v/>
          </cell>
          <cell r="T549">
            <v>23562</v>
          </cell>
          <cell r="U549">
            <v>7.6378090966332666</v>
          </cell>
          <cell r="V549">
            <v>2572820</v>
          </cell>
          <cell r="X549">
            <v>72</v>
          </cell>
          <cell r="Y549">
            <v>0</v>
          </cell>
          <cell r="Z549">
            <v>17.09920000000001</v>
          </cell>
        </row>
        <row r="550">
          <cell r="A550">
            <v>38167</v>
          </cell>
          <cell r="C550">
            <v>869190</v>
          </cell>
          <cell r="E550">
            <v>1639270</v>
          </cell>
          <cell r="K550">
            <v>27.19</v>
          </cell>
          <cell r="M550">
            <v>102.24</v>
          </cell>
          <cell r="N550">
            <v>27.2</v>
          </cell>
          <cell r="O550">
            <v>0.26604068857589985</v>
          </cell>
          <cell r="P550">
            <v>230</v>
          </cell>
          <cell r="Q550">
            <v>110000</v>
          </cell>
          <cell r="R550">
            <v>9.6904118056092088</v>
          </cell>
          <cell r="S550" t="str">
            <v/>
          </cell>
          <cell r="T550">
            <v>22574</v>
          </cell>
          <cell r="U550">
            <v>7.5052885037034685</v>
          </cell>
          <cell r="V550">
            <v>2508460</v>
          </cell>
          <cell r="X550">
            <v>72</v>
          </cell>
          <cell r="Y550">
            <v>0</v>
          </cell>
          <cell r="Z550">
            <v>15.916800000000009</v>
          </cell>
        </row>
        <row r="551">
          <cell r="A551">
            <v>38168</v>
          </cell>
          <cell r="C551">
            <v>855050</v>
          </cell>
          <cell r="E551">
            <v>1753830</v>
          </cell>
          <cell r="K551">
            <v>39.380000000000003</v>
          </cell>
          <cell r="M551">
            <v>114.39</v>
          </cell>
          <cell r="N551">
            <v>32.32</v>
          </cell>
          <cell r="O551">
            <v>0.28254218026051231</v>
          </cell>
          <cell r="P551">
            <v>230</v>
          </cell>
          <cell r="Q551">
            <v>118000</v>
          </cell>
          <cell r="R551">
            <v>8.4830591142615592</v>
          </cell>
          <cell r="S551" t="str">
            <v/>
          </cell>
          <cell r="T551">
            <v>23338</v>
          </cell>
          <cell r="U551">
            <v>7.4606313820490016</v>
          </cell>
          <cell r="V551">
            <v>2608880</v>
          </cell>
          <cell r="X551">
            <v>76</v>
          </cell>
          <cell r="Y551">
            <v>0</v>
          </cell>
          <cell r="Z551">
            <v>18.55040000000001</v>
          </cell>
        </row>
        <row r="552">
          <cell r="A552">
            <v>38169</v>
          </cell>
          <cell r="C552">
            <v>866870</v>
          </cell>
          <cell r="E552">
            <v>1933040</v>
          </cell>
          <cell r="K552">
            <v>38.43</v>
          </cell>
          <cell r="M552">
            <v>123.79</v>
          </cell>
          <cell r="N552">
            <v>32.68</v>
          </cell>
          <cell r="O552">
            <v>0.26399547620970998</v>
          </cell>
          <cell r="P552">
            <v>230</v>
          </cell>
          <cell r="Q552">
            <v>123000</v>
          </cell>
          <cell r="R552">
            <v>8.6299778079151768</v>
          </cell>
          <cell r="S552" t="str">
            <v/>
          </cell>
          <cell r="T552">
            <v>26336</v>
          </cell>
          <cell r="U552">
            <v>7.8446178627170156</v>
          </cell>
          <cell r="V552">
            <v>2799910</v>
          </cell>
          <cell r="X552">
            <v>76</v>
          </cell>
          <cell r="Y552">
            <v>0</v>
          </cell>
          <cell r="Z552">
            <v>22.777600000000035</v>
          </cell>
        </row>
        <row r="553">
          <cell r="A553">
            <v>38170</v>
          </cell>
          <cell r="C553">
            <v>890084</v>
          </cell>
          <cell r="E553">
            <v>1948160</v>
          </cell>
          <cell r="K553">
            <v>40.07</v>
          </cell>
          <cell r="M553">
            <v>126.48</v>
          </cell>
          <cell r="N553">
            <v>34.799999999999997</v>
          </cell>
          <cell r="O553">
            <v>0.27514231499051228</v>
          </cell>
          <cell r="P553">
            <v>230</v>
          </cell>
          <cell r="Q553">
            <v>127000</v>
          </cell>
          <cell r="R553">
            <v>8.5206964875412794</v>
          </cell>
          <cell r="S553" t="str">
            <v/>
          </cell>
          <cell r="T553">
            <v>22324</v>
          </cell>
          <cell r="U553">
            <v>6.559765827039536</v>
          </cell>
          <cell r="V553">
            <v>2838244</v>
          </cell>
          <cell r="X553">
            <v>78</v>
          </cell>
          <cell r="Y553">
            <v>0</v>
          </cell>
          <cell r="Z553">
            <v>24.206400000000002</v>
          </cell>
        </row>
        <row r="554">
          <cell r="A554">
            <v>38171</v>
          </cell>
          <cell r="C554">
            <v>874386</v>
          </cell>
          <cell r="E554">
            <v>1905590</v>
          </cell>
          <cell r="K554">
            <v>37.97</v>
          </cell>
          <cell r="M554">
            <v>123.13</v>
          </cell>
          <cell r="N554">
            <v>33.65</v>
          </cell>
          <cell r="O554">
            <v>0.27328839437992364</v>
          </cell>
          <cell r="P554">
            <v>230</v>
          </cell>
          <cell r="Q554">
            <v>122000</v>
          </cell>
          <cell r="R554">
            <v>8.6281067659838602</v>
          </cell>
          <cell r="S554" t="str">
            <v/>
          </cell>
          <cell r="T554">
            <v>22583</v>
          </cell>
          <cell r="U554">
            <v>6.7749584888502632</v>
          </cell>
          <cell r="V554">
            <v>2779976</v>
          </cell>
          <cell r="X554">
            <v>78</v>
          </cell>
          <cell r="Y554">
            <v>0</v>
          </cell>
          <cell r="Z554">
            <v>22.689600000000027</v>
          </cell>
        </row>
        <row r="555">
          <cell r="A555">
            <v>38172</v>
          </cell>
          <cell r="C555">
            <v>870320</v>
          </cell>
          <cell r="E555">
            <v>1975050</v>
          </cell>
          <cell r="K555">
            <v>38.090000000000003</v>
          </cell>
          <cell r="M555">
            <v>127.97</v>
          </cell>
          <cell r="N555">
            <v>33.9</v>
          </cell>
          <cell r="O555">
            <v>0.26490583730561851</v>
          </cell>
          <cell r="P555">
            <v>230</v>
          </cell>
          <cell r="Q555">
            <v>127000</v>
          </cell>
          <cell r="R555">
            <v>8.5672949536312171</v>
          </cell>
          <cell r="S555" t="str">
            <v/>
          </cell>
          <cell r="T555">
            <v>22539</v>
          </cell>
          <cell r="U555">
            <v>6.6063555882011835</v>
          </cell>
          <cell r="V555">
            <v>2845370</v>
          </cell>
          <cell r="X555">
            <v>81</v>
          </cell>
          <cell r="Y555">
            <v>0</v>
          </cell>
          <cell r="Z555">
            <v>24.691200000000023</v>
          </cell>
        </row>
        <row r="556">
          <cell r="A556">
            <v>38173</v>
          </cell>
          <cell r="C556">
            <v>885310</v>
          </cell>
          <cell r="E556">
            <v>1927670</v>
          </cell>
          <cell r="K556">
            <v>38.630000000000003</v>
          </cell>
          <cell r="M556">
            <v>125.7</v>
          </cell>
          <cell r="N556">
            <v>32.6</v>
          </cell>
          <cell r="O556">
            <v>0.25934765314240255</v>
          </cell>
          <cell r="P556">
            <v>230</v>
          </cell>
          <cell r="Q556">
            <v>126000</v>
          </cell>
          <cell r="R556">
            <v>8.5589362867400958</v>
          </cell>
          <cell r="S556" t="str">
            <v/>
          </cell>
          <cell r="T556">
            <v>24603</v>
          </cell>
          <cell r="U556">
            <v>7.2943646950920371</v>
          </cell>
          <cell r="V556">
            <v>2812980</v>
          </cell>
          <cell r="X556">
            <v>80</v>
          </cell>
          <cell r="Y556">
            <v>0</v>
          </cell>
          <cell r="Z556">
            <v>26.364800000000031</v>
          </cell>
        </row>
        <row r="557">
          <cell r="A557">
            <v>38174</v>
          </cell>
          <cell r="C557">
            <v>946930</v>
          </cell>
          <cell r="E557">
            <v>1842930</v>
          </cell>
          <cell r="K557">
            <v>42.76</v>
          </cell>
          <cell r="M557">
            <v>121.55</v>
          </cell>
          <cell r="N557">
            <v>28.79</v>
          </cell>
          <cell r="O557">
            <v>0.23685726038667215</v>
          </cell>
          <cell r="P557">
            <v>230</v>
          </cell>
          <cell r="Q557">
            <v>141000</v>
          </cell>
          <cell r="R557">
            <v>8.4896232730813708</v>
          </cell>
          <cell r="S557" t="str">
            <v/>
          </cell>
          <cell r="T557">
            <v>23485</v>
          </cell>
          <cell r="U557">
            <v>7.020599599979926</v>
          </cell>
          <cell r="V557">
            <v>2789860</v>
          </cell>
          <cell r="X557">
            <v>79</v>
          </cell>
          <cell r="Y557">
            <v>0</v>
          </cell>
          <cell r="Z557">
            <v>23.88960000000003</v>
          </cell>
        </row>
        <row r="558">
          <cell r="A558">
            <v>38175</v>
          </cell>
          <cell r="C558">
            <v>868820</v>
          </cell>
          <cell r="E558">
            <v>1741070</v>
          </cell>
          <cell r="K558">
            <v>39.68</v>
          </cell>
          <cell r="M558">
            <v>113.41</v>
          </cell>
          <cell r="N558">
            <v>27.96</v>
          </cell>
          <cell r="O558">
            <v>0.24653910589895073</v>
          </cell>
          <cell r="P558">
            <v>230</v>
          </cell>
          <cell r="Q558">
            <v>119000</v>
          </cell>
          <cell r="R558">
            <v>8.524038147494938</v>
          </cell>
          <cell r="S558" t="str">
            <v/>
          </cell>
          <cell r="T558">
            <v>21694</v>
          </cell>
          <cell r="U558">
            <v>6.9323979171535957</v>
          </cell>
          <cell r="V558">
            <v>2609890</v>
          </cell>
          <cell r="X558">
            <v>75</v>
          </cell>
          <cell r="Y558">
            <v>0</v>
          </cell>
          <cell r="Z558">
            <v>19.648000000000025</v>
          </cell>
        </row>
        <row r="559">
          <cell r="A559">
            <v>38176</v>
          </cell>
          <cell r="C559">
            <v>895190</v>
          </cell>
          <cell r="E559">
            <v>1964220</v>
          </cell>
          <cell r="K559">
            <v>40.28</v>
          </cell>
          <cell r="M559">
            <v>128.87</v>
          </cell>
          <cell r="N559">
            <v>34.76</v>
          </cell>
          <cell r="O559">
            <v>0.26972918444944516</v>
          </cell>
          <cell r="P559">
            <v>230</v>
          </cell>
          <cell r="Q559">
            <v>131000</v>
          </cell>
          <cell r="R559">
            <v>8.452290866095181</v>
          </cell>
          <cell r="S559" t="str">
            <v/>
          </cell>
          <cell r="T559">
            <v>22935</v>
          </cell>
          <cell r="U559">
            <v>6.6894184464627315</v>
          </cell>
          <cell r="V559">
            <v>2859410</v>
          </cell>
          <cell r="X559">
            <v>76</v>
          </cell>
          <cell r="Y559">
            <v>0</v>
          </cell>
          <cell r="Z559">
            <v>21.321600000000032</v>
          </cell>
        </row>
        <row r="560">
          <cell r="A560">
            <v>38177</v>
          </cell>
          <cell r="C560">
            <v>1010700</v>
          </cell>
          <cell r="E560">
            <v>2045670</v>
          </cell>
          <cell r="K560">
            <v>33.1</v>
          </cell>
          <cell r="M560">
            <v>138.37</v>
          </cell>
          <cell r="N560">
            <v>33.1</v>
          </cell>
          <cell r="O560">
            <v>0.23921370239213702</v>
          </cell>
          <cell r="P560">
            <v>230</v>
          </cell>
          <cell r="Q560">
            <v>144000</v>
          </cell>
          <cell r="R560">
            <v>8.9122587041464971</v>
          </cell>
          <cell r="S560" t="str">
            <v/>
          </cell>
          <cell r="T560">
            <v>23029</v>
          </cell>
          <cell r="U560">
            <v>6.2839859048479081</v>
          </cell>
          <cell r="V560">
            <v>3056370</v>
          </cell>
          <cell r="X560">
            <v>81</v>
          </cell>
          <cell r="Y560">
            <v>0</v>
          </cell>
          <cell r="Z560">
            <v>24.971200000000039</v>
          </cell>
        </row>
        <row r="561">
          <cell r="A561">
            <v>38178</v>
          </cell>
          <cell r="C561">
            <v>1020600</v>
          </cell>
          <cell r="E561">
            <v>2029150</v>
          </cell>
          <cell r="K561">
            <v>47.93</v>
          </cell>
          <cell r="M561">
            <v>129.08000000000001</v>
          </cell>
          <cell r="N561">
            <v>30.57</v>
          </cell>
          <cell r="O561">
            <v>0.23682987294700958</v>
          </cell>
          <cell r="P561">
            <v>230</v>
          </cell>
          <cell r="Q561">
            <v>134000</v>
          </cell>
          <cell r="R561">
            <v>8.6146262922998691</v>
          </cell>
          <cell r="S561" t="str">
            <v/>
          </cell>
          <cell r="T561">
            <v>21782</v>
          </cell>
          <cell r="U561">
            <v>5.9566154602836301</v>
          </cell>
          <cell r="V561">
            <v>3049750</v>
          </cell>
          <cell r="X561">
            <v>82</v>
          </cell>
          <cell r="Y561">
            <v>0</v>
          </cell>
          <cell r="Z561">
            <v>26.444800000000015</v>
          </cell>
        </row>
        <row r="562">
          <cell r="A562">
            <v>38179</v>
          </cell>
          <cell r="C562">
            <v>1081430</v>
          </cell>
          <cell r="E562">
            <v>2024210</v>
          </cell>
          <cell r="K562">
            <v>54.24</v>
          </cell>
          <cell r="M562">
            <v>129.33000000000001</v>
          </cell>
          <cell r="N562">
            <v>33</v>
          </cell>
          <cell r="O562">
            <v>0.25516121549524468</v>
          </cell>
          <cell r="P562">
            <v>230</v>
          </cell>
          <cell r="Q562">
            <v>141000</v>
          </cell>
          <cell r="R562">
            <v>8.459007463093096</v>
          </cell>
          <cell r="S562" t="str">
            <v/>
          </cell>
          <cell r="T562">
            <v>25589</v>
          </cell>
          <cell r="U562">
            <v>6.8717642740304745</v>
          </cell>
          <cell r="V562">
            <v>3105640</v>
          </cell>
          <cell r="X562">
            <v>82</v>
          </cell>
          <cell r="Y562">
            <v>0</v>
          </cell>
          <cell r="Z562">
            <v>26.708800000000011</v>
          </cell>
        </row>
        <row r="563">
          <cell r="A563">
            <v>38180</v>
          </cell>
          <cell r="C563">
            <v>1162990</v>
          </cell>
          <cell r="E563">
            <v>2017540</v>
          </cell>
          <cell r="K563">
            <v>60.18</v>
          </cell>
          <cell r="M563">
            <v>130.63</v>
          </cell>
          <cell r="N563">
            <v>34</v>
          </cell>
          <cell r="O563">
            <v>0.26027711857919317</v>
          </cell>
          <cell r="P563">
            <v>230</v>
          </cell>
          <cell r="Q563">
            <v>137000</v>
          </cell>
          <cell r="R563">
            <v>8.3342854148105445</v>
          </cell>
          <cell r="S563" t="str">
            <v/>
          </cell>
          <cell r="T563">
            <v>22411</v>
          </cell>
          <cell r="U563">
            <v>5.876622449717499</v>
          </cell>
          <cell r="V563">
            <v>3180530</v>
          </cell>
          <cell r="X563">
            <v>84</v>
          </cell>
          <cell r="Y563">
            <v>0</v>
          </cell>
          <cell r="Z563">
            <v>27.760000000000019</v>
          </cell>
        </row>
        <row r="564">
          <cell r="A564">
            <v>38181</v>
          </cell>
          <cell r="C564">
            <v>1193380</v>
          </cell>
          <cell r="E564">
            <v>2090100</v>
          </cell>
          <cell r="K564">
            <v>56.43</v>
          </cell>
          <cell r="M564">
            <v>135.46</v>
          </cell>
          <cell r="N564">
            <v>37.14</v>
          </cell>
          <cell r="O564">
            <v>0.27417687878340469</v>
          </cell>
          <cell r="P564">
            <v>230</v>
          </cell>
          <cell r="Q564">
            <v>148000</v>
          </cell>
          <cell r="R564">
            <v>8.5556308301631123</v>
          </cell>
          <cell r="S564" t="str">
            <v/>
          </cell>
          <cell r="T564">
            <v>23129</v>
          </cell>
          <cell r="U564">
            <v>5.874738387320769</v>
          </cell>
          <cell r="V564">
            <v>3283480</v>
          </cell>
          <cell r="X564">
            <v>86</v>
          </cell>
          <cell r="Y564">
            <v>0</v>
          </cell>
          <cell r="Z564">
            <v>29.329600000000028</v>
          </cell>
        </row>
        <row r="565">
          <cell r="A565">
            <v>38182</v>
          </cell>
          <cell r="C565">
            <v>1076000</v>
          </cell>
          <cell r="E565">
            <v>1854660</v>
          </cell>
          <cell r="K565">
            <v>53.87</v>
          </cell>
          <cell r="M565">
            <v>116.32</v>
          </cell>
          <cell r="N565">
            <v>29.7</v>
          </cell>
          <cell r="O565">
            <v>0.25533012379642367</v>
          </cell>
          <cell r="P565">
            <v>230</v>
          </cell>
          <cell r="Q565">
            <v>125000</v>
          </cell>
          <cell r="R565">
            <v>8.6099653328632701</v>
          </cell>
          <cell r="S565" t="str">
            <v/>
          </cell>
          <cell r="T565">
            <v>23530</v>
          </cell>
          <cell r="U565">
            <v>6.696109408802112</v>
          </cell>
          <cell r="V565">
            <v>2930660</v>
          </cell>
          <cell r="X565">
            <v>80</v>
          </cell>
          <cell r="Y565">
            <v>0</v>
          </cell>
          <cell r="Z565">
            <v>21.027199999999993</v>
          </cell>
        </row>
        <row r="566">
          <cell r="A566">
            <v>38183</v>
          </cell>
          <cell r="C566">
            <v>896550</v>
          </cell>
          <cell r="E566">
            <v>1860450</v>
          </cell>
          <cell r="K566">
            <v>47.83</v>
          </cell>
          <cell r="M566">
            <v>115.31</v>
          </cell>
          <cell r="N566">
            <v>26.85</v>
          </cell>
          <cell r="O566">
            <v>0.23285057670627007</v>
          </cell>
          <cell r="P566">
            <v>230</v>
          </cell>
          <cell r="Q566">
            <v>121000</v>
          </cell>
          <cell r="R566">
            <v>8.4497977197499079</v>
          </cell>
          <cell r="S566" t="str">
            <v/>
          </cell>
          <cell r="T566">
            <v>22659</v>
          </cell>
          <cell r="U566">
            <v>6.8544091403699676</v>
          </cell>
          <cell r="V566">
            <v>2757000</v>
          </cell>
          <cell r="X566">
            <v>76</v>
          </cell>
          <cell r="Y566">
            <v>0</v>
          </cell>
          <cell r="Z566">
            <v>20.825600000000009</v>
          </cell>
        </row>
        <row r="567">
          <cell r="A567">
            <v>38184</v>
          </cell>
          <cell r="C567">
            <v>918540</v>
          </cell>
          <cell r="E567">
            <v>1876860</v>
          </cell>
          <cell r="K567">
            <v>50.06</v>
          </cell>
          <cell r="M567">
            <v>119.61</v>
          </cell>
          <cell r="N567">
            <v>32</v>
          </cell>
          <cell r="O567">
            <v>0.26753615918401474</v>
          </cell>
          <cell r="P567">
            <v>230</v>
          </cell>
          <cell r="Q567">
            <v>131000</v>
          </cell>
          <cell r="R567">
            <v>8.2377556433075956</v>
          </cell>
          <cell r="S567" t="str">
            <v/>
          </cell>
          <cell r="T567">
            <v>22615</v>
          </cell>
          <cell r="U567">
            <v>6.7471238463189529</v>
          </cell>
          <cell r="V567">
            <v>2795400</v>
          </cell>
          <cell r="X567">
            <v>77</v>
          </cell>
          <cell r="Y567">
            <v>0</v>
          </cell>
          <cell r="Z567">
            <v>22.508800000000008</v>
          </cell>
        </row>
        <row r="568">
          <cell r="A568">
            <v>38185</v>
          </cell>
          <cell r="C568">
            <v>912740</v>
          </cell>
          <cell r="E568">
            <v>2009200</v>
          </cell>
          <cell r="K568">
            <v>46.61</v>
          </cell>
          <cell r="M568">
            <v>126.2</v>
          </cell>
          <cell r="N568">
            <v>33.9</v>
          </cell>
          <cell r="O568">
            <v>0.268621236133122</v>
          </cell>
          <cell r="P568">
            <v>230</v>
          </cell>
          <cell r="Q568">
            <v>130000</v>
          </cell>
          <cell r="R568">
            <v>8.4541982524159476</v>
          </cell>
          <cell r="S568" t="str">
            <v/>
          </cell>
          <cell r="T568">
            <v>21946</v>
          </cell>
          <cell r="U568">
            <v>6.2639766730322997</v>
          </cell>
          <cell r="V568">
            <v>2921940</v>
          </cell>
          <cell r="X568">
            <v>78</v>
          </cell>
          <cell r="Y568">
            <v>0</v>
          </cell>
          <cell r="Z568">
            <v>24.444800000000015</v>
          </cell>
        </row>
        <row r="569">
          <cell r="A569">
            <v>38186</v>
          </cell>
          <cell r="C569">
            <v>882500</v>
          </cell>
          <cell r="E569">
            <v>1774800</v>
          </cell>
          <cell r="K569">
            <v>46.88</v>
          </cell>
          <cell r="M569">
            <v>111.61</v>
          </cell>
          <cell r="N569">
            <v>31.67</v>
          </cell>
          <cell r="O569">
            <v>0.28375593584804232</v>
          </cell>
          <cell r="P569">
            <v>230</v>
          </cell>
          <cell r="Q569">
            <v>117000</v>
          </cell>
          <cell r="R569">
            <v>8.3831787494479144</v>
          </cell>
          <cell r="S569" t="str">
            <v/>
          </cell>
          <cell r="T569">
            <v>23169</v>
          </cell>
          <cell r="U569">
            <v>7.2716464080081282</v>
          </cell>
          <cell r="V569">
            <v>2657300</v>
          </cell>
          <cell r="X569">
            <v>75</v>
          </cell>
          <cell r="Y569">
            <v>0</v>
          </cell>
          <cell r="Z569">
            <v>20.377600000000029</v>
          </cell>
        </row>
        <row r="570">
          <cell r="A570">
            <v>38187</v>
          </cell>
          <cell r="C570">
            <v>871270</v>
          </cell>
          <cell r="E570">
            <v>1860580</v>
          </cell>
          <cell r="K570">
            <v>42.69</v>
          </cell>
          <cell r="M570">
            <v>115.3</v>
          </cell>
          <cell r="N570">
            <v>33.64</v>
          </cell>
          <cell r="O570">
            <v>0.29176062445793582</v>
          </cell>
          <cell r="P570">
            <v>230</v>
          </cell>
          <cell r="Q570">
            <v>123000</v>
          </cell>
          <cell r="R570">
            <v>8.6456421292486869</v>
          </cell>
          <cell r="S570" t="str">
            <v/>
          </cell>
          <cell r="T570">
            <v>24854</v>
          </cell>
          <cell r="U570">
            <v>7.5876186467046134</v>
          </cell>
          <cell r="V570">
            <v>2731850</v>
          </cell>
          <cell r="X570">
            <v>73</v>
          </cell>
          <cell r="Y570">
            <v>0</v>
          </cell>
          <cell r="Z570">
            <v>19.894400000000019</v>
          </cell>
        </row>
        <row r="571">
          <cell r="A571">
            <v>38188</v>
          </cell>
          <cell r="C571">
            <v>986810</v>
          </cell>
          <cell r="E571">
            <v>1926190</v>
          </cell>
          <cell r="K571">
            <v>53.56</v>
          </cell>
          <cell r="M571">
            <v>117.1</v>
          </cell>
          <cell r="N571">
            <v>34.18</v>
          </cell>
          <cell r="O571">
            <v>0.2918872758326217</v>
          </cell>
          <cell r="P571">
            <v>230</v>
          </cell>
          <cell r="Q571">
            <v>134000</v>
          </cell>
          <cell r="R571">
            <v>8.5345130669166771</v>
          </cell>
          <cell r="S571" t="str">
            <v/>
          </cell>
          <cell r="T571">
            <v>24055</v>
          </cell>
          <cell r="U571">
            <v>6.8870133882595264</v>
          </cell>
          <cell r="V571">
            <v>2913000</v>
          </cell>
          <cell r="X571">
            <v>78</v>
          </cell>
          <cell r="Y571">
            <v>0</v>
          </cell>
          <cell r="Z571">
            <v>21.13760000000002</v>
          </cell>
        </row>
        <row r="572">
          <cell r="A572">
            <v>38189</v>
          </cell>
          <cell r="C572">
            <v>1154950</v>
          </cell>
          <cell r="E572">
            <v>2084070</v>
          </cell>
          <cell r="K572">
            <v>63.1</v>
          </cell>
          <cell r="M572">
            <v>130.07</v>
          </cell>
          <cell r="N572">
            <v>35.33</v>
          </cell>
          <cell r="O572">
            <v>0.27162297224571386</v>
          </cell>
          <cell r="P572">
            <v>230</v>
          </cell>
          <cell r="Q572">
            <v>158000</v>
          </cell>
          <cell r="R572">
            <v>8.3838587772428426</v>
          </cell>
          <cell r="S572" t="str">
            <v/>
          </cell>
          <cell r="T572">
            <v>26968</v>
          </cell>
          <cell r="U572">
            <v>6.9438632672845486</v>
          </cell>
          <cell r="V572">
            <v>3239020</v>
          </cell>
          <cell r="X572">
            <v>85</v>
          </cell>
          <cell r="Y572">
            <v>0</v>
          </cell>
          <cell r="Z572">
            <v>27.830399999999997</v>
          </cell>
        </row>
        <row r="573">
          <cell r="A573">
            <v>38190</v>
          </cell>
          <cell r="C573">
            <v>1278780</v>
          </cell>
          <cell r="E573">
            <v>1990600</v>
          </cell>
          <cell r="K573">
            <v>66.040000000000006</v>
          </cell>
          <cell r="M573">
            <v>125.59</v>
          </cell>
          <cell r="N573">
            <v>34.43</v>
          </cell>
          <cell r="O573">
            <v>0.2741460307349311</v>
          </cell>
          <cell r="P573">
            <v>230</v>
          </cell>
          <cell r="Q573">
            <v>158000</v>
          </cell>
          <cell r="R573">
            <v>8.5304493033449873</v>
          </cell>
          <cell r="S573" t="str">
            <v/>
          </cell>
          <cell r="T573">
            <v>31750</v>
          </cell>
          <cell r="U573">
            <v>8.0992420581272295</v>
          </cell>
          <cell r="V573">
            <v>3269380</v>
          </cell>
          <cell r="X573">
            <v>82</v>
          </cell>
          <cell r="Y573">
            <v>0</v>
          </cell>
          <cell r="Z573">
            <v>26.435199999999995</v>
          </cell>
        </row>
        <row r="574">
          <cell r="A574">
            <v>38191</v>
          </cell>
          <cell r="C574">
            <v>1113310</v>
          </cell>
          <cell r="E574">
            <v>1993320</v>
          </cell>
          <cell r="K574">
            <v>52.26</v>
          </cell>
          <cell r="M574">
            <v>127.19</v>
          </cell>
          <cell r="N574">
            <v>33.770000000000003</v>
          </cell>
          <cell r="O574">
            <v>0.26550829467725451</v>
          </cell>
          <cell r="P574">
            <v>230</v>
          </cell>
          <cell r="Q574">
            <v>147000</v>
          </cell>
          <cell r="R574">
            <v>8.6559765951518521</v>
          </cell>
          <cell r="S574" t="str">
            <v/>
          </cell>
          <cell r="T574">
            <v>28517</v>
          </cell>
          <cell r="U574">
            <v>7.6556197551687841</v>
          </cell>
          <cell r="V574">
            <v>3106630</v>
          </cell>
          <cell r="X574">
            <v>79</v>
          </cell>
          <cell r="Y574">
            <v>0</v>
          </cell>
          <cell r="Z574">
            <v>25.156800000000004</v>
          </cell>
        </row>
        <row r="575">
          <cell r="A575">
            <v>38192</v>
          </cell>
          <cell r="C575">
            <v>862460</v>
          </cell>
          <cell r="E575">
            <v>1772460</v>
          </cell>
          <cell r="K575">
            <v>44.47</v>
          </cell>
          <cell r="M575">
            <v>111</v>
          </cell>
          <cell r="N575">
            <v>31.57</v>
          </cell>
          <cell r="O575">
            <v>0.2844144144144144</v>
          </cell>
          <cell r="P575">
            <v>230</v>
          </cell>
          <cell r="Q575">
            <v>125000</v>
          </cell>
          <cell r="R575">
            <v>8.4740464398276192</v>
          </cell>
          <cell r="S575" t="str">
            <v/>
          </cell>
          <cell r="T575">
            <v>29577</v>
          </cell>
          <cell r="U575">
            <v>9.3616572799174165</v>
          </cell>
          <cell r="V575">
            <v>2634920</v>
          </cell>
          <cell r="X575">
            <v>73</v>
          </cell>
          <cell r="Y575">
            <v>0</v>
          </cell>
          <cell r="Z575">
            <v>17.316800000000001</v>
          </cell>
        </row>
        <row r="576">
          <cell r="A576">
            <v>38193</v>
          </cell>
          <cell r="C576">
            <v>824410</v>
          </cell>
          <cell r="E576">
            <v>1630140</v>
          </cell>
          <cell r="K576">
            <v>41.64</v>
          </cell>
          <cell r="M576">
            <v>105.7</v>
          </cell>
          <cell r="N576">
            <v>29.76</v>
          </cell>
          <cell r="O576">
            <v>0.28155156102175971</v>
          </cell>
          <cell r="P576">
            <v>230</v>
          </cell>
          <cell r="Q576">
            <v>106000</v>
          </cell>
          <cell r="R576">
            <v>8.3295439120401795</v>
          </cell>
          <cell r="S576" t="str">
            <v/>
          </cell>
          <cell r="T576">
            <v>25525</v>
          </cell>
          <cell r="U576">
            <v>8.6728117170153389</v>
          </cell>
          <cell r="V576">
            <v>2454550</v>
          </cell>
          <cell r="X576">
            <v>65</v>
          </cell>
          <cell r="Y576">
            <v>0</v>
          </cell>
          <cell r="Z576">
            <v>13.435199999999995</v>
          </cell>
        </row>
        <row r="577">
          <cell r="A577">
            <v>38194</v>
          </cell>
          <cell r="C577">
            <v>800290</v>
          </cell>
          <cell r="E577">
            <v>1618010</v>
          </cell>
          <cell r="K577">
            <v>47.59</v>
          </cell>
          <cell r="M577">
            <v>98.04</v>
          </cell>
          <cell r="N577">
            <v>24.56</v>
          </cell>
          <cell r="O577">
            <v>0.25050999592003259</v>
          </cell>
          <cell r="P577">
            <v>230</v>
          </cell>
          <cell r="Q577">
            <v>105000</v>
          </cell>
          <cell r="R577">
            <v>8.3028908878665106</v>
          </cell>
          <cell r="S577" t="str">
            <v/>
          </cell>
          <cell r="T577">
            <v>25386</v>
          </cell>
          <cell r="U577">
            <v>8.7548790472646072</v>
          </cell>
          <cell r="V577">
            <v>2418300</v>
          </cell>
          <cell r="X577">
            <v>71</v>
          </cell>
          <cell r="Y577">
            <v>0</v>
          </cell>
          <cell r="Z577">
            <v>15.936000000000035</v>
          </cell>
        </row>
        <row r="578">
          <cell r="A578">
            <v>38195</v>
          </cell>
          <cell r="C578">
            <v>879160</v>
          </cell>
          <cell r="E578">
            <v>1507220</v>
          </cell>
          <cell r="K578">
            <v>49.43</v>
          </cell>
          <cell r="M578">
            <v>99.87</v>
          </cell>
          <cell r="N578">
            <v>25.68</v>
          </cell>
          <cell r="O578">
            <v>0.257134274556924</v>
          </cell>
          <cell r="P578">
            <v>230</v>
          </cell>
          <cell r="Q578">
            <v>107000</v>
          </cell>
          <cell r="R578">
            <v>7.9918955123911584</v>
          </cell>
          <cell r="S578" t="str">
            <v/>
          </cell>
          <cell r="T578">
            <v>25433</v>
          </cell>
          <cell r="U578">
            <v>8.8884092223367617</v>
          </cell>
          <cell r="V578">
            <v>2386380</v>
          </cell>
          <cell r="X578">
            <v>68</v>
          </cell>
          <cell r="Y578">
            <v>0</v>
          </cell>
          <cell r="Z578">
            <v>15.104000000000013</v>
          </cell>
        </row>
        <row r="579">
          <cell r="A579">
            <v>38196</v>
          </cell>
          <cell r="C579">
            <v>871940</v>
          </cell>
          <cell r="E579">
            <v>1615480</v>
          </cell>
          <cell r="K579">
            <v>47.42</v>
          </cell>
          <cell r="M579">
            <v>107.59</v>
          </cell>
          <cell r="N579">
            <v>24.64</v>
          </cell>
          <cell r="O579">
            <v>0.22901756668835394</v>
          </cell>
          <cell r="P579">
            <v>230</v>
          </cell>
          <cell r="Q579">
            <v>112000</v>
          </cell>
          <cell r="R579">
            <v>8.0234178440100639</v>
          </cell>
          <cell r="S579" t="str">
            <v/>
          </cell>
          <cell r="T579">
            <v>26736</v>
          </cell>
          <cell r="U579">
            <v>8.9642376438237203</v>
          </cell>
          <cell r="V579">
            <v>2487420</v>
          </cell>
          <cell r="X579">
            <v>68</v>
          </cell>
          <cell r="Y579">
            <v>0</v>
          </cell>
          <cell r="Z579">
            <v>14.88960000000003</v>
          </cell>
        </row>
        <row r="580">
          <cell r="A580">
            <v>38197</v>
          </cell>
          <cell r="C580">
            <v>849260</v>
          </cell>
          <cell r="E580">
            <v>1761670</v>
          </cell>
          <cell r="K580">
            <v>44.57</v>
          </cell>
          <cell r="M580">
            <v>115.88</v>
          </cell>
          <cell r="N580">
            <v>25.65</v>
          </cell>
          <cell r="O580">
            <v>0.22134967207455988</v>
          </cell>
          <cell r="P580">
            <v>230</v>
          </cell>
          <cell r="Q580">
            <v>117000</v>
          </cell>
          <cell r="R580">
            <v>8.1362729822374575</v>
          </cell>
          <cell r="S580" t="str">
            <v/>
          </cell>
          <cell r="T580">
            <v>27393</v>
          </cell>
          <cell r="U580">
            <v>8.7500476841585186</v>
          </cell>
          <cell r="V580">
            <v>2610930</v>
          </cell>
          <cell r="X580">
            <v>74</v>
          </cell>
          <cell r="Y580">
            <v>0</v>
          </cell>
          <cell r="Z580">
            <v>20.388800000000018</v>
          </cell>
        </row>
        <row r="581">
          <cell r="A581">
            <v>38198</v>
          </cell>
          <cell r="C581">
            <v>929460</v>
          </cell>
          <cell r="E581">
            <v>1948670</v>
          </cell>
          <cell r="K581">
            <v>51.22</v>
          </cell>
          <cell r="M581">
            <v>127.51</v>
          </cell>
          <cell r="N581">
            <v>33.26</v>
          </cell>
          <cell r="O581">
            <v>0.26084228687946043</v>
          </cell>
          <cell r="P581">
            <v>230</v>
          </cell>
          <cell r="Q581">
            <v>136000</v>
          </cell>
          <cell r="R581">
            <v>8.0516141666200394</v>
          </cell>
          <cell r="S581" t="str">
            <v/>
          </cell>
          <cell r="T581">
            <v>24725</v>
          </cell>
          <cell r="U581">
            <v>7.1645999312053315</v>
          </cell>
          <cell r="V581">
            <v>2878130</v>
          </cell>
          <cell r="X581">
            <v>76</v>
          </cell>
          <cell r="Y581">
            <v>0</v>
          </cell>
          <cell r="Z581">
            <v>24.643200000000022</v>
          </cell>
        </row>
        <row r="582">
          <cell r="A582">
            <v>38199</v>
          </cell>
          <cell r="C582">
            <v>840090</v>
          </cell>
          <cell r="E582">
            <v>1940500</v>
          </cell>
          <cell r="K582">
            <v>42.36</v>
          </cell>
          <cell r="M582">
            <v>126.04</v>
          </cell>
          <cell r="N582">
            <v>32.78</v>
          </cell>
          <cell r="O582">
            <v>0.26007616629641384</v>
          </cell>
          <cell r="P582">
            <v>230</v>
          </cell>
          <cell r="Q582">
            <v>122000</v>
          </cell>
          <cell r="R582">
            <v>8.2559085510688828</v>
          </cell>
          <cell r="S582" t="str">
            <v/>
          </cell>
          <cell r="T582">
            <v>25427</v>
          </cell>
          <cell r="U582">
            <v>7.626481430200065</v>
          </cell>
          <cell r="V582">
            <v>2780590</v>
          </cell>
          <cell r="X582">
            <v>75</v>
          </cell>
          <cell r="Y582">
            <v>0</v>
          </cell>
          <cell r="Z582">
            <v>20.620800000000003</v>
          </cell>
        </row>
        <row r="583">
          <cell r="A583">
            <v>38200</v>
          </cell>
          <cell r="C583">
            <v>890690</v>
          </cell>
          <cell r="E583">
            <v>1949800</v>
          </cell>
          <cell r="K583">
            <v>46.82</v>
          </cell>
          <cell r="M583">
            <v>127.74</v>
          </cell>
          <cell r="N583">
            <v>36.83</v>
          </cell>
          <cell r="O583">
            <v>0.28832002505088461</v>
          </cell>
          <cell r="P583">
            <v>230</v>
          </cell>
          <cell r="Q583">
            <v>125000</v>
          </cell>
          <cell r="R583">
            <v>8.1361423006416125</v>
          </cell>
          <cell r="S583" t="str">
            <v/>
          </cell>
          <cell r="T583">
            <v>24768</v>
          </cell>
          <cell r="U583">
            <v>7.2721650137828329</v>
          </cell>
          <cell r="V583">
            <v>2840490</v>
          </cell>
          <cell r="X583">
            <v>76</v>
          </cell>
          <cell r="Y583">
            <v>0</v>
          </cell>
          <cell r="Z583">
            <v>24.185600000000022</v>
          </cell>
        </row>
        <row r="584">
          <cell r="A584">
            <v>38201</v>
          </cell>
          <cell r="C584">
            <v>1003061</v>
          </cell>
          <cell r="E584">
            <v>2028220</v>
          </cell>
          <cell r="K584">
            <v>51.47</v>
          </cell>
          <cell r="M584">
            <v>134.93</v>
          </cell>
          <cell r="N584">
            <v>38.700000000000003</v>
          </cell>
          <cell r="O584">
            <v>0.28681538575557697</v>
          </cell>
          <cell r="P584">
            <v>230</v>
          </cell>
          <cell r="Q584">
            <v>139000</v>
          </cell>
          <cell r="R584">
            <v>8.1311185622317588</v>
          </cell>
          <cell r="S584" t="str">
            <v/>
          </cell>
          <cell r="T584">
            <v>24584</v>
          </cell>
          <cell r="U584">
            <v>6.7638255905671558</v>
          </cell>
          <cell r="V584">
            <v>3031281</v>
          </cell>
          <cell r="X584">
            <v>80</v>
          </cell>
          <cell r="Y584">
            <v>0</v>
          </cell>
          <cell r="Z584">
            <v>25.604800000000012</v>
          </cell>
        </row>
        <row r="585">
          <cell r="A585">
            <v>38202</v>
          </cell>
          <cell r="C585">
            <v>1247090</v>
          </cell>
          <cell r="D585">
            <v>83200</v>
          </cell>
          <cell r="E585">
            <v>1992360</v>
          </cell>
          <cell r="K585">
            <v>68.8</v>
          </cell>
          <cell r="L585">
            <v>1280</v>
          </cell>
          <cell r="M585">
            <v>131.69999999999999</v>
          </cell>
          <cell r="N585">
            <v>38</v>
          </cell>
          <cell r="O585">
            <v>0.28853454821564162</v>
          </cell>
          <cell r="P585">
            <v>230</v>
          </cell>
          <cell r="Q585">
            <v>157000</v>
          </cell>
          <cell r="R585">
            <v>8.0784289276807986</v>
          </cell>
          <cell r="S585">
            <v>65</v>
          </cell>
          <cell r="T585">
            <v>25432</v>
          </cell>
          <cell r="U585">
            <v>6.3835456638526482</v>
          </cell>
          <cell r="V585">
            <v>3322650</v>
          </cell>
          <cell r="X585">
            <v>81</v>
          </cell>
          <cell r="Y585">
            <v>0</v>
          </cell>
          <cell r="Z585">
            <v>27.576000000000036</v>
          </cell>
        </row>
        <row r="586">
          <cell r="A586">
            <v>38203</v>
          </cell>
          <cell r="C586">
            <v>1297243</v>
          </cell>
          <cell r="E586">
            <v>2014560</v>
          </cell>
          <cell r="K586">
            <v>69.760000000000005</v>
          </cell>
          <cell r="M586">
            <v>132.32</v>
          </cell>
          <cell r="N586">
            <v>39</v>
          </cell>
          <cell r="O586">
            <v>0.29474002418379686</v>
          </cell>
          <cell r="P586">
            <v>230</v>
          </cell>
          <cell r="Q586">
            <v>147000</v>
          </cell>
          <cell r="R586">
            <v>8.1942869160728442</v>
          </cell>
          <cell r="S586" t="str">
            <v/>
          </cell>
          <cell r="T586">
            <v>26252</v>
          </cell>
          <cell r="U586">
            <v>6.6109511948627384</v>
          </cell>
          <cell r="V586">
            <v>3311803</v>
          </cell>
          <cell r="X586">
            <v>82</v>
          </cell>
          <cell r="Y586">
            <v>0</v>
          </cell>
          <cell r="Z586">
            <v>27.496000000000024</v>
          </cell>
        </row>
        <row r="587">
          <cell r="A587">
            <v>38204</v>
          </cell>
          <cell r="C587">
            <v>843557</v>
          </cell>
          <cell r="E587">
            <v>1860310</v>
          </cell>
          <cell r="K587">
            <v>46.56</v>
          </cell>
          <cell r="M587">
            <v>122.81</v>
          </cell>
          <cell r="N587">
            <v>38.270000000000003</v>
          </cell>
          <cell r="O587">
            <v>0.31161957495317971</v>
          </cell>
          <cell r="P587">
            <v>230</v>
          </cell>
          <cell r="Q587">
            <v>122000</v>
          </cell>
          <cell r="R587">
            <v>7.9821308378107103</v>
          </cell>
          <cell r="S587" t="str">
            <v/>
          </cell>
          <cell r="T587">
            <v>32741</v>
          </cell>
          <cell r="U587">
            <v>10.098867288960589</v>
          </cell>
          <cell r="V587">
            <v>2703867</v>
          </cell>
          <cell r="X587">
            <v>73</v>
          </cell>
          <cell r="Y587">
            <v>0</v>
          </cell>
          <cell r="Z587">
            <v>17.545600000000022</v>
          </cell>
        </row>
        <row r="588">
          <cell r="A588">
            <v>38205</v>
          </cell>
          <cell r="C588">
            <v>833790</v>
          </cell>
          <cell r="E588">
            <v>1645640</v>
          </cell>
          <cell r="K588">
            <v>45.58</v>
          </cell>
          <cell r="M588">
            <v>114.04</v>
          </cell>
          <cell r="N588">
            <v>34.79</v>
          </cell>
          <cell r="O588">
            <v>0.30506839705366534</v>
          </cell>
          <cell r="P588">
            <v>230</v>
          </cell>
          <cell r="Q588">
            <v>109000</v>
          </cell>
          <cell r="R588">
            <v>7.7666645783736374</v>
          </cell>
          <cell r="S588" t="str">
            <v/>
          </cell>
          <cell r="T588">
            <v>26254</v>
          </cell>
          <cell r="U588">
            <v>8.8309958337198466</v>
          </cell>
          <cell r="V588">
            <v>2479430</v>
          </cell>
          <cell r="X588">
            <v>66</v>
          </cell>
          <cell r="Y588">
            <v>0</v>
          </cell>
          <cell r="Z588">
            <v>10.420799999999993</v>
          </cell>
        </row>
        <row r="589">
          <cell r="A589">
            <v>38206</v>
          </cell>
          <cell r="C589">
            <v>764700</v>
          </cell>
          <cell r="E589">
            <v>1644940</v>
          </cell>
          <cell r="K589">
            <v>42.3</v>
          </cell>
          <cell r="M589">
            <v>108.47</v>
          </cell>
          <cell r="N589">
            <v>35.18</v>
          </cell>
          <cell r="O589">
            <v>0.32432930764266615</v>
          </cell>
          <cell r="P589">
            <v>230</v>
          </cell>
          <cell r="Q589">
            <v>104000</v>
          </cell>
          <cell r="R589">
            <v>7.9911122902434188</v>
          </cell>
          <cell r="S589" t="str">
            <v/>
          </cell>
          <cell r="T589">
            <v>25747</v>
          </cell>
          <cell r="U589">
            <v>8.9112888232267071</v>
          </cell>
          <cell r="V589">
            <v>2409640</v>
          </cell>
          <cell r="X589">
            <v>66</v>
          </cell>
          <cell r="Y589">
            <v>0</v>
          </cell>
          <cell r="Z589">
            <v>13.18559999999998</v>
          </cell>
        </row>
        <row r="590">
          <cell r="A590">
            <v>38207</v>
          </cell>
          <cell r="C590">
            <v>751384</v>
          </cell>
          <cell r="E590">
            <v>1793780</v>
          </cell>
          <cell r="K590">
            <v>40.19</v>
          </cell>
          <cell r="M590">
            <v>119.28</v>
          </cell>
          <cell r="N590">
            <v>37.06</v>
          </cell>
          <cell r="O590">
            <v>0.31069751844399734</v>
          </cell>
          <cell r="P590">
            <v>230</v>
          </cell>
          <cell r="Q590">
            <v>110000</v>
          </cell>
          <cell r="R590">
            <v>7.9800714868000249</v>
          </cell>
          <cell r="S590" t="str">
            <v/>
          </cell>
          <cell r="T590">
            <v>28208</v>
          </cell>
          <cell r="U590">
            <v>9.2432047600861864</v>
          </cell>
          <cell r="V590">
            <v>2545164</v>
          </cell>
          <cell r="X590">
            <v>70</v>
          </cell>
          <cell r="Y590">
            <v>0</v>
          </cell>
          <cell r="Z590">
            <v>17.020799999999994</v>
          </cell>
        </row>
        <row r="591">
          <cell r="A591">
            <v>38208</v>
          </cell>
          <cell r="C591">
            <v>857254</v>
          </cell>
          <cell r="E591">
            <v>1989530</v>
          </cell>
          <cell r="K591">
            <v>46.21</v>
          </cell>
          <cell r="M591">
            <v>131.54</v>
          </cell>
          <cell r="N591">
            <v>39.85</v>
          </cell>
          <cell r="O591">
            <v>0.30294967310323861</v>
          </cell>
          <cell r="P591">
            <v>230</v>
          </cell>
          <cell r="Q591">
            <v>132000</v>
          </cell>
          <cell r="R591">
            <v>8.0078312236286919</v>
          </cell>
          <cell r="S591" t="str">
            <v/>
          </cell>
          <cell r="T591">
            <v>29526</v>
          </cell>
          <cell r="U591">
            <v>8.6500008430565867</v>
          </cell>
          <cell r="V591">
            <v>2846784</v>
          </cell>
          <cell r="X591">
            <v>76</v>
          </cell>
          <cell r="Y591">
            <v>0</v>
          </cell>
          <cell r="Z591">
            <v>21.081600000000023</v>
          </cell>
        </row>
        <row r="592">
          <cell r="A592">
            <v>38209</v>
          </cell>
          <cell r="C592">
            <v>845020</v>
          </cell>
          <cell r="E592">
            <v>1902860</v>
          </cell>
          <cell r="K592">
            <v>46.88</v>
          </cell>
          <cell r="M592">
            <v>126.04</v>
          </cell>
          <cell r="N592">
            <v>40.450000000000003</v>
          </cell>
          <cell r="O592">
            <v>0.32092986353538561</v>
          </cell>
          <cell r="P592">
            <v>230</v>
          </cell>
          <cell r="Q592">
            <v>123000</v>
          </cell>
          <cell r="R592">
            <v>7.9455239417071466</v>
          </cell>
          <cell r="S592" t="str">
            <v/>
          </cell>
          <cell r="T592">
            <v>26582</v>
          </cell>
          <cell r="U592">
            <v>8.0678151884361764</v>
          </cell>
          <cell r="V592">
            <v>2747880</v>
          </cell>
          <cell r="X592">
            <v>78</v>
          </cell>
          <cell r="Y592">
            <v>0</v>
          </cell>
          <cell r="Z592">
            <v>20.614400000000003</v>
          </cell>
        </row>
        <row r="593">
          <cell r="A593">
            <v>38210</v>
          </cell>
          <cell r="C593">
            <v>757510</v>
          </cell>
          <cell r="E593">
            <v>1704580</v>
          </cell>
          <cell r="K593">
            <v>42.22</v>
          </cell>
          <cell r="M593">
            <v>109.81</v>
          </cell>
          <cell r="N593">
            <v>36</v>
          </cell>
          <cell r="O593">
            <v>0.32783899462708316</v>
          </cell>
          <cell r="P593">
            <v>230</v>
          </cell>
          <cell r="Q593">
            <v>109000</v>
          </cell>
          <cell r="R593">
            <v>8.0973820956390181</v>
          </cell>
          <cell r="S593" t="str">
            <v/>
          </cell>
          <cell r="T593">
            <v>38265</v>
          </cell>
          <cell r="U593">
            <v>12.961756069030784</v>
          </cell>
          <cell r="V593">
            <v>2462090</v>
          </cell>
          <cell r="X593">
            <v>66</v>
          </cell>
          <cell r="Y593">
            <v>0</v>
          </cell>
          <cell r="Z593">
            <v>11.067199999999985</v>
          </cell>
        </row>
        <row r="594">
          <cell r="A594">
            <v>38211</v>
          </cell>
          <cell r="C594">
            <v>626390</v>
          </cell>
          <cell r="E594">
            <v>1646090</v>
          </cell>
          <cell r="K594">
            <v>33.450000000000003</v>
          </cell>
          <cell r="M594">
            <v>108.52</v>
          </cell>
          <cell r="N594">
            <v>36.08</v>
          </cell>
          <cell r="O594">
            <v>0.33247327681533356</v>
          </cell>
          <cell r="P594">
            <v>230</v>
          </cell>
          <cell r="Q594">
            <v>102000</v>
          </cell>
          <cell r="R594">
            <v>8.0033809959850668</v>
          </cell>
          <cell r="S594" t="str">
            <v/>
          </cell>
          <cell r="T594">
            <v>30150</v>
          </cell>
          <cell r="U594">
            <v>11.065047877209039</v>
          </cell>
          <cell r="V594">
            <v>2272480</v>
          </cell>
          <cell r="X594">
            <v>61</v>
          </cell>
          <cell r="Y594">
            <v>4</v>
          </cell>
          <cell r="Z594">
            <v>4.6239999999999881</v>
          </cell>
        </row>
        <row r="595">
          <cell r="A595">
            <v>38212</v>
          </cell>
          <cell r="C595">
            <v>724260</v>
          </cell>
          <cell r="E595">
            <v>1564610</v>
          </cell>
          <cell r="K595">
            <v>42.78</v>
          </cell>
          <cell r="M595">
            <v>99.8</v>
          </cell>
          <cell r="N595">
            <v>30.35</v>
          </cell>
          <cell r="O595">
            <v>0.30410821643286573</v>
          </cell>
          <cell r="P595">
            <v>230</v>
          </cell>
          <cell r="Q595">
            <v>103000</v>
          </cell>
          <cell r="R595">
            <v>8.0266166362743743</v>
          </cell>
          <cell r="S595" t="str">
            <v/>
          </cell>
          <cell r="T595">
            <v>29243</v>
          </cell>
          <cell r="U595">
            <v>10.655328611935147</v>
          </cell>
          <cell r="V595">
            <v>2288870</v>
          </cell>
          <cell r="X595">
            <v>62</v>
          </cell>
          <cell r="Y595">
            <v>3</v>
          </cell>
          <cell r="Z595">
            <v>6.7631999999999834</v>
          </cell>
        </row>
        <row r="596">
          <cell r="A596">
            <v>38213</v>
          </cell>
          <cell r="C596">
            <v>677820</v>
          </cell>
          <cell r="E596">
            <v>1582550</v>
          </cell>
          <cell r="K596">
            <v>38.97</v>
          </cell>
          <cell r="M596">
            <v>102.68</v>
          </cell>
          <cell r="N596">
            <v>30.31</v>
          </cell>
          <cell r="O596">
            <v>0.29518893650175299</v>
          </cell>
          <cell r="P596">
            <v>230</v>
          </cell>
          <cell r="Q596">
            <v>101000</v>
          </cell>
          <cell r="R596">
            <v>7.978715142957995</v>
          </cell>
          <cell r="S596" t="str">
            <v/>
          </cell>
          <cell r="T596">
            <v>26593</v>
          </cell>
          <cell r="U596">
            <v>9.8119166331175869</v>
          </cell>
          <cell r="V596">
            <v>2260370</v>
          </cell>
          <cell r="X596">
            <v>58</v>
          </cell>
          <cell r="Y596">
            <v>7</v>
          </cell>
          <cell r="Z596">
            <v>6.9519999999999911</v>
          </cell>
        </row>
        <row r="597">
          <cell r="A597">
            <v>38214</v>
          </cell>
          <cell r="C597">
            <v>687140</v>
          </cell>
          <cell r="E597">
            <v>1607600</v>
          </cell>
          <cell r="K597">
            <v>39.880000000000003</v>
          </cell>
          <cell r="M597">
            <v>105.81</v>
          </cell>
          <cell r="N597">
            <v>33.619999999999997</v>
          </cell>
          <cell r="O597">
            <v>0.31773934410736221</v>
          </cell>
          <cell r="P597">
            <v>230</v>
          </cell>
          <cell r="Q597">
            <v>98000</v>
          </cell>
          <cell r="R597">
            <v>7.8754204132061227</v>
          </cell>
          <cell r="S597" t="str">
            <v/>
          </cell>
          <cell r="T597">
            <v>27393</v>
          </cell>
          <cell r="U597">
            <v>9.9557082719610932</v>
          </cell>
          <cell r="V597">
            <v>2294740</v>
          </cell>
          <cell r="X597">
            <v>66</v>
          </cell>
          <cell r="Y597">
            <v>0</v>
          </cell>
          <cell r="Z597">
            <v>10.865599999999993</v>
          </cell>
        </row>
        <row r="598">
          <cell r="A598">
            <v>38215</v>
          </cell>
          <cell r="C598">
            <v>716220</v>
          </cell>
          <cell r="E598">
            <v>1607530</v>
          </cell>
          <cell r="K598">
            <v>41.48</v>
          </cell>
          <cell r="M598">
            <v>104.01</v>
          </cell>
          <cell r="N598">
            <v>30.94</v>
          </cell>
          <cell r="O598">
            <v>0.29747139698105951</v>
          </cell>
          <cell r="P598">
            <v>230</v>
          </cell>
          <cell r="Q598">
            <v>101000</v>
          </cell>
          <cell r="R598">
            <v>7.985944051137535</v>
          </cell>
          <cell r="S598" t="str">
            <v/>
          </cell>
          <cell r="T598">
            <v>27569</v>
          </cell>
          <cell r="U598">
            <v>9.8945867670790744</v>
          </cell>
          <cell r="V598">
            <v>2323750</v>
          </cell>
          <cell r="X598">
            <v>64</v>
          </cell>
          <cell r="Y598">
            <v>1</v>
          </cell>
          <cell r="Z598">
            <v>10.059199999999983</v>
          </cell>
        </row>
        <row r="599">
          <cell r="A599">
            <v>38216</v>
          </cell>
          <cell r="C599">
            <v>756170</v>
          </cell>
          <cell r="E599">
            <v>1799610</v>
          </cell>
          <cell r="K599">
            <v>42.14</v>
          </cell>
          <cell r="M599">
            <v>116.17</v>
          </cell>
          <cell r="N599">
            <v>32.93</v>
          </cell>
          <cell r="O599">
            <v>0.28346388912800208</v>
          </cell>
          <cell r="P599">
            <v>230</v>
          </cell>
          <cell r="Q599">
            <v>126000</v>
          </cell>
          <cell r="R599">
            <v>8.07207377929379</v>
          </cell>
          <cell r="S599" t="str">
            <v/>
          </cell>
          <cell r="T599">
            <v>28465</v>
          </cell>
          <cell r="U599">
            <v>9.2886750815797914</v>
          </cell>
          <cell r="V599">
            <v>2555780</v>
          </cell>
          <cell r="X599">
            <v>68</v>
          </cell>
          <cell r="Y599">
            <v>0</v>
          </cell>
          <cell r="Z599">
            <v>12.471999999999987</v>
          </cell>
        </row>
        <row r="600">
          <cell r="A600">
            <v>38217</v>
          </cell>
          <cell r="C600">
            <v>891410</v>
          </cell>
          <cell r="E600">
            <v>1973530</v>
          </cell>
          <cell r="K600">
            <v>49.69</v>
          </cell>
          <cell r="M600">
            <v>123.95</v>
          </cell>
          <cell r="N600">
            <v>35.81</v>
          </cell>
          <cell r="O600">
            <v>0.28890681726502621</v>
          </cell>
          <cell r="P600">
            <v>230</v>
          </cell>
          <cell r="Q600">
            <v>133000</v>
          </cell>
          <cell r="R600">
            <v>8.2496544574982718</v>
          </cell>
          <cell r="S600" t="str">
            <v/>
          </cell>
          <cell r="T600">
            <v>29252</v>
          </cell>
          <cell r="U600">
            <v>8.5154202182244649</v>
          </cell>
          <cell r="V600">
            <v>2864940</v>
          </cell>
          <cell r="X600">
            <v>81</v>
          </cell>
          <cell r="Y600">
            <v>0</v>
          </cell>
          <cell r="Z600">
            <v>24.428799999999995</v>
          </cell>
        </row>
        <row r="601">
          <cell r="A601">
            <v>38218</v>
          </cell>
          <cell r="C601">
            <v>920720</v>
          </cell>
          <cell r="E601">
            <v>1985430</v>
          </cell>
          <cell r="K601">
            <v>53.27</v>
          </cell>
          <cell r="M601">
            <v>125.14</v>
          </cell>
          <cell r="N601">
            <v>35.43</v>
          </cell>
          <cell r="O601">
            <v>0.28312290234936871</v>
          </cell>
          <cell r="P601">
            <v>230</v>
          </cell>
          <cell r="Q601">
            <v>136000</v>
          </cell>
          <cell r="R601">
            <v>8.144582702763298</v>
          </cell>
          <cell r="S601" t="str">
            <v/>
          </cell>
          <cell r="T601">
            <v>27979</v>
          </cell>
          <cell r="U601">
            <v>8.0293467302100705</v>
          </cell>
          <cell r="V601">
            <v>2906150</v>
          </cell>
          <cell r="X601">
            <v>82</v>
          </cell>
          <cell r="Y601">
            <v>0</v>
          </cell>
          <cell r="Z601">
            <v>23.388800000000018</v>
          </cell>
        </row>
        <row r="602">
          <cell r="A602">
            <v>38219</v>
          </cell>
          <cell r="C602">
            <v>958460</v>
          </cell>
          <cell r="E602">
            <v>1904740</v>
          </cell>
          <cell r="K602">
            <v>51.81</v>
          </cell>
          <cell r="M602">
            <v>122.9</v>
          </cell>
          <cell r="N602">
            <v>33.96</v>
          </cell>
          <cell r="O602">
            <v>0.27632221318144834</v>
          </cell>
          <cell r="P602">
            <v>230</v>
          </cell>
          <cell r="Q602">
            <v>131000</v>
          </cell>
          <cell r="R602">
            <v>8.1941503062217382</v>
          </cell>
          <cell r="S602" t="str">
            <v/>
          </cell>
          <cell r="T602">
            <v>27272</v>
          </cell>
          <cell r="U602">
            <v>7.9438558256496234</v>
          </cell>
          <cell r="V602">
            <v>2863200</v>
          </cell>
          <cell r="X602">
            <v>76</v>
          </cell>
          <cell r="Y602">
            <v>0</v>
          </cell>
          <cell r="Z602">
            <v>23.718400000000003</v>
          </cell>
        </row>
        <row r="603">
          <cell r="A603">
            <v>38220</v>
          </cell>
          <cell r="C603">
            <v>821760</v>
          </cell>
          <cell r="E603">
            <v>1706800</v>
          </cell>
          <cell r="K603">
            <v>42.08</v>
          </cell>
          <cell r="M603">
            <v>110.59</v>
          </cell>
          <cell r="N603">
            <v>31.07</v>
          </cell>
          <cell r="O603">
            <v>0.28094764445248216</v>
          </cell>
          <cell r="P603">
            <v>230</v>
          </cell>
          <cell r="Q603">
            <v>109000</v>
          </cell>
          <cell r="R603">
            <v>8.2811292329861779</v>
          </cell>
          <cell r="S603" t="str">
            <v/>
          </cell>
          <cell r="T603">
            <v>27581</v>
          </cell>
          <cell r="U603">
            <v>9.0970963710570452</v>
          </cell>
          <cell r="V603">
            <v>2528560</v>
          </cell>
          <cell r="X603">
            <v>66</v>
          </cell>
          <cell r="Y603">
            <v>0</v>
          </cell>
          <cell r="Z603">
            <v>13.596799999999995</v>
          </cell>
        </row>
        <row r="604">
          <cell r="A604">
            <v>38221</v>
          </cell>
          <cell r="C604">
            <v>758010</v>
          </cell>
          <cell r="E604">
            <v>1854010</v>
          </cell>
          <cell r="K604">
            <v>43.68</v>
          </cell>
          <cell r="M604">
            <v>117.53</v>
          </cell>
          <cell r="N604">
            <v>35.47</v>
          </cell>
          <cell r="O604">
            <v>0.30179528630987834</v>
          </cell>
          <cell r="P604">
            <v>230</v>
          </cell>
          <cell r="Q604">
            <v>122000</v>
          </cell>
          <cell r="R604">
            <v>8.1012964456299237</v>
          </cell>
          <cell r="S604" t="str">
            <v/>
          </cell>
          <cell r="T604">
            <v>30801</v>
          </cell>
          <cell r="U604">
            <v>9.8345472086737473</v>
          </cell>
          <cell r="V604">
            <v>2612020</v>
          </cell>
          <cell r="X604">
            <v>70</v>
          </cell>
          <cell r="Y604">
            <v>0</v>
          </cell>
          <cell r="Z604">
            <v>17.239999999999995</v>
          </cell>
        </row>
        <row r="605">
          <cell r="A605">
            <v>38222</v>
          </cell>
          <cell r="C605">
            <v>920690</v>
          </cell>
          <cell r="E605">
            <v>1985420</v>
          </cell>
          <cell r="K605">
            <v>49.94</v>
          </cell>
          <cell r="M605">
            <v>130.04</v>
          </cell>
          <cell r="N605">
            <v>37.799999999999997</v>
          </cell>
          <cell r="O605">
            <v>0.29067979083358964</v>
          </cell>
          <cell r="P605">
            <v>230</v>
          </cell>
          <cell r="Q605">
            <v>136000</v>
          </cell>
          <cell r="R605">
            <v>8.0734248249805542</v>
          </cell>
          <cell r="S605" t="str">
            <v/>
          </cell>
          <cell r="T605">
            <v>28113</v>
          </cell>
          <cell r="U605">
            <v>8.0679127768735519</v>
          </cell>
          <cell r="V605">
            <v>2906110</v>
          </cell>
          <cell r="X605">
            <v>74</v>
          </cell>
          <cell r="Y605">
            <v>0</v>
          </cell>
          <cell r="Z605">
            <v>21.316800000000001</v>
          </cell>
        </row>
        <row r="606">
          <cell r="A606">
            <v>38223</v>
          </cell>
          <cell r="C606">
            <v>963000</v>
          </cell>
          <cell r="E606">
            <v>1964790</v>
          </cell>
          <cell r="K606">
            <v>54.69</v>
          </cell>
          <cell r="M606">
            <v>124.74</v>
          </cell>
          <cell r="N606">
            <v>34.520000000000003</v>
          </cell>
          <cell r="O606">
            <v>0.27673561006894343</v>
          </cell>
          <cell r="P606">
            <v>230</v>
          </cell>
          <cell r="Q606">
            <v>142000</v>
          </cell>
          <cell r="R606">
            <v>8.158585520815917</v>
          </cell>
          <cell r="S606" t="str">
            <v/>
          </cell>
          <cell r="T606">
            <v>28049</v>
          </cell>
          <cell r="U606">
            <v>7.9899398522435012</v>
          </cell>
          <cell r="V606">
            <v>2927790</v>
          </cell>
          <cell r="X606">
            <v>75</v>
          </cell>
          <cell r="Y606">
            <v>0</v>
          </cell>
          <cell r="Z606">
            <v>21.814400000000006</v>
          </cell>
        </row>
        <row r="607">
          <cell r="A607">
            <v>38224</v>
          </cell>
          <cell r="C607">
            <v>1116390</v>
          </cell>
          <cell r="E607">
            <v>2000630</v>
          </cell>
          <cell r="K607">
            <v>60.76</v>
          </cell>
          <cell r="M607">
            <v>132.41</v>
          </cell>
          <cell r="N607">
            <v>35.86</v>
          </cell>
          <cell r="O607">
            <v>0.27082546635450494</v>
          </cell>
          <cell r="P607">
            <v>230</v>
          </cell>
          <cell r="Q607">
            <v>146000</v>
          </cell>
          <cell r="R607">
            <v>8.0680747528084069</v>
          </cell>
          <cell r="S607" t="str">
            <v/>
          </cell>
          <cell r="T607">
            <v>28150</v>
          </cell>
          <cell r="U607">
            <v>7.5319054738179414</v>
          </cell>
          <cell r="V607">
            <v>3117020</v>
          </cell>
          <cell r="X607">
            <v>78</v>
          </cell>
          <cell r="Y607">
            <v>0</v>
          </cell>
          <cell r="Z607">
            <v>24.449600000000018</v>
          </cell>
        </row>
        <row r="608">
          <cell r="A608">
            <v>38225</v>
          </cell>
          <cell r="C608">
            <v>1200080</v>
          </cell>
          <cell r="D608">
            <v>80600</v>
          </cell>
          <cell r="E608">
            <v>1980590</v>
          </cell>
          <cell r="K608">
            <v>63.12</v>
          </cell>
          <cell r="L608">
            <v>1240</v>
          </cell>
          <cell r="M608">
            <v>113.13</v>
          </cell>
          <cell r="N608">
            <v>35.5</v>
          </cell>
          <cell r="O608">
            <v>0.31379828515866703</v>
          </cell>
          <cell r="P608">
            <v>230</v>
          </cell>
          <cell r="Q608">
            <v>158000</v>
          </cell>
          <cell r="R608">
            <v>9.0231773049645394</v>
          </cell>
          <cell r="S608">
            <v>65</v>
          </cell>
          <cell r="T608">
            <v>31367</v>
          </cell>
          <cell r="U608">
            <v>8.0214388873046385</v>
          </cell>
          <cell r="V608">
            <v>3261270</v>
          </cell>
          <cell r="X608">
            <v>80</v>
          </cell>
          <cell r="Y608">
            <v>0</v>
          </cell>
          <cell r="Z608">
            <v>25.345600000000019</v>
          </cell>
        </row>
        <row r="609">
          <cell r="A609">
            <v>38226</v>
          </cell>
          <cell r="C609">
            <v>1230170</v>
          </cell>
          <cell r="D609">
            <v>70200</v>
          </cell>
          <cell r="E609">
            <v>2155540</v>
          </cell>
          <cell r="K609">
            <v>65.84</v>
          </cell>
          <cell r="L609">
            <v>1080</v>
          </cell>
          <cell r="M609">
            <v>143.68</v>
          </cell>
          <cell r="N609">
            <v>39.49</v>
          </cell>
          <cell r="O609">
            <v>0.27484688195991092</v>
          </cell>
          <cell r="P609">
            <v>230</v>
          </cell>
          <cell r="Q609">
            <v>152000</v>
          </cell>
          <cell r="R609">
            <v>8.0796821305841924</v>
          </cell>
          <cell r="S609">
            <v>65</v>
          </cell>
          <cell r="T609">
            <v>37655</v>
          </cell>
          <cell r="U609">
            <v>9.087120324314002</v>
          </cell>
          <cell r="V609">
            <v>3455910</v>
          </cell>
          <cell r="X609">
            <v>84</v>
          </cell>
          <cell r="Y609">
            <v>0</v>
          </cell>
          <cell r="Z609">
            <v>27.760000000000019</v>
          </cell>
        </row>
        <row r="610">
          <cell r="A610">
            <v>38227</v>
          </cell>
          <cell r="C610">
            <v>1182610</v>
          </cell>
          <cell r="D610">
            <v>24050</v>
          </cell>
          <cell r="E610">
            <v>2100410</v>
          </cell>
          <cell r="K610">
            <v>67.11</v>
          </cell>
          <cell r="L610">
            <v>370</v>
          </cell>
          <cell r="M610">
            <v>136.32</v>
          </cell>
          <cell r="N610">
            <v>37.770000000000003</v>
          </cell>
          <cell r="O610">
            <v>0.277068661971831</v>
          </cell>
          <cell r="P610">
            <v>230</v>
          </cell>
          <cell r="Q610">
            <v>154000</v>
          </cell>
          <cell r="R610">
            <v>8.069163840141572</v>
          </cell>
          <cell r="S610">
            <v>65</v>
          </cell>
          <cell r="T610">
            <v>37189</v>
          </cell>
          <cell r="U610">
            <v>9.3785816447792154</v>
          </cell>
          <cell r="V610">
            <v>3307070</v>
          </cell>
          <cell r="X610">
            <v>80</v>
          </cell>
          <cell r="Y610">
            <v>0</v>
          </cell>
          <cell r="Z610">
            <v>25.857600000000019</v>
          </cell>
        </row>
        <row r="611">
          <cell r="A611">
            <v>38228</v>
          </cell>
          <cell r="C611">
            <v>933870</v>
          </cell>
          <cell r="E611">
            <v>1821830</v>
          </cell>
          <cell r="K611">
            <v>47.15</v>
          </cell>
          <cell r="M611">
            <v>117.91</v>
          </cell>
          <cell r="N611">
            <v>31.59</v>
          </cell>
          <cell r="O611">
            <v>0.26791620727673648</v>
          </cell>
          <cell r="P611">
            <v>230</v>
          </cell>
          <cell r="Q611">
            <v>127000</v>
          </cell>
          <cell r="R611">
            <v>8.3475705803950078</v>
          </cell>
          <cell r="S611" t="str">
            <v/>
          </cell>
          <cell r="T611">
            <v>39032</v>
          </cell>
          <cell r="U611">
            <v>11.812856261566933</v>
          </cell>
          <cell r="V611">
            <v>2755700</v>
          </cell>
          <cell r="X611">
            <v>69</v>
          </cell>
          <cell r="Y611">
            <v>0</v>
          </cell>
          <cell r="Z611">
            <v>17.552000000000021</v>
          </cell>
        </row>
        <row r="612">
          <cell r="A612">
            <v>38229</v>
          </cell>
          <cell r="C612">
            <v>860040</v>
          </cell>
          <cell r="E612">
            <v>1696080</v>
          </cell>
          <cell r="K612">
            <v>48.26</v>
          </cell>
          <cell r="M612">
            <v>116.03</v>
          </cell>
          <cell r="N612">
            <v>31.99</v>
          </cell>
          <cell r="O612">
            <v>0.275704559165733</v>
          </cell>
          <cell r="P612">
            <v>230</v>
          </cell>
          <cell r="Q612">
            <v>112000</v>
          </cell>
          <cell r="R612">
            <v>7.7792927141031107</v>
          </cell>
          <cell r="S612" t="str">
            <v/>
          </cell>
          <cell r="T612">
            <v>28493</v>
          </cell>
          <cell r="U612">
            <v>9.2965752781559559</v>
          </cell>
          <cell r="V612">
            <v>2556120</v>
          </cell>
          <cell r="X612">
            <v>72</v>
          </cell>
          <cell r="Y612">
            <v>0</v>
          </cell>
          <cell r="Z612">
            <v>16.627200000000002</v>
          </cell>
        </row>
        <row r="613">
          <cell r="A613">
            <v>38230</v>
          </cell>
          <cell r="C613">
            <v>822970</v>
          </cell>
          <cell r="E613">
            <v>1814800</v>
          </cell>
          <cell r="K613">
            <v>47.77</v>
          </cell>
          <cell r="M613">
            <v>120.28</v>
          </cell>
          <cell r="N613">
            <v>33.46</v>
          </cell>
          <cell r="O613">
            <v>0.2781842367808447</v>
          </cell>
          <cell r="P613">
            <v>230</v>
          </cell>
          <cell r="Q613">
            <v>118000</v>
          </cell>
          <cell r="R613">
            <v>7.8481701874442127</v>
          </cell>
          <cell r="S613" t="str">
            <v/>
          </cell>
          <cell r="T613">
            <v>34859</v>
          </cell>
          <cell r="U613">
            <v>11.021584899365752</v>
          </cell>
          <cell r="V613">
            <v>2637770</v>
          </cell>
          <cell r="X613">
            <v>70</v>
          </cell>
          <cell r="Y613">
            <v>0</v>
          </cell>
          <cell r="Z613">
            <v>17.024000000000001</v>
          </cell>
        </row>
        <row r="614">
          <cell r="A614">
            <v>38231</v>
          </cell>
          <cell r="C614">
            <v>814310</v>
          </cell>
          <cell r="D614">
            <v>92300</v>
          </cell>
          <cell r="E614">
            <v>1605380</v>
          </cell>
          <cell r="K614">
            <v>44.97</v>
          </cell>
          <cell r="L614">
            <v>1420</v>
          </cell>
          <cell r="M614">
            <v>97.77</v>
          </cell>
          <cell r="N614">
            <v>23.9</v>
          </cell>
          <cell r="O614">
            <v>0.24445126316866114</v>
          </cell>
          <cell r="P614">
            <v>230</v>
          </cell>
          <cell r="Q614">
            <v>118000</v>
          </cell>
          <cell r="R614">
            <v>8.4758652094717668</v>
          </cell>
          <cell r="S614">
            <v>65</v>
          </cell>
          <cell r="T614">
            <v>34920</v>
          </cell>
          <cell r="U614">
            <v>11.593708573680628</v>
          </cell>
          <cell r="V614">
            <v>2511990</v>
          </cell>
          <cell r="X614">
            <v>72</v>
          </cell>
          <cell r="Y614">
            <v>0</v>
          </cell>
          <cell r="Z614">
            <v>18.944000000000031</v>
          </cell>
        </row>
        <row r="615">
          <cell r="A615">
            <v>38232</v>
          </cell>
          <cell r="C615">
            <v>888500</v>
          </cell>
          <cell r="E615">
            <v>1701980</v>
          </cell>
          <cell r="K615">
            <v>48.64</v>
          </cell>
          <cell r="M615">
            <v>115.36</v>
          </cell>
          <cell r="N615">
            <v>29.76</v>
          </cell>
          <cell r="O615">
            <v>0.2579750346740638</v>
          </cell>
          <cell r="P615">
            <v>230</v>
          </cell>
          <cell r="Q615">
            <v>120000</v>
          </cell>
          <cell r="R615">
            <v>7.8978048780487802</v>
          </cell>
          <cell r="S615" t="str">
            <v/>
          </cell>
          <cell r="T615">
            <v>29931</v>
          </cell>
          <cell r="U615">
            <v>9.6362272629010839</v>
          </cell>
          <cell r="V615">
            <v>2590480</v>
          </cell>
          <cell r="X615">
            <v>70</v>
          </cell>
          <cell r="Y615">
            <v>0</v>
          </cell>
          <cell r="Z615">
            <v>16.803200000000018</v>
          </cell>
        </row>
        <row r="616">
          <cell r="A616">
            <v>38233</v>
          </cell>
          <cell r="C616">
            <v>887900</v>
          </cell>
          <cell r="E616">
            <v>1823100</v>
          </cell>
          <cell r="K616">
            <v>51.01</v>
          </cell>
          <cell r="M616">
            <v>120.63</v>
          </cell>
          <cell r="N616">
            <v>31.16</v>
          </cell>
          <cell r="O616">
            <v>0.25831053635082485</v>
          </cell>
          <cell r="P616">
            <v>230</v>
          </cell>
          <cell r="Q616">
            <v>125000</v>
          </cell>
          <cell r="R616">
            <v>7.8973432766254952</v>
          </cell>
          <cell r="S616" t="str">
            <v/>
          </cell>
          <cell r="T616">
            <v>25842</v>
          </cell>
          <cell r="U616">
            <v>7.9499181113980075</v>
          </cell>
          <cell r="V616">
            <v>2711000</v>
          </cell>
          <cell r="X616">
            <v>73</v>
          </cell>
          <cell r="Y616">
            <v>0</v>
          </cell>
          <cell r="Z616">
            <v>20.804800000000014</v>
          </cell>
        </row>
        <row r="617">
          <cell r="A617">
            <v>38234</v>
          </cell>
          <cell r="C617">
            <v>1021600</v>
          </cell>
          <cell r="E617">
            <v>1705690</v>
          </cell>
          <cell r="K617">
            <v>51.77</v>
          </cell>
          <cell r="M617">
            <v>112.18</v>
          </cell>
          <cell r="N617">
            <v>28.03</v>
          </cell>
          <cell r="O617">
            <v>0.24986628632554822</v>
          </cell>
          <cell r="P617">
            <v>230</v>
          </cell>
          <cell r="Q617">
            <v>123000</v>
          </cell>
          <cell r="R617">
            <v>8.3174443427874341</v>
          </cell>
          <cell r="S617" t="str">
            <v/>
          </cell>
          <cell r="T617">
            <v>29415</v>
          </cell>
          <cell r="U617">
            <v>8.9950500313498019</v>
          </cell>
          <cell r="V617">
            <v>2727290</v>
          </cell>
          <cell r="X617">
            <v>74</v>
          </cell>
          <cell r="Y617">
            <v>0</v>
          </cell>
          <cell r="Z617">
            <v>21.548800000000014</v>
          </cell>
        </row>
        <row r="618">
          <cell r="A618">
            <v>38235</v>
          </cell>
          <cell r="C618">
            <v>799000</v>
          </cell>
          <cell r="E618">
            <v>1894170</v>
          </cell>
          <cell r="K618">
            <v>44.62</v>
          </cell>
          <cell r="M618">
            <v>126.49</v>
          </cell>
          <cell r="N618">
            <v>33.49</v>
          </cell>
          <cell r="O618">
            <v>0.26476401296545182</v>
          </cell>
          <cell r="P618">
            <v>230</v>
          </cell>
          <cell r="Q618">
            <v>124000</v>
          </cell>
          <cell r="R618">
            <v>7.8697036993746723</v>
          </cell>
          <cell r="S618" t="str">
            <v/>
          </cell>
          <cell r="T618">
            <v>24822</v>
          </cell>
          <cell r="U618">
            <v>7.68668446477571</v>
          </cell>
          <cell r="V618">
            <v>2693170</v>
          </cell>
          <cell r="X618">
            <v>76</v>
          </cell>
          <cell r="Y618">
            <v>0</v>
          </cell>
          <cell r="Z618">
            <v>23.251200000000011</v>
          </cell>
        </row>
        <row r="619">
          <cell r="A619">
            <v>38236</v>
          </cell>
          <cell r="C619">
            <v>807370</v>
          </cell>
          <cell r="E619">
            <v>1847000</v>
          </cell>
          <cell r="K619">
            <v>44.29</v>
          </cell>
          <cell r="M619">
            <v>118.7</v>
          </cell>
          <cell r="N619">
            <v>29.38</v>
          </cell>
          <cell r="O619">
            <v>0.24751474304970514</v>
          </cell>
          <cell r="P619">
            <v>230</v>
          </cell>
          <cell r="Q619">
            <v>121000</v>
          </cell>
          <cell r="R619">
            <v>8.142738818332413</v>
          </cell>
          <cell r="S619" t="str">
            <v/>
          </cell>
          <cell r="T619">
            <v>25563</v>
          </cell>
          <cell r="U619">
            <v>8.0318651883497783</v>
          </cell>
          <cell r="V619">
            <v>2654370</v>
          </cell>
          <cell r="X619">
            <v>76</v>
          </cell>
          <cell r="Y619">
            <v>0</v>
          </cell>
          <cell r="Z619">
            <v>23.248000000000019</v>
          </cell>
        </row>
        <row r="620">
          <cell r="A620">
            <v>38237</v>
          </cell>
          <cell r="C620">
            <v>766030</v>
          </cell>
          <cell r="E620">
            <v>1583760</v>
          </cell>
          <cell r="K620">
            <v>42.19</v>
          </cell>
          <cell r="M620">
            <v>102.74</v>
          </cell>
          <cell r="N620">
            <v>27.31</v>
          </cell>
          <cell r="O620">
            <v>0.26581662448900134</v>
          </cell>
          <cell r="P620">
            <v>230</v>
          </cell>
          <cell r="Q620">
            <v>106000</v>
          </cell>
          <cell r="R620">
            <v>8.1066376871593189</v>
          </cell>
          <cell r="S620" t="str">
            <v/>
          </cell>
          <cell r="T620">
            <v>24952</v>
          </cell>
          <cell r="U620">
            <v>8.8560969278105688</v>
          </cell>
          <cell r="V620">
            <v>2349790</v>
          </cell>
          <cell r="X620">
            <v>72</v>
          </cell>
          <cell r="Y620">
            <v>0</v>
          </cell>
          <cell r="Z620">
            <v>14.688000000000031</v>
          </cell>
        </row>
        <row r="621">
          <cell r="A621">
            <v>38238</v>
          </cell>
          <cell r="C621">
            <v>772400</v>
          </cell>
          <cell r="E621">
            <v>1541460</v>
          </cell>
          <cell r="K621">
            <v>43.43</v>
          </cell>
          <cell r="M621">
            <v>96.38</v>
          </cell>
          <cell r="N621">
            <v>26.81</v>
          </cell>
          <cell r="O621">
            <v>0.27816974476032374</v>
          </cell>
          <cell r="P621">
            <v>230</v>
          </cell>
          <cell r="Q621">
            <v>106000</v>
          </cell>
          <cell r="R621">
            <v>8.2750160932694374</v>
          </cell>
          <cell r="S621" t="str">
            <v/>
          </cell>
          <cell r="T621">
            <v>22935</v>
          </cell>
          <cell r="U621">
            <v>8.2666150933937228</v>
          </cell>
          <cell r="V621">
            <v>2313860</v>
          </cell>
          <cell r="X621">
            <v>69</v>
          </cell>
          <cell r="Y621">
            <v>0</v>
          </cell>
          <cell r="Z621">
            <v>11.758400000000002</v>
          </cell>
        </row>
        <row r="622">
          <cell r="A622">
            <v>38239</v>
          </cell>
          <cell r="C622">
            <v>1021260</v>
          </cell>
          <cell r="D622">
            <v>411450</v>
          </cell>
          <cell r="E622">
            <v>1060570</v>
          </cell>
          <cell r="K622">
            <v>52.47</v>
          </cell>
          <cell r="L622">
            <v>6330</v>
          </cell>
          <cell r="M622">
            <v>62.88</v>
          </cell>
          <cell r="N622">
            <v>19.16</v>
          </cell>
          <cell r="O622">
            <v>0.30470737913486007</v>
          </cell>
          <cell r="P622">
            <v>230</v>
          </cell>
          <cell r="Q622">
            <v>104000</v>
          </cell>
          <cell r="R622">
            <v>9.0239705244906805</v>
          </cell>
          <cell r="S622">
            <v>65</v>
          </cell>
          <cell r="T622">
            <v>30665</v>
          </cell>
          <cell r="U622">
            <v>10.257415934030675</v>
          </cell>
          <cell r="V622">
            <v>2493280</v>
          </cell>
          <cell r="X622">
            <v>66</v>
          </cell>
          <cell r="Y622">
            <v>0</v>
          </cell>
          <cell r="Z622">
            <v>12.139199999999981</v>
          </cell>
        </row>
        <row r="623">
          <cell r="A623">
            <v>38240</v>
          </cell>
          <cell r="C623">
            <v>827610</v>
          </cell>
          <cell r="E623">
            <v>1511340</v>
          </cell>
          <cell r="K623">
            <v>48.14</v>
          </cell>
          <cell r="M623">
            <v>96.38</v>
          </cell>
          <cell r="N623">
            <v>29.59</v>
          </cell>
          <cell r="O623">
            <v>0.30701390329943973</v>
          </cell>
          <cell r="P623">
            <v>230</v>
          </cell>
          <cell r="Q623">
            <v>108000</v>
          </cell>
          <cell r="R623">
            <v>8.0921325768059802</v>
          </cell>
          <cell r="S623" t="str">
            <v/>
          </cell>
          <cell r="T623">
            <v>20441</v>
          </cell>
          <cell r="U623">
            <v>7.2886526005258769</v>
          </cell>
          <cell r="V623">
            <v>2338950</v>
          </cell>
          <cell r="X623">
            <v>68</v>
          </cell>
          <cell r="Y623">
            <v>0</v>
          </cell>
          <cell r="Z623">
            <v>15.52960000000003</v>
          </cell>
        </row>
        <row r="624">
          <cell r="A624">
            <v>38241</v>
          </cell>
          <cell r="C624">
            <v>729340</v>
          </cell>
          <cell r="E624">
            <v>1562730</v>
          </cell>
          <cell r="K624">
            <v>40.46</v>
          </cell>
          <cell r="M624">
            <v>94.17</v>
          </cell>
          <cell r="N624">
            <v>26.87</v>
          </cell>
          <cell r="O624">
            <v>0.28533503238823404</v>
          </cell>
          <cell r="P624">
            <v>230</v>
          </cell>
          <cell r="Q624">
            <v>104000</v>
          </cell>
          <cell r="R624">
            <v>8.5124786451756673</v>
          </cell>
          <cell r="S624" t="str">
            <v/>
          </cell>
          <cell r="T624">
            <v>20470</v>
          </cell>
          <cell r="U624">
            <v>7.4482803753812057</v>
          </cell>
          <cell r="V624">
            <v>2292070</v>
          </cell>
          <cell r="X624">
            <v>68</v>
          </cell>
          <cell r="Y624">
            <v>0</v>
          </cell>
          <cell r="Z624">
            <v>14.464000000000013</v>
          </cell>
        </row>
        <row r="625">
          <cell r="A625">
            <v>38242</v>
          </cell>
          <cell r="C625">
            <v>754790</v>
          </cell>
          <cell r="E625">
            <v>1630210</v>
          </cell>
          <cell r="K625">
            <v>39.69</v>
          </cell>
          <cell r="M625">
            <v>104.72</v>
          </cell>
          <cell r="N625">
            <v>28.93</v>
          </cell>
          <cell r="O625">
            <v>0.27626050420168069</v>
          </cell>
          <cell r="P625">
            <v>230</v>
          </cell>
          <cell r="Q625">
            <v>113000</v>
          </cell>
          <cell r="R625">
            <v>8.2577383837684373</v>
          </cell>
          <cell r="S625" t="str">
            <v/>
          </cell>
          <cell r="T625">
            <v>21163</v>
          </cell>
          <cell r="U625">
            <v>7.4003949685534582</v>
          </cell>
          <cell r="V625">
            <v>2385000</v>
          </cell>
          <cell r="X625">
            <v>72</v>
          </cell>
          <cell r="Y625">
            <v>0</v>
          </cell>
          <cell r="Z625">
            <v>18.940800000000024</v>
          </cell>
        </row>
        <row r="626">
          <cell r="A626">
            <v>38243</v>
          </cell>
          <cell r="C626">
            <v>788900</v>
          </cell>
          <cell r="E626">
            <v>1774580</v>
          </cell>
          <cell r="K626">
            <v>45.08</v>
          </cell>
          <cell r="M626">
            <v>111.82</v>
          </cell>
          <cell r="N626">
            <v>30.23</v>
          </cell>
          <cell r="O626">
            <v>0.27034519763906278</v>
          </cell>
          <cell r="P626">
            <v>230</v>
          </cell>
          <cell r="Q626">
            <v>117000</v>
          </cell>
          <cell r="R626">
            <v>8.1691523263225001</v>
          </cell>
          <cell r="S626" t="str">
            <v/>
          </cell>
          <cell r="T626">
            <v>20682</v>
          </cell>
          <cell r="U626">
            <v>6.7286610389002455</v>
          </cell>
          <cell r="V626">
            <v>2563480</v>
          </cell>
          <cell r="X626">
            <v>70</v>
          </cell>
          <cell r="Y626">
            <v>0</v>
          </cell>
          <cell r="Z626">
            <v>17.891200000000026</v>
          </cell>
        </row>
        <row r="627">
          <cell r="A627">
            <v>38244</v>
          </cell>
          <cell r="C627">
            <v>786270</v>
          </cell>
          <cell r="E627">
            <v>1852940</v>
          </cell>
          <cell r="K627">
            <v>42.67</v>
          </cell>
          <cell r="M627">
            <v>116.78</v>
          </cell>
          <cell r="N627">
            <v>32.24</v>
          </cell>
          <cell r="O627">
            <v>0.27607467032026034</v>
          </cell>
          <cell r="P627">
            <v>230</v>
          </cell>
          <cell r="Q627">
            <v>118000</v>
          </cell>
          <cell r="R627">
            <v>8.2759799310128574</v>
          </cell>
          <cell r="S627" t="str">
            <v/>
          </cell>
          <cell r="T627">
            <v>20679</v>
          </cell>
          <cell r="U627">
            <v>6.534639532284281</v>
          </cell>
          <cell r="V627">
            <v>2639210</v>
          </cell>
          <cell r="X627">
            <v>73</v>
          </cell>
          <cell r="Y627">
            <v>0</v>
          </cell>
          <cell r="Z627">
            <v>18.972800000000035</v>
          </cell>
        </row>
        <row r="628">
          <cell r="A628">
            <v>38245</v>
          </cell>
          <cell r="C628">
            <v>812000</v>
          </cell>
          <cell r="E628">
            <v>1891200</v>
          </cell>
          <cell r="K628">
            <v>46.39</v>
          </cell>
          <cell r="M628">
            <v>117.58</v>
          </cell>
          <cell r="N628">
            <v>34.4</v>
          </cell>
          <cell r="O628">
            <v>0.29256676305494128</v>
          </cell>
          <cell r="P628">
            <v>230</v>
          </cell>
          <cell r="Q628">
            <v>121000</v>
          </cell>
          <cell r="R628">
            <v>8.2429712752332751</v>
          </cell>
          <cell r="S628" t="str">
            <v/>
          </cell>
          <cell r="T628">
            <v>22461</v>
          </cell>
          <cell r="U628">
            <v>6.9297403077833675</v>
          </cell>
          <cell r="V628">
            <v>2703200</v>
          </cell>
          <cell r="X628">
            <v>78</v>
          </cell>
          <cell r="Y628">
            <v>0</v>
          </cell>
          <cell r="Z628">
            <v>22.697600000000023</v>
          </cell>
        </row>
        <row r="629">
          <cell r="A629">
            <v>38246</v>
          </cell>
          <cell r="C629">
            <v>816130</v>
          </cell>
          <cell r="E629">
            <v>1886750</v>
          </cell>
          <cell r="K629">
            <v>47.83</v>
          </cell>
          <cell r="M629">
            <v>121.17</v>
          </cell>
          <cell r="N629">
            <v>36.659999999999997</v>
          </cell>
          <cell r="O629">
            <v>0.30255013617231985</v>
          </cell>
          <cell r="P629">
            <v>230</v>
          </cell>
          <cell r="Q629">
            <v>125000</v>
          </cell>
          <cell r="R629">
            <v>7.9966863905325445</v>
          </cell>
          <cell r="S629" t="str">
            <v/>
          </cell>
          <cell r="T629">
            <v>20569</v>
          </cell>
          <cell r="U629">
            <v>6.3467656721719052</v>
          </cell>
          <cell r="V629">
            <v>2702880</v>
          </cell>
          <cell r="X629">
            <v>74</v>
          </cell>
          <cell r="Y629">
            <v>0</v>
          </cell>
          <cell r="Z629">
            <v>19.915200000000013</v>
          </cell>
        </row>
        <row r="630">
          <cell r="A630">
            <v>38247</v>
          </cell>
          <cell r="C630">
            <v>828400</v>
          </cell>
          <cell r="E630">
            <v>1522970</v>
          </cell>
          <cell r="K630">
            <v>44.76</v>
          </cell>
          <cell r="M630">
            <v>93.86</v>
          </cell>
          <cell r="N630">
            <v>30.14</v>
          </cell>
          <cell r="O630">
            <v>0.32111655657362032</v>
          </cell>
          <cell r="P630">
            <v>230</v>
          </cell>
          <cell r="Q630">
            <v>106000</v>
          </cell>
          <cell r="R630">
            <v>8.4813518972731199</v>
          </cell>
          <cell r="S630" t="str">
            <v/>
          </cell>
          <cell r="T630">
            <v>21052</v>
          </cell>
          <cell r="U630">
            <v>7.4668674007068212</v>
          </cell>
          <cell r="V630">
            <v>2351370</v>
          </cell>
          <cell r="X630">
            <v>70</v>
          </cell>
          <cell r="Y630">
            <v>0</v>
          </cell>
          <cell r="Z630">
            <v>11.431999999999988</v>
          </cell>
        </row>
        <row r="631">
          <cell r="A631">
            <v>38248</v>
          </cell>
          <cell r="C631">
            <v>789700</v>
          </cell>
          <cell r="E631">
            <v>1513650</v>
          </cell>
          <cell r="K631">
            <v>40.21</v>
          </cell>
          <cell r="M631">
            <v>95.15</v>
          </cell>
          <cell r="N631">
            <v>30.36</v>
          </cell>
          <cell r="O631">
            <v>0.31907514450867047</v>
          </cell>
          <cell r="P631">
            <v>230</v>
          </cell>
          <cell r="Q631">
            <v>106000</v>
          </cell>
          <cell r="R631">
            <v>8.5082372931442087</v>
          </cell>
          <cell r="S631" t="str">
            <v/>
          </cell>
          <cell r="T631">
            <v>21500</v>
          </cell>
          <cell r="U631">
            <v>7.7847483013871104</v>
          </cell>
          <cell r="V631">
            <v>2303350</v>
          </cell>
          <cell r="X631">
            <v>66</v>
          </cell>
          <cell r="Y631">
            <v>0</v>
          </cell>
          <cell r="Z631">
            <v>11.289599999999979</v>
          </cell>
        </row>
        <row r="632">
          <cell r="A632">
            <v>38249</v>
          </cell>
          <cell r="C632">
            <v>765360</v>
          </cell>
          <cell r="E632">
            <v>1542470</v>
          </cell>
          <cell r="K632">
            <v>44.83</v>
          </cell>
          <cell r="M632">
            <v>99.42</v>
          </cell>
          <cell r="N632">
            <v>30.77</v>
          </cell>
          <cell r="O632">
            <v>0.30949507141420235</v>
          </cell>
          <cell r="P632">
            <v>230</v>
          </cell>
          <cell r="Q632">
            <v>106000</v>
          </cell>
          <cell r="R632">
            <v>7.9994107452339689</v>
          </cell>
          <cell r="S632" t="str">
            <v/>
          </cell>
          <cell r="T632">
            <v>23530</v>
          </cell>
          <cell r="U632">
            <v>8.503234640333126</v>
          </cell>
          <cell r="V632">
            <v>2307830</v>
          </cell>
          <cell r="X632">
            <v>68</v>
          </cell>
          <cell r="Y632">
            <v>0</v>
          </cell>
          <cell r="Z632">
            <v>11.804799999999993</v>
          </cell>
        </row>
        <row r="633">
          <cell r="A633">
            <v>38250</v>
          </cell>
          <cell r="C633">
            <v>244690</v>
          </cell>
          <cell r="D633">
            <v>42250</v>
          </cell>
          <cell r="E633">
            <v>1932160</v>
          </cell>
          <cell r="K633">
            <v>11.29</v>
          </cell>
          <cell r="L633">
            <v>650</v>
          </cell>
          <cell r="M633">
            <v>122.07</v>
          </cell>
          <cell r="N633">
            <v>36.4</v>
          </cell>
          <cell r="O633">
            <v>0.29818956336528224</v>
          </cell>
          <cell r="P633">
            <v>230</v>
          </cell>
          <cell r="Q633">
            <v>98000</v>
          </cell>
          <cell r="R633">
            <v>8.1615551889622093</v>
          </cell>
          <cell r="S633">
            <v>65</v>
          </cell>
          <cell r="T633">
            <v>24075</v>
          </cell>
          <cell r="U633">
            <v>9.0480600243341893</v>
          </cell>
          <cell r="V633">
            <v>2219100</v>
          </cell>
          <cell r="X633">
            <v>65</v>
          </cell>
          <cell r="Y633">
            <v>0</v>
          </cell>
          <cell r="Z633">
            <v>9.9407999999999959</v>
          </cell>
        </row>
        <row r="634">
          <cell r="A634">
            <v>38251</v>
          </cell>
          <cell r="D634">
            <v>167050</v>
          </cell>
          <cell r="E634">
            <v>1822690</v>
          </cell>
          <cell r="K634">
            <v>0</v>
          </cell>
          <cell r="L634">
            <v>2570</v>
          </cell>
          <cell r="M634">
            <v>116.22</v>
          </cell>
          <cell r="N634">
            <v>34.659999999999997</v>
          </cell>
          <cell r="O634">
            <v>0.2982274995697814</v>
          </cell>
          <cell r="P634">
            <v>230</v>
          </cell>
          <cell r="Q634">
            <v>94000</v>
          </cell>
          <cell r="R634">
            <v>7.8415505076578906</v>
          </cell>
          <cell r="S634">
            <v>65</v>
          </cell>
          <cell r="T634">
            <v>23159</v>
          </cell>
          <cell r="U634">
            <v>9.7071004251811797</v>
          </cell>
          <cell r="V634">
            <v>1989740</v>
          </cell>
          <cell r="X634">
            <v>64</v>
          </cell>
          <cell r="Y634">
            <v>1</v>
          </cell>
          <cell r="Z634">
            <v>8.5999999999999943</v>
          </cell>
        </row>
        <row r="635">
          <cell r="A635">
            <v>38252</v>
          </cell>
          <cell r="D635">
            <v>241800</v>
          </cell>
          <cell r="E635">
            <v>1959040</v>
          </cell>
          <cell r="K635">
            <v>0</v>
          </cell>
          <cell r="L635">
            <v>3720</v>
          </cell>
          <cell r="M635">
            <v>124.45</v>
          </cell>
          <cell r="N635">
            <v>34.85</v>
          </cell>
          <cell r="O635">
            <v>0.28003214142225796</v>
          </cell>
          <cell r="P635">
            <v>230</v>
          </cell>
          <cell r="Q635">
            <v>91000</v>
          </cell>
          <cell r="R635">
            <v>7.870791482523102</v>
          </cell>
          <cell r="S635">
            <v>65</v>
          </cell>
          <cell r="T635">
            <v>33220</v>
          </cell>
          <cell r="U635">
            <v>12.588593446138747</v>
          </cell>
          <cell r="V635">
            <v>2200840</v>
          </cell>
          <cell r="X635">
            <v>66</v>
          </cell>
          <cell r="Y635">
            <v>0</v>
          </cell>
          <cell r="Z635">
            <v>12.983999999999988</v>
          </cell>
        </row>
        <row r="636">
          <cell r="A636">
            <v>38253</v>
          </cell>
          <cell r="D636">
            <v>247650</v>
          </cell>
          <cell r="E636">
            <v>1995420</v>
          </cell>
          <cell r="K636">
            <v>0</v>
          </cell>
          <cell r="L636">
            <v>3810</v>
          </cell>
          <cell r="M636">
            <v>125.26</v>
          </cell>
          <cell r="N636">
            <v>35.15</v>
          </cell>
          <cell r="O636">
            <v>0.28061631805843845</v>
          </cell>
          <cell r="P636">
            <v>230</v>
          </cell>
          <cell r="Q636">
            <v>95000</v>
          </cell>
          <cell r="R636">
            <v>7.9651125658630049</v>
          </cell>
          <cell r="S636">
            <v>65</v>
          </cell>
          <cell r="T636">
            <v>31940</v>
          </cell>
          <cell r="U636">
            <v>11.875670398159665</v>
          </cell>
          <cell r="V636">
            <v>2243070</v>
          </cell>
          <cell r="X636">
            <v>67</v>
          </cell>
          <cell r="Y636">
            <v>0</v>
          </cell>
          <cell r="Z636">
            <v>12.871999999999993</v>
          </cell>
        </row>
        <row r="637">
          <cell r="A637">
            <v>38254</v>
          </cell>
          <cell r="D637">
            <v>239200</v>
          </cell>
          <cell r="E637">
            <v>2213670</v>
          </cell>
          <cell r="K637">
            <v>0</v>
          </cell>
          <cell r="L637">
            <v>3680</v>
          </cell>
          <cell r="M637">
            <v>137.93</v>
          </cell>
          <cell r="N637">
            <v>40.17</v>
          </cell>
          <cell r="O637">
            <v>0.29123468426013194</v>
          </cell>
          <cell r="P637">
            <v>230</v>
          </cell>
          <cell r="Q637">
            <v>122000</v>
          </cell>
          <cell r="R637">
            <v>8.0246139346045098</v>
          </cell>
          <cell r="S637">
            <v>65</v>
          </cell>
          <cell r="T637">
            <v>29174</v>
          </cell>
          <cell r="U637">
            <v>9.9194478305005962</v>
          </cell>
          <cell r="V637">
            <v>2452870</v>
          </cell>
          <cell r="X637">
            <v>72</v>
          </cell>
          <cell r="Y637">
            <v>0</v>
          </cell>
          <cell r="Z637">
            <v>18.030399999999986</v>
          </cell>
        </row>
        <row r="638">
          <cell r="A638">
            <v>38255</v>
          </cell>
          <cell r="D638">
            <v>78000</v>
          </cell>
          <cell r="E638">
            <v>2191310</v>
          </cell>
          <cell r="K638">
            <v>0</v>
          </cell>
          <cell r="L638">
            <v>1200</v>
          </cell>
          <cell r="M638">
            <v>140.07</v>
          </cell>
          <cell r="N638">
            <v>40.229999999999997</v>
          </cell>
          <cell r="O638">
            <v>0.28721353608909828</v>
          </cell>
          <cell r="P638">
            <v>230</v>
          </cell>
          <cell r="Q638">
            <v>99000</v>
          </cell>
          <cell r="R638">
            <v>7.8221960448347252</v>
          </cell>
          <cell r="S638">
            <v>65</v>
          </cell>
          <cell r="T638">
            <v>28743</v>
          </cell>
          <cell r="U638">
            <v>10.563414429936852</v>
          </cell>
          <cell r="V638">
            <v>2269310</v>
          </cell>
          <cell r="X638">
            <v>72</v>
          </cell>
          <cell r="Y638">
            <v>0</v>
          </cell>
          <cell r="Z638">
            <v>14.208000000000013</v>
          </cell>
        </row>
        <row r="639">
          <cell r="A639">
            <v>38256</v>
          </cell>
          <cell r="D639">
            <v>77350</v>
          </cell>
          <cell r="E639">
            <v>2120480</v>
          </cell>
          <cell r="K639">
            <v>0</v>
          </cell>
          <cell r="L639">
            <v>1190</v>
          </cell>
          <cell r="M639">
            <v>133.87</v>
          </cell>
          <cell r="N639">
            <v>39.119999999999997</v>
          </cell>
          <cell r="O639">
            <v>0.29222379920818703</v>
          </cell>
          <cell r="P639">
            <v>230</v>
          </cell>
          <cell r="Q639">
            <v>92000</v>
          </cell>
          <cell r="R639">
            <v>7.9199223126914173</v>
          </cell>
          <cell r="S639">
            <v>65</v>
          </cell>
          <cell r="T639">
            <v>28937</v>
          </cell>
          <cell r="U639">
            <v>10.980584485606256</v>
          </cell>
          <cell r="V639">
            <v>2197830</v>
          </cell>
          <cell r="X639">
            <v>64</v>
          </cell>
          <cell r="Y639">
            <v>1</v>
          </cell>
          <cell r="Z639">
            <v>10.463999999999984</v>
          </cell>
        </row>
        <row r="640">
          <cell r="A640">
            <v>38257</v>
          </cell>
          <cell r="D640">
            <v>113750</v>
          </cell>
          <cell r="E640">
            <v>2098360</v>
          </cell>
          <cell r="K640">
            <v>0</v>
          </cell>
          <cell r="L640">
            <v>1750</v>
          </cell>
          <cell r="M640">
            <v>131.69999999999999</v>
          </cell>
          <cell r="N640">
            <v>37.299999999999997</v>
          </cell>
          <cell r="O640">
            <v>0.2832194381169324</v>
          </cell>
          <cell r="P640">
            <v>230</v>
          </cell>
          <cell r="Q640">
            <v>92000</v>
          </cell>
          <cell r="R640">
            <v>7.9664388762338652</v>
          </cell>
          <cell r="S640">
            <v>65</v>
          </cell>
          <cell r="T640">
            <v>29988</v>
          </cell>
          <cell r="U640">
            <v>11.305944098620774</v>
          </cell>
          <cell r="V640">
            <v>2212110</v>
          </cell>
          <cell r="X640">
            <v>62</v>
          </cell>
          <cell r="Y640">
            <v>3</v>
          </cell>
          <cell r="Z640">
            <v>8.1711999999999776</v>
          </cell>
        </row>
        <row r="641">
          <cell r="A641">
            <v>38258</v>
          </cell>
          <cell r="D641">
            <v>83850</v>
          </cell>
          <cell r="E641">
            <v>2133880</v>
          </cell>
          <cell r="K641">
            <v>0</v>
          </cell>
          <cell r="L641">
            <v>1290</v>
          </cell>
          <cell r="M641">
            <v>133.94999999999999</v>
          </cell>
          <cell r="N641">
            <v>40.299999999999997</v>
          </cell>
          <cell r="O641">
            <v>0.30085852930197837</v>
          </cell>
          <cell r="P641">
            <v>230</v>
          </cell>
          <cell r="Q641">
            <v>95000</v>
          </cell>
          <cell r="R641">
            <v>7.9652108995893993</v>
          </cell>
          <cell r="S641">
            <v>65</v>
          </cell>
          <cell r="T641">
            <v>28865</v>
          </cell>
          <cell r="U641">
            <v>10.854977837698909</v>
          </cell>
          <cell r="V641">
            <v>2217730</v>
          </cell>
          <cell r="X641">
            <v>66</v>
          </cell>
          <cell r="Y641">
            <v>0</v>
          </cell>
          <cell r="Z641">
            <v>8.8591999999999942</v>
          </cell>
        </row>
        <row r="642">
          <cell r="A642">
            <v>38259</v>
          </cell>
          <cell r="D642">
            <v>68250</v>
          </cell>
          <cell r="E642">
            <v>2138040</v>
          </cell>
          <cell r="K642">
            <v>0</v>
          </cell>
          <cell r="L642">
            <v>1050</v>
          </cell>
          <cell r="M642">
            <v>134.38</v>
          </cell>
          <cell r="N642">
            <v>41.95</v>
          </cell>
          <cell r="O642">
            <v>0.31217443071885703</v>
          </cell>
          <cell r="P642">
            <v>230</v>
          </cell>
          <cell r="Q642">
            <v>96000</v>
          </cell>
          <cell r="R642">
            <v>7.9552016669147196</v>
          </cell>
          <cell r="S642">
            <v>65</v>
          </cell>
          <cell r="T642">
            <v>29153</v>
          </cell>
          <cell r="U642">
            <v>11.020129720027738</v>
          </cell>
          <cell r="V642">
            <v>2206290</v>
          </cell>
          <cell r="X642">
            <v>58</v>
          </cell>
          <cell r="Y642">
            <v>7</v>
          </cell>
          <cell r="Z642">
            <v>2.9151999999999987</v>
          </cell>
        </row>
        <row r="643">
          <cell r="A643">
            <v>38260</v>
          </cell>
          <cell r="D643">
            <v>13650</v>
          </cell>
          <cell r="E643">
            <v>2137300</v>
          </cell>
          <cell r="K643">
            <v>0</v>
          </cell>
          <cell r="L643">
            <v>210</v>
          </cell>
          <cell r="M643">
            <v>133.62</v>
          </cell>
          <cell r="N643">
            <v>41.47</v>
          </cell>
          <cell r="O643">
            <v>0.31035773087861096</v>
          </cell>
          <cell r="P643">
            <v>230</v>
          </cell>
          <cell r="Q643">
            <v>95000</v>
          </cell>
          <cell r="R643">
            <v>7.9976799880257445</v>
          </cell>
          <cell r="S643">
            <v>65</v>
          </cell>
          <cell r="T643">
            <v>30351</v>
          </cell>
          <cell r="U643">
            <v>11.768164764406425</v>
          </cell>
          <cell r="V643">
            <v>2150950</v>
          </cell>
          <cell r="X643">
            <v>58</v>
          </cell>
          <cell r="Y643">
            <v>7</v>
          </cell>
          <cell r="Z643">
            <v>4.7871999999999915</v>
          </cell>
        </row>
        <row r="644">
          <cell r="A644">
            <v>38261</v>
          </cell>
          <cell r="D644">
            <v>51350</v>
          </cell>
          <cell r="E644">
            <v>2093260</v>
          </cell>
          <cell r="K644">
            <v>0</v>
          </cell>
          <cell r="L644">
            <v>790</v>
          </cell>
          <cell r="M644">
            <v>131.99</v>
          </cell>
          <cell r="N644">
            <v>39.49</v>
          </cell>
          <cell r="O644">
            <v>0.29918933252519131</v>
          </cell>
          <cell r="P644">
            <v>230</v>
          </cell>
          <cell r="Q644">
            <v>92000</v>
          </cell>
          <cell r="R644">
            <v>7.9296158799909087</v>
          </cell>
          <cell r="S644">
            <v>65</v>
          </cell>
          <cell r="T644">
            <v>33264</v>
          </cell>
          <cell r="U644">
            <v>12.935767342313987</v>
          </cell>
          <cell r="V644">
            <v>2144610</v>
          </cell>
          <cell r="X644">
            <v>61</v>
          </cell>
          <cell r="Y644">
            <v>4</v>
          </cell>
          <cell r="Z644">
            <v>8.7727999999999895</v>
          </cell>
        </row>
        <row r="645">
          <cell r="A645">
            <v>38262</v>
          </cell>
          <cell r="D645">
            <v>33150</v>
          </cell>
          <cell r="E645">
            <v>2117290</v>
          </cell>
          <cell r="K645">
            <v>0</v>
          </cell>
          <cell r="L645">
            <v>510</v>
          </cell>
          <cell r="M645">
            <v>133.01</v>
          </cell>
          <cell r="N645">
            <v>37.39</v>
          </cell>
          <cell r="O645">
            <v>0.28110668370799191</v>
          </cell>
          <cell r="P645">
            <v>230</v>
          </cell>
          <cell r="Q645">
            <v>98000</v>
          </cell>
          <cell r="R645">
            <v>7.9591384106458163</v>
          </cell>
          <cell r="S645">
            <v>65</v>
          </cell>
          <cell r="T645">
            <v>28596</v>
          </cell>
          <cell r="U645">
            <v>11.090318260449024</v>
          </cell>
          <cell r="V645">
            <v>2150440</v>
          </cell>
          <cell r="X645">
            <v>54</v>
          </cell>
          <cell r="Y645">
            <v>11</v>
          </cell>
          <cell r="Z645">
            <v>0</v>
          </cell>
        </row>
        <row r="646">
          <cell r="A646">
            <v>38263</v>
          </cell>
          <cell r="D646">
            <v>18850</v>
          </cell>
          <cell r="E646">
            <v>2112160</v>
          </cell>
          <cell r="K646">
            <v>0</v>
          </cell>
          <cell r="L646">
            <v>290</v>
          </cell>
          <cell r="M646">
            <v>132.16999999999999</v>
          </cell>
          <cell r="N646">
            <v>37</v>
          </cell>
          <cell r="O646">
            <v>0.279942498297647</v>
          </cell>
          <cell r="P646">
            <v>230</v>
          </cell>
          <cell r="Q646">
            <v>94000</v>
          </cell>
          <cell r="R646">
            <v>7.9903155027615949</v>
          </cell>
          <cell r="S646">
            <v>65</v>
          </cell>
          <cell r="T646">
            <v>30075</v>
          </cell>
          <cell r="U646">
            <v>11.77026386549101</v>
          </cell>
          <cell r="V646">
            <v>2131010</v>
          </cell>
          <cell r="X646">
            <v>55</v>
          </cell>
          <cell r="Y646">
            <v>10</v>
          </cell>
          <cell r="Z646">
            <v>0</v>
          </cell>
        </row>
        <row r="647">
          <cell r="A647">
            <v>38264</v>
          </cell>
          <cell r="D647">
            <v>48750</v>
          </cell>
          <cell r="E647">
            <v>2103060</v>
          </cell>
          <cell r="K647">
            <v>0</v>
          </cell>
          <cell r="L647">
            <v>750</v>
          </cell>
          <cell r="M647">
            <v>133.12</v>
          </cell>
          <cell r="N647">
            <v>38.700000000000003</v>
          </cell>
          <cell r="O647">
            <v>0.29071514423076922</v>
          </cell>
          <cell r="P647">
            <v>230</v>
          </cell>
          <cell r="Q647">
            <v>94000</v>
          </cell>
          <cell r="R647">
            <v>7.8991135817307692</v>
          </cell>
          <cell r="S647">
            <v>65</v>
          </cell>
          <cell r="T647">
            <v>29491</v>
          </cell>
          <cell r="U647">
            <v>11.430142066446388</v>
          </cell>
          <cell r="V647">
            <v>2151810</v>
          </cell>
          <cell r="X647">
            <v>62</v>
          </cell>
          <cell r="Y647">
            <v>3</v>
          </cell>
          <cell r="Z647">
            <v>2.0735999999999848</v>
          </cell>
        </row>
        <row r="648">
          <cell r="A648">
            <v>38265</v>
          </cell>
          <cell r="D648">
            <v>30550</v>
          </cell>
          <cell r="E648">
            <v>2167180</v>
          </cell>
          <cell r="K648">
            <v>0</v>
          </cell>
          <cell r="L648">
            <v>470</v>
          </cell>
          <cell r="M648">
            <v>144.27000000000001</v>
          </cell>
          <cell r="N648">
            <v>42.92</v>
          </cell>
          <cell r="O648">
            <v>0.29749774727940664</v>
          </cell>
          <cell r="P648">
            <v>230</v>
          </cell>
          <cell r="Q648">
            <v>98000</v>
          </cell>
          <cell r="R648">
            <v>7.5108477160878904</v>
          </cell>
          <cell r="S648">
            <v>65</v>
          </cell>
          <cell r="T648">
            <v>30323</v>
          </cell>
          <cell r="U648">
            <v>11.507046816487922</v>
          </cell>
          <cell r="V648">
            <v>2197730</v>
          </cell>
          <cell r="X648">
            <v>51</v>
          </cell>
          <cell r="Y648">
            <v>14</v>
          </cell>
          <cell r="Z648">
            <v>0</v>
          </cell>
        </row>
        <row r="649">
          <cell r="A649">
            <v>38266</v>
          </cell>
          <cell r="D649">
            <v>87100</v>
          </cell>
          <cell r="E649">
            <v>2116530</v>
          </cell>
          <cell r="K649">
            <v>0</v>
          </cell>
          <cell r="L649">
            <v>1340</v>
          </cell>
          <cell r="M649">
            <v>139.02000000000001</v>
          </cell>
          <cell r="N649">
            <v>42.4</v>
          </cell>
          <cell r="O649">
            <v>0.30499208746942885</v>
          </cell>
          <cell r="P649">
            <v>230</v>
          </cell>
          <cell r="Q649">
            <v>98000</v>
          </cell>
          <cell r="R649">
            <v>7.6123219680621492</v>
          </cell>
          <cell r="S649">
            <v>65</v>
          </cell>
          <cell r="T649">
            <v>30916</v>
          </cell>
          <cell r="U649">
            <v>11.70066844252438</v>
          </cell>
          <cell r="V649">
            <v>2203630</v>
          </cell>
          <cell r="X649">
            <v>56</v>
          </cell>
          <cell r="Y649">
            <v>9</v>
          </cell>
          <cell r="Z649">
            <v>1.2895999999999788</v>
          </cell>
        </row>
        <row r="650">
          <cell r="A650">
            <v>38267</v>
          </cell>
          <cell r="D650">
            <v>107250</v>
          </cell>
          <cell r="E650">
            <v>2102560</v>
          </cell>
          <cell r="K650">
            <v>0</v>
          </cell>
          <cell r="L650">
            <v>1650</v>
          </cell>
          <cell r="M650">
            <v>135.16999999999999</v>
          </cell>
          <cell r="N650">
            <v>40.5</v>
          </cell>
          <cell r="O650">
            <v>0.29962269734408525</v>
          </cell>
          <cell r="P650">
            <v>230</v>
          </cell>
          <cell r="Q650">
            <v>93000</v>
          </cell>
          <cell r="R650">
            <v>7.777465413923208</v>
          </cell>
          <cell r="S650">
            <v>65</v>
          </cell>
          <cell r="T650">
            <v>30404</v>
          </cell>
          <cell r="U650">
            <v>11.474713210638019</v>
          </cell>
          <cell r="V650">
            <v>2209810</v>
          </cell>
          <cell r="X650">
            <v>66</v>
          </cell>
          <cell r="Y650">
            <v>0</v>
          </cell>
          <cell r="Z650">
            <v>8.427199999999992</v>
          </cell>
        </row>
        <row r="651">
          <cell r="A651">
            <v>38268</v>
          </cell>
          <cell r="D651">
            <v>84500</v>
          </cell>
          <cell r="E651">
            <v>2157450</v>
          </cell>
          <cell r="K651">
            <v>0</v>
          </cell>
          <cell r="L651">
            <v>1300</v>
          </cell>
          <cell r="M651">
            <v>139.97</v>
          </cell>
          <cell r="N651">
            <v>40.81</v>
          </cell>
          <cell r="O651">
            <v>0.29156247767378723</v>
          </cell>
          <cell r="P651">
            <v>230</v>
          </cell>
          <cell r="Q651">
            <v>95000</v>
          </cell>
          <cell r="R651">
            <v>7.7068300350075019</v>
          </cell>
          <cell r="S651">
            <v>65</v>
          </cell>
          <cell r="T651">
            <v>30251</v>
          </cell>
          <cell r="U651">
            <v>11.253299136912064</v>
          </cell>
          <cell r="V651">
            <v>2241950</v>
          </cell>
          <cell r="X651">
            <v>68</v>
          </cell>
          <cell r="Y651">
            <v>0</v>
          </cell>
          <cell r="Z651">
            <v>13.37119999999998</v>
          </cell>
        </row>
        <row r="652">
          <cell r="A652">
            <v>38269</v>
          </cell>
          <cell r="D652">
            <v>91000</v>
          </cell>
          <cell r="E652">
            <v>2194100</v>
          </cell>
          <cell r="K652">
            <v>0</v>
          </cell>
          <cell r="L652">
            <v>1400</v>
          </cell>
          <cell r="M652">
            <v>143.56</v>
          </cell>
          <cell r="N652">
            <v>41.89</v>
          </cell>
          <cell r="O652">
            <v>0.29179437169127892</v>
          </cell>
          <cell r="P652">
            <v>230</v>
          </cell>
          <cell r="Q652">
            <v>96000</v>
          </cell>
          <cell r="R652">
            <v>7.641752577319588</v>
          </cell>
          <cell r="S652">
            <v>65</v>
          </cell>
          <cell r="T652">
            <v>30594</v>
          </cell>
          <cell r="U652">
            <v>11.165986608901141</v>
          </cell>
          <cell r="V652">
            <v>2285100</v>
          </cell>
          <cell r="X652">
            <v>69</v>
          </cell>
          <cell r="Y652">
            <v>0</v>
          </cell>
          <cell r="Z652">
            <v>14.302400000000006</v>
          </cell>
        </row>
        <row r="653">
          <cell r="A653">
            <v>38270</v>
          </cell>
          <cell r="D653">
            <v>70850</v>
          </cell>
          <cell r="E653">
            <v>2141730</v>
          </cell>
          <cell r="K653">
            <v>0</v>
          </cell>
          <cell r="L653">
            <v>1090</v>
          </cell>
          <cell r="M653">
            <v>145.19999999999999</v>
          </cell>
          <cell r="N653">
            <v>43.47</v>
          </cell>
          <cell r="O653">
            <v>0.29938016528925621</v>
          </cell>
          <cell r="P653">
            <v>230</v>
          </cell>
          <cell r="Q653">
            <v>94000</v>
          </cell>
          <cell r="R653">
            <v>7.3751033057851236</v>
          </cell>
          <cell r="S653">
            <v>65</v>
          </cell>
          <cell r="T653">
            <v>28778</v>
          </cell>
          <cell r="U653">
            <v>10.847450487665983</v>
          </cell>
          <cell r="V653">
            <v>2212580</v>
          </cell>
          <cell r="X653">
            <v>67</v>
          </cell>
          <cell r="Y653">
            <v>0</v>
          </cell>
          <cell r="Z653">
            <v>9.9839999999999876</v>
          </cell>
        </row>
        <row r="654">
          <cell r="A654">
            <v>38271</v>
          </cell>
          <cell r="D654">
            <v>81900</v>
          </cell>
          <cell r="E654">
            <v>2106020</v>
          </cell>
          <cell r="K654">
            <v>0</v>
          </cell>
          <cell r="L654">
            <v>1260</v>
          </cell>
          <cell r="M654">
            <v>143.16</v>
          </cell>
          <cell r="N654">
            <v>43.67</v>
          </cell>
          <cell r="O654">
            <v>0.30504330818664432</v>
          </cell>
          <cell r="P654">
            <v>230</v>
          </cell>
          <cell r="Q654">
            <v>94000</v>
          </cell>
          <cell r="R654">
            <v>7.3554763900530871</v>
          </cell>
          <cell r="S654">
            <v>65</v>
          </cell>
          <cell r="T654">
            <v>29713</v>
          </cell>
          <cell r="U654">
            <v>11.326118870891074</v>
          </cell>
          <cell r="V654">
            <v>2187920</v>
          </cell>
          <cell r="X654">
            <v>62</v>
          </cell>
          <cell r="Y654">
            <v>3</v>
          </cell>
          <cell r="Z654">
            <v>5.7247999999999877</v>
          </cell>
        </row>
        <row r="655">
          <cell r="A655">
            <v>38272</v>
          </cell>
          <cell r="D655">
            <v>13650</v>
          </cell>
          <cell r="E655">
            <v>1917790</v>
          </cell>
          <cell r="K655">
            <v>0</v>
          </cell>
          <cell r="L655">
            <v>210</v>
          </cell>
          <cell r="M655">
            <v>128.94999999999999</v>
          </cell>
          <cell r="N655">
            <v>37.22</v>
          </cell>
          <cell r="O655">
            <v>0.28863900736719661</v>
          </cell>
          <cell r="P655">
            <v>230</v>
          </cell>
          <cell r="Q655">
            <v>93000</v>
          </cell>
          <cell r="R655">
            <v>7.4361768127181085</v>
          </cell>
          <cell r="S655">
            <v>65</v>
          </cell>
          <cell r="T655">
            <v>32701</v>
          </cell>
          <cell r="U655">
            <v>14.12036304518908</v>
          </cell>
          <cell r="V655">
            <v>1931440</v>
          </cell>
          <cell r="X655">
            <v>62</v>
          </cell>
          <cell r="Y655">
            <v>3</v>
          </cell>
          <cell r="Z655">
            <v>10.116799999999991</v>
          </cell>
        </row>
        <row r="656">
          <cell r="A656">
            <v>38273</v>
          </cell>
          <cell r="E656">
            <v>1787820</v>
          </cell>
          <cell r="K656">
            <v>0</v>
          </cell>
          <cell r="L656">
            <v>0</v>
          </cell>
          <cell r="M656">
            <v>121.94</v>
          </cell>
          <cell r="N656">
            <v>35.24</v>
          </cell>
          <cell r="O656">
            <v>0.2889945875020502</v>
          </cell>
          <cell r="P656">
            <v>230</v>
          </cell>
          <cell r="Q656">
            <v>88000</v>
          </cell>
          <cell r="R656">
            <v>7.3307364277513534</v>
          </cell>
          <cell r="S656" t="str">
            <v/>
          </cell>
          <cell r="T656">
            <v>31636</v>
          </cell>
          <cell r="U656">
            <v>14.757874953854413</v>
          </cell>
          <cell r="V656">
            <v>1787820</v>
          </cell>
          <cell r="X656">
            <v>54</v>
          </cell>
          <cell r="Y656">
            <v>11</v>
          </cell>
          <cell r="Z656">
            <v>1.6719999999999899</v>
          </cell>
        </row>
        <row r="657">
          <cell r="A657">
            <v>38274</v>
          </cell>
          <cell r="E657">
            <v>1611910</v>
          </cell>
          <cell r="K657">
            <v>0</v>
          </cell>
          <cell r="L657">
            <v>0</v>
          </cell>
          <cell r="M657">
            <v>107.55</v>
          </cell>
          <cell r="N657">
            <v>32.26</v>
          </cell>
          <cell r="O657">
            <v>0.29995350999535098</v>
          </cell>
          <cell r="P657">
            <v>230</v>
          </cell>
          <cell r="Q657">
            <v>79000</v>
          </cell>
          <cell r="R657">
            <v>7.4937703393770336</v>
          </cell>
          <cell r="S657" t="str">
            <v/>
          </cell>
          <cell r="T657">
            <v>29006</v>
          </cell>
          <cell r="U657">
            <v>15.007664199614123</v>
          </cell>
          <cell r="V657">
            <v>1611910</v>
          </cell>
          <cell r="X657">
            <v>48</v>
          </cell>
          <cell r="Y657">
            <v>17</v>
          </cell>
          <cell r="Z657">
            <v>0</v>
          </cell>
        </row>
        <row r="658">
          <cell r="A658">
            <v>38275</v>
          </cell>
          <cell r="E658">
            <v>1292080</v>
          </cell>
          <cell r="K658">
            <v>0</v>
          </cell>
          <cell r="L658">
            <v>0</v>
          </cell>
          <cell r="M658">
            <v>83.02</v>
          </cell>
          <cell r="N658">
            <v>50.08</v>
          </cell>
          <cell r="O658">
            <v>0.6032281377981209</v>
          </cell>
          <cell r="P658">
            <v>230</v>
          </cell>
          <cell r="Q658">
            <v>61000</v>
          </cell>
          <cell r="R658">
            <v>7.7817393399180919</v>
          </cell>
          <cell r="S658" t="str">
            <v/>
          </cell>
          <cell r="T658">
            <v>30321</v>
          </cell>
          <cell r="U658">
            <v>19.571322209151134</v>
          </cell>
          <cell r="V658">
            <v>1292080</v>
          </cell>
          <cell r="X658">
            <v>55</v>
          </cell>
          <cell r="Y658">
            <v>10</v>
          </cell>
          <cell r="Z658">
            <v>0</v>
          </cell>
        </row>
        <row r="659">
          <cell r="A659">
            <v>38276</v>
          </cell>
          <cell r="E659">
            <v>1281910</v>
          </cell>
          <cell r="K659">
            <v>0</v>
          </cell>
          <cell r="L659">
            <v>0</v>
          </cell>
          <cell r="M659">
            <v>86.88</v>
          </cell>
          <cell r="N659">
            <v>27.47</v>
          </cell>
          <cell r="O659">
            <v>0.31618324125230202</v>
          </cell>
          <cell r="P659">
            <v>230</v>
          </cell>
          <cell r="Q659">
            <v>58000</v>
          </cell>
          <cell r="R659">
            <v>7.37747467771639</v>
          </cell>
          <cell r="S659" t="str">
            <v/>
          </cell>
          <cell r="T659">
            <v>29707</v>
          </cell>
          <cell r="U659">
            <v>19.327127489449339</v>
          </cell>
          <cell r="V659">
            <v>1281910</v>
          </cell>
          <cell r="X659">
            <v>50</v>
          </cell>
          <cell r="Y659">
            <v>15</v>
          </cell>
          <cell r="Z659">
            <v>0</v>
          </cell>
        </row>
        <row r="660">
          <cell r="A660">
            <v>38277</v>
          </cell>
          <cell r="E660">
            <v>1220540</v>
          </cell>
          <cell r="K660">
            <v>0</v>
          </cell>
          <cell r="L660">
            <v>0</v>
          </cell>
          <cell r="M660">
            <v>83.1</v>
          </cell>
          <cell r="N660">
            <v>23.48</v>
          </cell>
          <cell r="O660">
            <v>0.2825511432009627</v>
          </cell>
          <cell r="P660">
            <v>230</v>
          </cell>
          <cell r="Q660">
            <v>57000</v>
          </cell>
          <cell r="R660">
            <v>7.3438026474127556</v>
          </cell>
          <cell r="S660" t="str">
            <v/>
          </cell>
          <cell r="T660">
            <v>29292</v>
          </cell>
          <cell r="U660">
            <v>20.015344028053157</v>
          </cell>
          <cell r="V660">
            <v>1220540</v>
          </cell>
          <cell r="X660">
            <v>53</v>
          </cell>
          <cell r="Y660">
            <v>12</v>
          </cell>
          <cell r="Z660">
            <v>0</v>
          </cell>
        </row>
        <row r="661">
          <cell r="A661">
            <v>38278</v>
          </cell>
          <cell r="D661">
            <v>161850</v>
          </cell>
          <cell r="E661">
            <v>1783250</v>
          </cell>
          <cell r="K661">
            <v>0</v>
          </cell>
          <cell r="L661">
            <v>2490</v>
          </cell>
          <cell r="M661">
            <v>123.23</v>
          </cell>
          <cell r="N661">
            <v>34.229999999999997</v>
          </cell>
          <cell r="O661">
            <v>0.27777326949606423</v>
          </cell>
          <cell r="P661">
            <v>230</v>
          </cell>
          <cell r="Q661">
            <v>95000</v>
          </cell>
          <cell r="R661">
            <v>7.2354540290513674</v>
          </cell>
          <cell r="S661">
            <v>65</v>
          </cell>
          <cell r="T661">
            <v>23450</v>
          </cell>
          <cell r="U661">
            <v>10.054650146522031</v>
          </cell>
          <cell r="V661">
            <v>1945100</v>
          </cell>
          <cell r="X661">
            <v>68</v>
          </cell>
          <cell r="Y661">
            <v>0</v>
          </cell>
          <cell r="Z661">
            <v>14.876800000000003</v>
          </cell>
        </row>
        <row r="662">
          <cell r="A662">
            <v>38279</v>
          </cell>
          <cell r="D662">
            <v>118950</v>
          </cell>
          <cell r="E662">
            <v>2181340</v>
          </cell>
          <cell r="K662">
            <v>0</v>
          </cell>
          <cell r="L662">
            <v>1830</v>
          </cell>
          <cell r="M662">
            <v>148.56</v>
          </cell>
          <cell r="N662">
            <v>41.05</v>
          </cell>
          <cell r="O662">
            <v>0.27631933225632738</v>
          </cell>
          <cell r="P662">
            <v>230</v>
          </cell>
          <cell r="Q662">
            <v>95000</v>
          </cell>
          <cell r="R662">
            <v>7.3416128163704899</v>
          </cell>
          <cell r="S662">
            <v>65</v>
          </cell>
          <cell r="T662">
            <v>26914</v>
          </cell>
          <cell r="U662">
            <v>9.7580200757295827</v>
          </cell>
          <cell r="V662">
            <v>2300290</v>
          </cell>
          <cell r="X662">
            <v>62</v>
          </cell>
          <cell r="Y662">
            <v>3</v>
          </cell>
          <cell r="Z662">
            <v>10.305599999999984</v>
          </cell>
        </row>
        <row r="663">
          <cell r="A663">
            <v>38280</v>
          </cell>
          <cell r="D663">
            <v>112450</v>
          </cell>
          <cell r="E663">
            <v>2125950</v>
          </cell>
          <cell r="K663">
            <v>0</v>
          </cell>
          <cell r="L663">
            <v>1730</v>
          </cell>
          <cell r="M663">
            <v>142.30000000000001</v>
          </cell>
          <cell r="N663">
            <v>40.24</v>
          </cell>
          <cell r="O663">
            <v>0.28278285312719603</v>
          </cell>
          <cell r="P663">
            <v>230</v>
          </cell>
          <cell r="Q663">
            <v>96000</v>
          </cell>
          <cell r="R663">
            <v>7.4699578355586791</v>
          </cell>
          <cell r="S663">
            <v>65</v>
          </cell>
          <cell r="T663">
            <v>26690</v>
          </cell>
          <cell r="U663">
            <v>9.944362044317371</v>
          </cell>
          <cell r="V663">
            <v>2238400</v>
          </cell>
          <cell r="X663">
            <v>57</v>
          </cell>
          <cell r="Y663">
            <v>8</v>
          </cell>
          <cell r="Z663">
            <v>5.6175999999999888</v>
          </cell>
        </row>
        <row r="664">
          <cell r="A664">
            <v>38281</v>
          </cell>
          <cell r="D664">
            <v>66950</v>
          </cell>
          <cell r="E664">
            <v>2116290</v>
          </cell>
          <cell r="K664">
            <v>0</v>
          </cell>
          <cell r="L664">
            <v>1030</v>
          </cell>
          <cell r="M664">
            <v>140.37</v>
          </cell>
          <cell r="N664">
            <v>38.61</v>
          </cell>
          <cell r="O664">
            <v>0.27505877324214573</v>
          </cell>
          <cell r="P664">
            <v>230</v>
          </cell>
          <cell r="Q664">
            <v>95000</v>
          </cell>
          <cell r="R664">
            <v>7.5382560376148753</v>
          </cell>
          <cell r="S664">
            <v>65</v>
          </cell>
          <cell r="T664">
            <v>28298</v>
          </cell>
          <cell r="U664">
            <v>10.809866070610653</v>
          </cell>
          <cell r="V664">
            <v>2183240</v>
          </cell>
          <cell r="X664">
            <v>57</v>
          </cell>
          <cell r="Y664">
            <v>8</v>
          </cell>
          <cell r="Z664">
            <v>4.7359999999999829</v>
          </cell>
        </row>
        <row r="665">
          <cell r="A665">
            <v>38282</v>
          </cell>
          <cell r="D665">
            <v>79950</v>
          </cell>
          <cell r="E665">
            <v>2160360</v>
          </cell>
          <cell r="K665">
            <v>0</v>
          </cell>
          <cell r="L665">
            <v>1230</v>
          </cell>
          <cell r="M665">
            <v>142.6</v>
          </cell>
          <cell r="N665">
            <v>41.03</v>
          </cell>
          <cell r="O665">
            <v>0.2877279102384292</v>
          </cell>
          <cell r="P665">
            <v>230</v>
          </cell>
          <cell r="Q665">
            <v>95000</v>
          </cell>
          <cell r="R665">
            <v>7.5748948106591865</v>
          </cell>
          <cell r="S665">
            <v>65</v>
          </cell>
          <cell r="T665">
            <v>27565</v>
          </cell>
          <cell r="U665">
            <v>10.261620043654673</v>
          </cell>
          <cell r="V665">
            <v>2240310</v>
          </cell>
          <cell r="X665">
            <v>62</v>
          </cell>
          <cell r="Y665">
            <v>3</v>
          </cell>
          <cell r="Z665">
            <v>9.5439999999999827</v>
          </cell>
        </row>
        <row r="666">
          <cell r="A666">
            <v>38283</v>
          </cell>
          <cell r="D666">
            <v>150800</v>
          </cell>
          <cell r="E666">
            <v>2190680</v>
          </cell>
          <cell r="K666">
            <v>0</v>
          </cell>
          <cell r="L666">
            <v>2320</v>
          </cell>
          <cell r="M666">
            <v>146.19999999999999</v>
          </cell>
          <cell r="N666">
            <v>40.549999999999997</v>
          </cell>
          <cell r="O666">
            <v>0.27735978112175103</v>
          </cell>
          <cell r="P666">
            <v>230</v>
          </cell>
          <cell r="Q666">
            <v>95000</v>
          </cell>
          <cell r="R666">
            <v>7.4920656634746923</v>
          </cell>
          <cell r="S666">
            <v>65</v>
          </cell>
          <cell r="T666">
            <v>26527</v>
          </cell>
          <cell r="U666">
            <v>9.448518885491227</v>
          </cell>
          <cell r="V666">
            <v>2341480</v>
          </cell>
          <cell r="X666">
            <v>72</v>
          </cell>
          <cell r="Y666">
            <v>0</v>
          </cell>
          <cell r="Z666">
            <v>18.016000000000005</v>
          </cell>
        </row>
        <row r="667">
          <cell r="A667">
            <v>38284</v>
          </cell>
          <cell r="D667">
            <v>50700</v>
          </cell>
          <cell r="E667">
            <v>2153810</v>
          </cell>
          <cell r="K667">
            <v>0</v>
          </cell>
          <cell r="L667">
            <v>780</v>
          </cell>
          <cell r="M667">
            <v>146.75</v>
          </cell>
          <cell r="N667">
            <v>39.409999999999997</v>
          </cell>
          <cell r="O667">
            <v>0.26855195911413965</v>
          </cell>
          <cell r="P667">
            <v>230</v>
          </cell>
          <cell r="Q667">
            <v>98000</v>
          </cell>
          <cell r="R667">
            <v>7.3383645655877343</v>
          </cell>
          <cell r="S667">
            <v>65</v>
          </cell>
          <cell r="T667">
            <v>27290</v>
          </cell>
          <cell r="U667">
            <v>10.324226245288068</v>
          </cell>
          <cell r="V667">
            <v>2204510</v>
          </cell>
          <cell r="X667">
            <v>62</v>
          </cell>
          <cell r="Y667">
            <v>3</v>
          </cell>
          <cell r="Z667">
            <v>6.9519999999999911</v>
          </cell>
        </row>
        <row r="668">
          <cell r="A668">
            <v>38285</v>
          </cell>
          <cell r="D668">
            <v>106600</v>
          </cell>
          <cell r="E668">
            <v>2139800</v>
          </cell>
          <cell r="K668">
            <v>0</v>
          </cell>
          <cell r="L668">
            <v>1640</v>
          </cell>
          <cell r="M668">
            <v>144.22999999999999</v>
          </cell>
          <cell r="N668">
            <v>39.56</v>
          </cell>
          <cell r="O668">
            <v>0.27428412951535747</v>
          </cell>
          <cell r="P668">
            <v>230</v>
          </cell>
          <cell r="Q668">
            <v>92000</v>
          </cell>
          <cell r="R668">
            <v>7.4180128960687792</v>
          </cell>
          <cell r="S668">
            <v>65</v>
          </cell>
          <cell r="T668">
            <v>26365</v>
          </cell>
          <cell r="U668">
            <v>9.788287927350428</v>
          </cell>
          <cell r="V668">
            <v>2246400</v>
          </cell>
          <cell r="X668">
            <v>65</v>
          </cell>
          <cell r="Y668">
            <v>0</v>
          </cell>
          <cell r="Z668">
            <v>7.9679999999999822</v>
          </cell>
        </row>
        <row r="669">
          <cell r="A669">
            <v>38286</v>
          </cell>
          <cell r="D669">
            <v>164450</v>
          </cell>
          <cell r="E669">
            <v>2183410</v>
          </cell>
          <cell r="K669">
            <v>0</v>
          </cell>
          <cell r="L669">
            <v>2530</v>
          </cell>
          <cell r="M669">
            <v>142.27000000000001</v>
          </cell>
          <cell r="N669">
            <v>39.78</v>
          </cell>
          <cell r="O669">
            <v>0.27960919378646237</v>
          </cell>
          <cell r="P669">
            <v>230</v>
          </cell>
          <cell r="Q669">
            <v>95000</v>
          </cell>
          <cell r="R669">
            <v>7.6734729739228227</v>
          </cell>
          <cell r="S669">
            <v>65</v>
          </cell>
          <cell r="T669">
            <v>24908</v>
          </cell>
          <cell r="U669">
            <v>8.8477473103166275</v>
          </cell>
          <cell r="V669">
            <v>2347860</v>
          </cell>
          <cell r="X669">
            <v>68</v>
          </cell>
          <cell r="Y669">
            <v>0</v>
          </cell>
          <cell r="Z669">
            <v>14.456000000000017</v>
          </cell>
        </row>
        <row r="670">
          <cell r="A670">
            <v>38287</v>
          </cell>
          <cell r="D670">
            <v>188500</v>
          </cell>
          <cell r="E670">
            <v>2192450</v>
          </cell>
          <cell r="K670">
            <v>0</v>
          </cell>
          <cell r="L670">
            <v>2900</v>
          </cell>
          <cell r="M670">
            <v>140.63</v>
          </cell>
          <cell r="N670">
            <v>41.41</v>
          </cell>
          <cell r="O670">
            <v>0.29446064139941691</v>
          </cell>
          <cell r="P670">
            <v>230</v>
          </cell>
          <cell r="Q670">
            <v>95000</v>
          </cell>
          <cell r="R670">
            <v>7.7951006186446703</v>
          </cell>
          <cell r="S670">
            <v>65</v>
          </cell>
          <cell r="T670">
            <v>25289</v>
          </cell>
          <cell r="U670">
            <v>8.8582397782397795</v>
          </cell>
          <cell r="V670">
            <v>2380950</v>
          </cell>
          <cell r="X670">
            <v>68</v>
          </cell>
          <cell r="Y670">
            <v>0</v>
          </cell>
          <cell r="Z670">
            <v>16.572800000000029</v>
          </cell>
        </row>
        <row r="671">
          <cell r="A671">
            <v>38288</v>
          </cell>
          <cell r="D671">
            <v>211250</v>
          </cell>
          <cell r="E671">
            <v>2190830</v>
          </cell>
          <cell r="K671">
            <v>0</v>
          </cell>
          <cell r="L671">
            <v>3250</v>
          </cell>
          <cell r="M671">
            <v>142.75</v>
          </cell>
          <cell r="N671">
            <v>41.48</v>
          </cell>
          <cell r="O671">
            <v>0.29057793345008753</v>
          </cell>
          <cell r="P671">
            <v>230</v>
          </cell>
          <cell r="Q671">
            <v>96000</v>
          </cell>
          <cell r="R671">
            <v>7.6736602451838882</v>
          </cell>
          <cell r="S671">
            <v>65</v>
          </cell>
          <cell r="T671">
            <v>25292</v>
          </cell>
          <cell r="U671">
            <v>8.7813594884433499</v>
          </cell>
          <cell r="V671">
            <v>2402080</v>
          </cell>
          <cell r="X671">
            <v>70</v>
          </cell>
          <cell r="Y671">
            <v>0</v>
          </cell>
          <cell r="Z671">
            <v>17.675200000000004</v>
          </cell>
        </row>
        <row r="672">
          <cell r="A672">
            <v>38289</v>
          </cell>
          <cell r="D672">
            <v>347100</v>
          </cell>
          <cell r="E672">
            <v>2138790</v>
          </cell>
          <cell r="K672">
            <v>0</v>
          </cell>
          <cell r="L672">
            <v>5340</v>
          </cell>
          <cell r="M672">
            <v>142.61000000000001</v>
          </cell>
          <cell r="N672">
            <v>39.380000000000003</v>
          </cell>
          <cell r="O672">
            <v>0.27613771825257694</v>
          </cell>
          <cell r="P672">
            <v>230</v>
          </cell>
          <cell r="Q672">
            <v>94000</v>
          </cell>
          <cell r="R672">
            <v>7.4987378164224108</v>
          </cell>
          <cell r="S672">
            <v>65</v>
          </cell>
          <cell r="T672">
            <v>29750</v>
          </cell>
          <cell r="U672">
            <v>9.9809323823660741</v>
          </cell>
          <cell r="V672">
            <v>2485890</v>
          </cell>
          <cell r="X672">
            <v>76</v>
          </cell>
          <cell r="Y672">
            <v>0</v>
          </cell>
          <cell r="Z672">
            <v>20.072000000000003</v>
          </cell>
        </row>
        <row r="673">
          <cell r="A673">
            <v>38290</v>
          </cell>
          <cell r="D673">
            <v>124800</v>
          </cell>
          <cell r="E673">
            <v>2150800</v>
          </cell>
          <cell r="K673">
            <v>0</v>
          </cell>
          <cell r="L673">
            <v>1920</v>
          </cell>
          <cell r="M673">
            <v>139.62</v>
          </cell>
          <cell r="N673">
            <v>37.6</v>
          </cell>
          <cell r="O673">
            <v>0.26930239220742014</v>
          </cell>
          <cell r="P673">
            <v>230</v>
          </cell>
          <cell r="Q673">
            <v>94000</v>
          </cell>
          <cell r="R673">
            <v>7.7023349090388198</v>
          </cell>
          <cell r="S673">
            <v>65</v>
          </cell>
          <cell r="T673">
            <v>24703</v>
          </cell>
          <cell r="U673">
            <v>9.0535691685709256</v>
          </cell>
          <cell r="V673">
            <v>2275600</v>
          </cell>
          <cell r="X673">
            <v>72</v>
          </cell>
          <cell r="Y673">
            <v>0</v>
          </cell>
          <cell r="Z673">
            <v>10.543999999999983</v>
          </cell>
        </row>
        <row r="674">
          <cell r="A674">
            <v>38291</v>
          </cell>
          <cell r="D674">
            <v>72150</v>
          </cell>
          <cell r="E674">
            <v>2174240</v>
          </cell>
          <cell r="K674">
            <v>0</v>
          </cell>
          <cell r="L674">
            <v>1110</v>
          </cell>
          <cell r="M674">
            <v>145.19999999999999</v>
          </cell>
          <cell r="N674">
            <v>41.83</v>
          </cell>
          <cell r="O674">
            <v>0.28808539944903583</v>
          </cell>
          <cell r="P674">
            <v>230</v>
          </cell>
          <cell r="Q674">
            <v>93000</v>
          </cell>
          <cell r="R674">
            <v>7.4870523415977965</v>
          </cell>
          <cell r="S674">
            <v>65</v>
          </cell>
          <cell r="T674">
            <v>25344</v>
          </cell>
          <cell r="U674">
            <v>9.4092726552379595</v>
          </cell>
          <cell r="V674">
            <v>2246390</v>
          </cell>
          <cell r="X674">
            <v>58</v>
          </cell>
          <cell r="Y674">
            <v>7</v>
          </cell>
          <cell r="Z674">
            <v>2.1359999999999744</v>
          </cell>
        </row>
        <row r="675">
          <cell r="A675">
            <v>38292</v>
          </cell>
          <cell r="D675">
            <v>180700</v>
          </cell>
          <cell r="E675">
            <v>2184480</v>
          </cell>
          <cell r="K675">
            <v>0</v>
          </cell>
          <cell r="L675">
            <v>2780</v>
          </cell>
          <cell r="M675">
            <v>144.96</v>
          </cell>
          <cell r="N675">
            <v>41.36</v>
          </cell>
          <cell r="O675">
            <v>0.28532008830022071</v>
          </cell>
          <cell r="P675">
            <v>230</v>
          </cell>
          <cell r="Q675">
            <v>96000</v>
          </cell>
          <cell r="R675">
            <v>7.5347682119205297</v>
          </cell>
          <cell r="S675">
            <v>65</v>
          </cell>
          <cell r="T675">
            <v>24747</v>
          </cell>
          <cell r="U675">
            <v>8.7261848992465687</v>
          </cell>
          <cell r="V675">
            <v>2365180</v>
          </cell>
          <cell r="X675">
            <v>70</v>
          </cell>
          <cell r="Y675">
            <v>0</v>
          </cell>
          <cell r="Z675">
            <v>16.126400000000018</v>
          </cell>
        </row>
        <row r="676">
          <cell r="A676">
            <v>38293</v>
          </cell>
          <cell r="D676">
            <v>195000</v>
          </cell>
          <cell r="E676">
            <v>2163830</v>
          </cell>
          <cell r="K676">
            <v>0</v>
          </cell>
          <cell r="L676">
            <v>3000</v>
          </cell>
          <cell r="M676">
            <v>142.87</v>
          </cell>
          <cell r="N676">
            <v>40.33</v>
          </cell>
          <cell r="O676">
            <v>0.28228459438650522</v>
          </cell>
          <cell r="P676">
            <v>230</v>
          </cell>
          <cell r="Q676">
            <v>98000</v>
          </cell>
          <cell r="R676">
            <v>7.5727234548890596</v>
          </cell>
          <cell r="S676">
            <v>65</v>
          </cell>
          <cell r="T676">
            <v>25941</v>
          </cell>
          <cell r="U676">
            <v>9.1718326458456101</v>
          </cell>
          <cell r="V676">
            <v>2358830</v>
          </cell>
          <cell r="X676">
            <v>58</v>
          </cell>
          <cell r="Y676">
            <v>7</v>
          </cell>
          <cell r="Z676">
            <v>6.9504000000000019</v>
          </cell>
        </row>
        <row r="677">
          <cell r="A677">
            <v>38294</v>
          </cell>
          <cell r="D677">
            <v>33150</v>
          </cell>
          <cell r="E677">
            <v>1633760</v>
          </cell>
          <cell r="K677">
            <v>0</v>
          </cell>
          <cell r="L677">
            <v>510</v>
          </cell>
          <cell r="M677">
            <v>103.85</v>
          </cell>
          <cell r="N677">
            <v>27.16</v>
          </cell>
          <cell r="O677">
            <v>0.26153105440539243</v>
          </cell>
          <cell r="P677">
            <v>230</v>
          </cell>
          <cell r="Q677">
            <v>97000</v>
          </cell>
          <cell r="R677">
            <v>7.8659605199807414</v>
          </cell>
          <cell r="S677">
            <v>65</v>
          </cell>
          <cell r="T677">
            <v>27001</v>
          </cell>
          <cell r="U677">
            <v>13.509328038106435</v>
          </cell>
          <cell r="V677">
            <v>1666910</v>
          </cell>
          <cell r="X677">
            <v>52</v>
          </cell>
          <cell r="Y677">
            <v>13</v>
          </cell>
          <cell r="Z677">
            <v>0</v>
          </cell>
        </row>
        <row r="678">
          <cell r="A678">
            <v>38295</v>
          </cell>
          <cell r="E678">
            <v>1378950</v>
          </cell>
          <cell r="K678">
            <v>0</v>
          </cell>
          <cell r="L678">
            <v>0</v>
          </cell>
          <cell r="M678">
            <v>86.13</v>
          </cell>
          <cell r="N678">
            <v>20.97</v>
          </cell>
          <cell r="O678">
            <v>0.24346917450365727</v>
          </cell>
          <cell r="P678">
            <v>230</v>
          </cell>
          <cell r="Q678">
            <v>64000</v>
          </cell>
          <cell r="R678">
            <v>8.0050505050505052</v>
          </cell>
          <cell r="S678" t="str">
            <v/>
          </cell>
          <cell r="T678">
            <v>29585</v>
          </cell>
          <cell r="U678">
            <v>17.893244860219731</v>
          </cell>
          <cell r="V678">
            <v>1378950</v>
          </cell>
          <cell r="X678">
            <v>50</v>
          </cell>
          <cell r="Y678">
            <v>15</v>
          </cell>
          <cell r="Z678">
            <v>0</v>
          </cell>
        </row>
        <row r="679">
          <cell r="A679">
            <v>38296</v>
          </cell>
          <cell r="E679">
            <v>1449320</v>
          </cell>
          <cell r="K679">
            <v>0</v>
          </cell>
          <cell r="L679">
            <v>0</v>
          </cell>
          <cell r="M679">
            <v>93.88</v>
          </cell>
          <cell r="N679">
            <v>23.93</v>
          </cell>
          <cell r="O679">
            <v>0.25489987217724758</v>
          </cell>
          <cell r="P679">
            <v>230</v>
          </cell>
          <cell r="Q679">
            <v>75000</v>
          </cell>
          <cell r="R679">
            <v>7.7190029825308901</v>
          </cell>
          <cell r="S679" t="str">
            <v/>
          </cell>
          <cell r="T679">
            <v>32584</v>
          </cell>
          <cell r="U679">
            <v>18.750211133497089</v>
          </cell>
          <cell r="V679">
            <v>1449320</v>
          </cell>
          <cell r="X679">
            <v>48</v>
          </cell>
          <cell r="Y679">
            <v>17</v>
          </cell>
          <cell r="Z679">
            <v>0</v>
          </cell>
        </row>
        <row r="680">
          <cell r="A680">
            <v>38297</v>
          </cell>
          <cell r="E680">
            <v>1163250</v>
          </cell>
          <cell r="K680">
            <v>0</v>
          </cell>
          <cell r="L680">
            <v>0</v>
          </cell>
          <cell r="M680">
            <v>73.42</v>
          </cell>
          <cell r="N680">
            <v>20.18</v>
          </cell>
          <cell r="O680">
            <v>0.27485698719694907</v>
          </cell>
          <cell r="P680">
            <v>230</v>
          </cell>
          <cell r="Q680">
            <v>59000</v>
          </cell>
          <cell r="R680">
            <v>7.9218877690002723</v>
          </cell>
          <cell r="S680" t="str">
            <v/>
          </cell>
          <cell r="T680">
            <v>29136</v>
          </cell>
          <cell r="U680">
            <v>20.889253384912958</v>
          </cell>
          <cell r="V680">
            <v>1163250</v>
          </cell>
          <cell r="X680">
            <v>59</v>
          </cell>
          <cell r="Y680">
            <v>6</v>
          </cell>
          <cell r="Z680">
            <v>2.2335999999999885</v>
          </cell>
        </row>
        <row r="681">
          <cell r="A681">
            <v>38298</v>
          </cell>
          <cell r="E681">
            <v>1088310</v>
          </cell>
          <cell r="K681">
            <v>0</v>
          </cell>
          <cell r="L681">
            <v>0</v>
          </cell>
          <cell r="M681">
            <v>70.489999999999995</v>
          </cell>
          <cell r="N681">
            <v>21.74</v>
          </cell>
          <cell r="O681">
            <v>0.30841254078592706</v>
          </cell>
          <cell r="P681">
            <v>230</v>
          </cell>
          <cell r="Q681">
            <v>52000</v>
          </cell>
          <cell r="R681">
            <v>7.7196056178181305</v>
          </cell>
          <cell r="S681" t="str">
            <v/>
          </cell>
          <cell r="T681">
            <v>27226</v>
          </cell>
          <cell r="U681">
            <v>20.863985445323483</v>
          </cell>
          <cell r="V681">
            <v>1088310</v>
          </cell>
          <cell r="X681">
            <v>58</v>
          </cell>
          <cell r="Y681">
            <v>7</v>
          </cell>
          <cell r="Z681">
            <v>0.96799999999998221</v>
          </cell>
        </row>
        <row r="682">
          <cell r="A682">
            <v>38299</v>
          </cell>
          <cell r="E682">
            <v>1403820</v>
          </cell>
          <cell r="K682">
            <v>0</v>
          </cell>
          <cell r="L682">
            <v>0</v>
          </cell>
          <cell r="M682">
            <v>91.39</v>
          </cell>
          <cell r="N682">
            <v>25.82</v>
          </cell>
          <cell r="O682">
            <v>0.28252544042017724</v>
          </cell>
          <cell r="P682">
            <v>230</v>
          </cell>
          <cell r="Q682">
            <v>68000</v>
          </cell>
          <cell r="R682">
            <v>7.6803807856439432</v>
          </cell>
          <cell r="S682" t="str">
            <v/>
          </cell>
          <cell r="T682">
            <v>35894</v>
          </cell>
          <cell r="U682">
            <v>21.32438346796598</v>
          </cell>
          <cell r="V682">
            <v>1403820</v>
          </cell>
          <cell r="X682">
            <v>48</v>
          </cell>
          <cell r="Y682">
            <v>17</v>
          </cell>
          <cell r="Z682">
            <v>0</v>
          </cell>
        </row>
        <row r="683">
          <cell r="A683">
            <v>38300</v>
          </cell>
          <cell r="E683">
            <v>1390350</v>
          </cell>
          <cell r="K683">
            <v>0</v>
          </cell>
          <cell r="L683">
            <v>0</v>
          </cell>
          <cell r="M683">
            <v>89.05</v>
          </cell>
          <cell r="N683">
            <v>22.2</v>
          </cell>
          <cell r="O683">
            <v>0.24929814710836609</v>
          </cell>
          <cell r="P683">
            <v>230</v>
          </cell>
          <cell r="Q683">
            <v>69000</v>
          </cell>
          <cell r="R683">
            <v>7.8065693430656937</v>
          </cell>
          <cell r="S683" t="str">
            <v/>
          </cell>
          <cell r="T683">
            <v>29266</v>
          </cell>
          <cell r="U683">
            <v>17.55517963102816</v>
          </cell>
          <cell r="V683">
            <v>1390350</v>
          </cell>
          <cell r="X683">
            <v>50</v>
          </cell>
          <cell r="Y683">
            <v>15</v>
          </cell>
          <cell r="Z683">
            <v>0</v>
          </cell>
        </row>
        <row r="684">
          <cell r="A684">
            <v>38301</v>
          </cell>
          <cell r="E684">
            <v>1162450</v>
          </cell>
          <cell r="K684">
            <v>0</v>
          </cell>
          <cell r="L684">
            <v>0</v>
          </cell>
          <cell r="M684">
            <v>74.45</v>
          </cell>
          <cell r="N684">
            <v>21.14</v>
          </cell>
          <cell r="O684">
            <v>0.28394895903290801</v>
          </cell>
          <cell r="P684">
            <v>230</v>
          </cell>
          <cell r="Q684">
            <v>59000</v>
          </cell>
          <cell r="R684">
            <v>7.8069173942243113</v>
          </cell>
          <cell r="S684" t="str">
            <v/>
          </cell>
          <cell r="T684">
            <v>28820</v>
          </cell>
          <cell r="U684">
            <v>20.676915136134884</v>
          </cell>
          <cell r="V684">
            <v>1162450</v>
          </cell>
          <cell r="X684">
            <v>60</v>
          </cell>
          <cell r="Y684">
            <v>5</v>
          </cell>
          <cell r="Z684">
            <v>0</v>
          </cell>
        </row>
        <row r="685">
          <cell r="A685">
            <v>38302</v>
          </cell>
          <cell r="E685">
            <v>1352470</v>
          </cell>
          <cell r="K685">
            <v>0</v>
          </cell>
          <cell r="L685">
            <v>0</v>
          </cell>
          <cell r="M685">
            <v>91.52</v>
          </cell>
          <cell r="N685">
            <v>25.16</v>
          </cell>
          <cell r="O685">
            <v>0.27491258741258745</v>
          </cell>
          <cell r="P685">
            <v>230</v>
          </cell>
          <cell r="Q685">
            <v>68000</v>
          </cell>
          <cell r="R685">
            <v>7.3889313811188808</v>
          </cell>
          <cell r="S685" t="str">
            <v/>
          </cell>
          <cell r="T685">
            <v>26900</v>
          </cell>
          <cell r="U685">
            <v>16.587872559095583</v>
          </cell>
          <cell r="V685">
            <v>1352470</v>
          </cell>
          <cell r="X685">
            <v>52</v>
          </cell>
          <cell r="Y685">
            <v>13</v>
          </cell>
          <cell r="Z685">
            <v>0</v>
          </cell>
        </row>
        <row r="686">
          <cell r="A686">
            <v>38303</v>
          </cell>
          <cell r="E686">
            <v>1583100</v>
          </cell>
          <cell r="K686">
            <v>0</v>
          </cell>
          <cell r="L686">
            <v>0</v>
          </cell>
          <cell r="M686">
            <v>101.97</v>
          </cell>
          <cell r="N686">
            <v>26.8</v>
          </cell>
          <cell r="O686">
            <v>0.26282239874472885</v>
          </cell>
          <cell r="P686">
            <v>230</v>
          </cell>
          <cell r="Q686">
            <v>72000</v>
          </cell>
          <cell r="R686">
            <v>7.7625772285966459</v>
          </cell>
          <cell r="S686" t="str">
            <v/>
          </cell>
          <cell r="T686">
            <v>27667</v>
          </cell>
          <cell r="U686">
            <v>14.575376160697365</v>
          </cell>
          <cell r="V686">
            <v>1583100</v>
          </cell>
          <cell r="X686">
            <v>47</v>
          </cell>
          <cell r="Y686">
            <v>18</v>
          </cell>
          <cell r="Z686">
            <v>0</v>
          </cell>
        </row>
        <row r="687">
          <cell r="A687">
            <v>38304</v>
          </cell>
          <cell r="E687">
            <v>1676180</v>
          </cell>
          <cell r="K687">
            <v>0</v>
          </cell>
          <cell r="L687">
            <v>0</v>
          </cell>
          <cell r="M687">
            <v>108.9</v>
          </cell>
          <cell r="N687">
            <v>25.66</v>
          </cell>
          <cell r="O687">
            <v>0.23562901744719925</v>
          </cell>
          <cell r="P687">
            <v>230</v>
          </cell>
          <cell r="Q687">
            <v>79000</v>
          </cell>
          <cell r="R687">
            <v>7.6959595959595957</v>
          </cell>
          <cell r="S687" t="str">
            <v/>
          </cell>
          <cell r="T687">
            <v>29268</v>
          </cell>
          <cell r="U687">
            <v>14.56258397069527</v>
          </cell>
          <cell r="V687">
            <v>1676180</v>
          </cell>
          <cell r="X687">
            <v>44</v>
          </cell>
          <cell r="Y687">
            <v>21</v>
          </cell>
          <cell r="Z687">
            <v>0</v>
          </cell>
        </row>
        <row r="688">
          <cell r="A688">
            <v>38305</v>
          </cell>
          <cell r="E688">
            <v>1550510</v>
          </cell>
          <cell r="K688">
            <v>0</v>
          </cell>
          <cell r="L688">
            <v>0</v>
          </cell>
          <cell r="M688">
            <v>102.96</v>
          </cell>
          <cell r="N688">
            <v>26.95</v>
          </cell>
          <cell r="O688">
            <v>0.26175213675213677</v>
          </cell>
          <cell r="P688">
            <v>230</v>
          </cell>
          <cell r="Q688">
            <v>78000</v>
          </cell>
          <cell r="R688">
            <v>7.5296717171717171</v>
          </cell>
          <cell r="S688" t="str">
            <v/>
          </cell>
          <cell r="T688">
            <v>27901</v>
          </cell>
          <cell r="U688">
            <v>15.007600079973685</v>
          </cell>
          <cell r="V688">
            <v>1550510</v>
          </cell>
          <cell r="X688">
            <v>49</v>
          </cell>
          <cell r="Y688">
            <v>16</v>
          </cell>
          <cell r="Z688">
            <v>0</v>
          </cell>
        </row>
        <row r="689">
          <cell r="A689">
            <v>38306</v>
          </cell>
          <cell r="E689">
            <v>1368970</v>
          </cell>
          <cell r="K689">
            <v>0</v>
          </cell>
          <cell r="L689">
            <v>0</v>
          </cell>
          <cell r="M689">
            <v>90.75</v>
          </cell>
          <cell r="N689">
            <v>26.98</v>
          </cell>
          <cell r="O689">
            <v>0.29730027548209365</v>
          </cell>
          <cell r="P689">
            <v>230</v>
          </cell>
          <cell r="Q689">
            <v>72000</v>
          </cell>
          <cell r="R689">
            <v>7.5425344352617083</v>
          </cell>
          <cell r="S689" t="str">
            <v/>
          </cell>
          <cell r="T689">
            <v>27733</v>
          </cell>
          <cell r="U689">
            <v>16.895419183765899</v>
          </cell>
          <cell r="V689">
            <v>1368970</v>
          </cell>
          <cell r="X689">
            <v>52</v>
          </cell>
          <cell r="Y689">
            <v>13</v>
          </cell>
          <cell r="Z689">
            <v>0</v>
          </cell>
        </row>
        <row r="690">
          <cell r="A690">
            <v>38307</v>
          </cell>
          <cell r="E690">
            <v>1152930</v>
          </cell>
          <cell r="K690">
            <v>0</v>
          </cell>
          <cell r="L690">
            <v>0</v>
          </cell>
          <cell r="M690">
            <v>79.97</v>
          </cell>
          <cell r="N690">
            <v>19.309999999999999</v>
          </cell>
          <cell r="O690">
            <v>0.2414655495810929</v>
          </cell>
          <cell r="P690">
            <v>230</v>
          </cell>
          <cell r="Q690">
            <v>54000</v>
          </cell>
          <cell r="R690">
            <v>7.208515693385019</v>
          </cell>
          <cell r="S690" t="str">
            <v/>
          </cell>
          <cell r="T690">
            <v>27802</v>
          </cell>
          <cell r="U690">
            <v>20.111253935624884</v>
          </cell>
          <cell r="V690">
            <v>1152930</v>
          </cell>
          <cell r="X690">
            <v>58</v>
          </cell>
          <cell r="Y690">
            <v>7</v>
          </cell>
          <cell r="Z690">
            <v>3.5039999999999836</v>
          </cell>
        </row>
        <row r="691">
          <cell r="A691">
            <v>38308</v>
          </cell>
          <cell r="E691">
            <v>1008400</v>
          </cell>
          <cell r="K691">
            <v>0</v>
          </cell>
          <cell r="L691">
            <v>0</v>
          </cell>
          <cell r="M691">
            <v>68.37</v>
          </cell>
          <cell r="N691">
            <v>20.149999999999999</v>
          </cell>
          <cell r="O691">
            <v>0.29471990639169221</v>
          </cell>
          <cell r="P691">
            <v>230</v>
          </cell>
          <cell r="Q691">
            <v>50000</v>
          </cell>
          <cell r="R691">
            <v>7.3745794939300859</v>
          </cell>
          <cell r="S691" t="str">
            <v/>
          </cell>
          <cell r="T691">
            <v>25857</v>
          </cell>
          <cell r="U691">
            <v>21.385103133677113</v>
          </cell>
          <cell r="V691">
            <v>1008400</v>
          </cell>
          <cell r="X691">
            <v>61</v>
          </cell>
          <cell r="Y691">
            <v>4</v>
          </cell>
          <cell r="Z691">
            <v>8.3999999999999915</v>
          </cell>
        </row>
        <row r="692">
          <cell r="A692">
            <v>38309</v>
          </cell>
          <cell r="E692">
            <v>1076850</v>
          </cell>
          <cell r="K692">
            <v>0</v>
          </cell>
          <cell r="L692">
            <v>0</v>
          </cell>
          <cell r="M692">
            <v>74.66</v>
          </cell>
          <cell r="N692">
            <v>22.36</v>
          </cell>
          <cell r="O692">
            <v>0.29949102598446292</v>
          </cell>
          <cell r="P692">
            <v>230</v>
          </cell>
          <cell r="Q692">
            <v>49000</v>
          </cell>
          <cell r="R692">
            <v>7.2116930083043131</v>
          </cell>
          <cell r="S692" t="str">
            <v/>
          </cell>
          <cell r="T692">
            <v>27087</v>
          </cell>
          <cell r="U692">
            <v>20.978370246552444</v>
          </cell>
          <cell r="V692">
            <v>1076850</v>
          </cell>
          <cell r="X692">
            <v>55</v>
          </cell>
          <cell r="Y692">
            <v>10</v>
          </cell>
          <cell r="Z692">
            <v>4.1711999999999776</v>
          </cell>
        </row>
        <row r="693">
          <cell r="A693">
            <v>38310</v>
          </cell>
          <cell r="E693">
            <v>1145000</v>
          </cell>
          <cell r="K693">
            <v>0</v>
          </cell>
          <cell r="L693">
            <v>0</v>
          </cell>
          <cell r="M693">
            <v>78.7</v>
          </cell>
          <cell r="N693">
            <v>22.44</v>
          </cell>
          <cell r="O693">
            <v>0.28513341804320202</v>
          </cell>
          <cell r="P693">
            <v>230</v>
          </cell>
          <cell r="Q693">
            <v>53000</v>
          </cell>
          <cell r="R693">
            <v>7.2744599745870397</v>
          </cell>
          <cell r="S693" t="str">
            <v/>
          </cell>
          <cell r="T693">
            <v>26726</v>
          </cell>
          <cell r="U693">
            <v>19.466798253275108</v>
          </cell>
          <cell r="V693">
            <v>1145000</v>
          </cell>
          <cell r="X693">
            <v>54</v>
          </cell>
          <cell r="Y693">
            <v>11</v>
          </cell>
          <cell r="Z693">
            <v>3.6751999999999967</v>
          </cell>
        </row>
        <row r="694">
          <cell r="A694">
            <v>38311</v>
          </cell>
          <cell r="E694">
            <v>1205030</v>
          </cell>
          <cell r="K694">
            <v>0</v>
          </cell>
          <cell r="L694">
            <v>0</v>
          </cell>
          <cell r="M694">
            <v>84.51</v>
          </cell>
          <cell r="N694">
            <v>25.03</v>
          </cell>
          <cell r="O694">
            <v>0.29617796710448469</v>
          </cell>
          <cell r="P694">
            <v>230</v>
          </cell>
          <cell r="Q694">
            <v>53000</v>
          </cell>
          <cell r="R694">
            <v>7.1295113004378177</v>
          </cell>
          <cell r="S694" t="str">
            <v/>
          </cell>
          <cell r="T694">
            <v>26057</v>
          </cell>
          <cell r="U694">
            <v>18.034022389484079</v>
          </cell>
          <cell r="V694">
            <v>1205030</v>
          </cell>
          <cell r="X694">
            <v>54</v>
          </cell>
          <cell r="Y694">
            <v>11</v>
          </cell>
          <cell r="Z694">
            <v>2.1919999999999789</v>
          </cell>
        </row>
        <row r="695">
          <cell r="A695">
            <v>38312</v>
          </cell>
          <cell r="E695">
            <v>1412430</v>
          </cell>
          <cell r="K695">
            <v>0</v>
          </cell>
          <cell r="L695">
            <v>0</v>
          </cell>
          <cell r="M695">
            <v>96.85</v>
          </cell>
          <cell r="N695">
            <v>27.91</v>
          </cell>
          <cell r="O695">
            <v>0.28817759421786271</v>
          </cell>
          <cell r="P695">
            <v>230</v>
          </cell>
          <cell r="Q695">
            <v>62000</v>
          </cell>
          <cell r="R695">
            <v>7.2918430562725867</v>
          </cell>
          <cell r="S695" t="str">
            <v/>
          </cell>
          <cell r="T695">
            <v>26158</v>
          </cell>
          <cell r="U695">
            <v>15.445559779953696</v>
          </cell>
          <cell r="V695">
            <v>1412430</v>
          </cell>
          <cell r="X695">
            <v>47</v>
          </cell>
          <cell r="Y695">
            <v>18</v>
          </cell>
          <cell r="Z695">
            <v>0</v>
          </cell>
        </row>
        <row r="696">
          <cell r="A696">
            <v>38313</v>
          </cell>
          <cell r="E696">
            <v>1477950</v>
          </cell>
          <cell r="K696">
            <v>0</v>
          </cell>
          <cell r="L696">
            <v>0</v>
          </cell>
          <cell r="M696">
            <v>100.44</v>
          </cell>
          <cell r="N696">
            <v>30.48</v>
          </cell>
          <cell r="O696">
            <v>0.3034647550776583</v>
          </cell>
          <cell r="P696">
            <v>230</v>
          </cell>
          <cell r="Q696">
            <v>66000</v>
          </cell>
          <cell r="R696">
            <v>7.3573775388291516</v>
          </cell>
          <cell r="S696" t="str">
            <v/>
          </cell>
          <cell r="T696">
            <v>26847</v>
          </cell>
          <cell r="U696">
            <v>15.14963158428905</v>
          </cell>
          <cell r="V696">
            <v>1477950</v>
          </cell>
          <cell r="X696">
            <v>47</v>
          </cell>
          <cell r="Y696">
            <v>18</v>
          </cell>
          <cell r="Z696">
            <v>0</v>
          </cell>
        </row>
        <row r="697">
          <cell r="A697">
            <v>38314</v>
          </cell>
          <cell r="E697">
            <v>1279950</v>
          </cell>
          <cell r="K697">
            <v>0</v>
          </cell>
          <cell r="L697">
            <v>0</v>
          </cell>
          <cell r="M697">
            <v>87.86</v>
          </cell>
          <cell r="N697">
            <v>24.48</v>
          </cell>
          <cell r="O697">
            <v>0.27862508536307762</v>
          </cell>
          <cell r="P697">
            <v>230</v>
          </cell>
          <cell r="Q697">
            <v>60000</v>
          </cell>
          <cell r="R697">
            <v>7.2840314136125652</v>
          </cell>
          <cell r="S697" t="str">
            <v/>
          </cell>
          <cell r="T697">
            <v>27497</v>
          </cell>
          <cell r="U697">
            <v>17.916713934138055</v>
          </cell>
          <cell r="V697">
            <v>1279950</v>
          </cell>
          <cell r="X697">
            <v>54</v>
          </cell>
          <cell r="Y697">
            <v>11</v>
          </cell>
          <cell r="Z697">
            <v>3.0175999999999803</v>
          </cell>
        </row>
        <row r="698">
          <cell r="A698">
            <v>38315</v>
          </cell>
          <cell r="E698">
            <v>1588830</v>
          </cell>
          <cell r="K698">
            <v>0</v>
          </cell>
          <cell r="L698">
            <v>0</v>
          </cell>
          <cell r="M698">
            <v>101.28</v>
          </cell>
          <cell r="N698">
            <v>26.28</v>
          </cell>
          <cell r="O698">
            <v>0.25947867298578198</v>
          </cell>
          <cell r="P698">
            <v>230</v>
          </cell>
          <cell r="Q698">
            <v>82000</v>
          </cell>
          <cell r="R698">
            <v>7.84375</v>
          </cell>
          <cell r="S698" t="str">
            <v/>
          </cell>
          <cell r="T698">
            <v>28471</v>
          </cell>
          <cell r="U698">
            <v>14.944842431222973</v>
          </cell>
          <cell r="V698">
            <v>1588830</v>
          </cell>
          <cell r="X698">
            <v>44</v>
          </cell>
          <cell r="Y698">
            <v>21</v>
          </cell>
          <cell r="Z698">
            <v>0</v>
          </cell>
        </row>
        <row r="699">
          <cell r="A699">
            <v>38316</v>
          </cell>
          <cell r="E699">
            <v>1896510</v>
          </cell>
          <cell r="K699">
            <v>0</v>
          </cell>
          <cell r="L699">
            <v>0</v>
          </cell>
          <cell r="M699">
            <v>121.56</v>
          </cell>
          <cell r="N699">
            <v>30.78</v>
          </cell>
          <cell r="O699">
            <v>0.25320829220138202</v>
          </cell>
          <cell r="P699">
            <v>230</v>
          </cell>
          <cell r="Q699">
            <v>90000</v>
          </cell>
          <cell r="R699">
            <v>7.8007156959526158</v>
          </cell>
          <cell r="S699" t="str">
            <v/>
          </cell>
          <cell r="T699">
            <v>31198</v>
          </cell>
          <cell r="U699">
            <v>13.71948051948052</v>
          </cell>
          <cell r="V699">
            <v>1896510</v>
          </cell>
          <cell r="X699">
            <v>36</v>
          </cell>
          <cell r="Y699">
            <v>29</v>
          </cell>
          <cell r="Z699">
            <v>0</v>
          </cell>
        </row>
        <row r="700">
          <cell r="A700">
            <v>38317</v>
          </cell>
          <cell r="E700">
            <v>1487530</v>
          </cell>
          <cell r="K700">
            <v>0</v>
          </cell>
          <cell r="L700">
            <v>0</v>
          </cell>
          <cell r="M700">
            <v>95.69</v>
          </cell>
          <cell r="N700">
            <v>25.92</v>
          </cell>
          <cell r="O700">
            <v>0.27087469955063226</v>
          </cell>
          <cell r="P700">
            <v>230</v>
          </cell>
          <cell r="Q700">
            <v>74000</v>
          </cell>
          <cell r="R700">
            <v>7.772651269725154</v>
          </cell>
          <cell r="S700" t="str">
            <v/>
          </cell>
          <cell r="T700">
            <v>31335</v>
          </cell>
          <cell r="U700">
            <v>17.56831122733659</v>
          </cell>
          <cell r="V700">
            <v>1487530</v>
          </cell>
          <cell r="X700">
            <v>48</v>
          </cell>
          <cell r="Y700">
            <v>17</v>
          </cell>
          <cell r="Z700">
            <v>0</v>
          </cell>
        </row>
        <row r="701">
          <cell r="A701">
            <v>38318</v>
          </cell>
          <cell r="E701">
            <v>1625580</v>
          </cell>
          <cell r="K701">
            <v>0</v>
          </cell>
          <cell r="L701">
            <v>0</v>
          </cell>
          <cell r="M701">
            <v>102.55</v>
          </cell>
          <cell r="N701">
            <v>28.09</v>
          </cell>
          <cell r="O701">
            <v>0.27391516333495858</v>
          </cell>
          <cell r="P701">
            <v>230</v>
          </cell>
          <cell r="Q701">
            <v>74000</v>
          </cell>
          <cell r="R701">
            <v>7.9257922964407603</v>
          </cell>
          <cell r="S701" t="str">
            <v/>
          </cell>
          <cell r="T701">
            <v>30025</v>
          </cell>
          <cell r="U701">
            <v>15.404255711807476</v>
          </cell>
          <cell r="V701">
            <v>1625580</v>
          </cell>
          <cell r="X701">
            <v>44</v>
          </cell>
          <cell r="Y701">
            <v>21</v>
          </cell>
          <cell r="Z701">
            <v>0</v>
          </cell>
        </row>
        <row r="702">
          <cell r="A702">
            <v>38319</v>
          </cell>
          <cell r="E702">
            <v>1767480</v>
          </cell>
          <cell r="K702">
            <v>0</v>
          </cell>
          <cell r="L702">
            <v>0</v>
          </cell>
          <cell r="M702">
            <v>111.03</v>
          </cell>
          <cell r="N702">
            <v>27.2</v>
          </cell>
          <cell r="O702">
            <v>0.24497883454922093</v>
          </cell>
          <cell r="P702">
            <v>230</v>
          </cell>
          <cell r="Q702">
            <v>84000</v>
          </cell>
          <cell r="R702">
            <v>7.9594704134017835</v>
          </cell>
          <cell r="S702" t="str">
            <v/>
          </cell>
          <cell r="T702">
            <v>30122</v>
          </cell>
          <cell r="U702">
            <v>14.213313870595423</v>
          </cell>
          <cell r="V702">
            <v>1767480</v>
          </cell>
          <cell r="X702">
            <v>37</v>
          </cell>
          <cell r="Y702">
            <v>28</v>
          </cell>
          <cell r="Z702">
            <v>0</v>
          </cell>
        </row>
        <row r="703">
          <cell r="A703">
            <v>38320</v>
          </cell>
          <cell r="E703">
            <v>1749170</v>
          </cell>
          <cell r="K703">
            <v>0</v>
          </cell>
          <cell r="L703">
            <v>0</v>
          </cell>
          <cell r="M703">
            <v>116.07</v>
          </cell>
          <cell r="N703">
            <v>29.17</v>
          </cell>
          <cell r="O703">
            <v>0.2513138623244594</v>
          </cell>
          <cell r="P703">
            <v>230</v>
          </cell>
          <cell r="Q703">
            <v>77000</v>
          </cell>
          <cell r="R703">
            <v>7.5349788920479019</v>
          </cell>
          <cell r="S703" t="str">
            <v/>
          </cell>
          <cell r="T703">
            <v>31520</v>
          </cell>
          <cell r="U703">
            <v>15.028659306985597</v>
          </cell>
          <cell r="V703">
            <v>1749170</v>
          </cell>
          <cell r="X703">
            <v>42</v>
          </cell>
          <cell r="Y703">
            <v>23</v>
          </cell>
          <cell r="Z703">
            <v>0</v>
          </cell>
        </row>
        <row r="704">
          <cell r="A704">
            <v>38321</v>
          </cell>
          <cell r="E704">
            <v>1766920</v>
          </cell>
          <cell r="K704">
            <v>0</v>
          </cell>
          <cell r="L704">
            <v>0</v>
          </cell>
          <cell r="M704">
            <v>114.5</v>
          </cell>
          <cell r="N704">
            <v>30.16</v>
          </cell>
          <cell r="O704">
            <v>0.2634061135371179</v>
          </cell>
          <cell r="P704">
            <v>230</v>
          </cell>
          <cell r="Q704">
            <v>82000</v>
          </cell>
          <cell r="R704">
            <v>7.715807860262009</v>
          </cell>
          <cell r="S704" t="str">
            <v/>
          </cell>
          <cell r="T704">
            <v>29761</v>
          </cell>
          <cell r="U704">
            <v>14.047423765648698</v>
          </cell>
          <cell r="V704">
            <v>1766920</v>
          </cell>
          <cell r="X704">
            <v>40</v>
          </cell>
          <cell r="Y704">
            <v>25</v>
          </cell>
          <cell r="Z704">
            <v>0</v>
          </cell>
        </row>
        <row r="705">
          <cell r="A705">
            <v>38322</v>
          </cell>
          <cell r="D705">
            <v>11700</v>
          </cell>
          <cell r="E705">
            <v>1914880</v>
          </cell>
          <cell r="K705">
            <v>0</v>
          </cell>
          <cell r="L705">
            <v>180</v>
          </cell>
          <cell r="M705">
            <v>123.94</v>
          </cell>
          <cell r="N705">
            <v>31.6</v>
          </cell>
          <cell r="O705">
            <v>0.25496207842504437</v>
          </cell>
          <cell r="P705">
            <v>230</v>
          </cell>
          <cell r="Q705">
            <v>88000</v>
          </cell>
          <cell r="R705">
            <v>7.7250282394707117</v>
          </cell>
          <cell r="S705">
            <v>65</v>
          </cell>
          <cell r="T705">
            <v>30644</v>
          </cell>
          <cell r="U705">
            <v>13.265525438860571</v>
          </cell>
          <cell r="V705">
            <v>1926580</v>
          </cell>
          <cell r="X705">
            <v>37</v>
          </cell>
          <cell r="Y705">
            <v>28</v>
          </cell>
          <cell r="Z705">
            <v>0</v>
          </cell>
        </row>
        <row r="706">
          <cell r="A706">
            <v>38323</v>
          </cell>
          <cell r="E706">
            <v>1804540</v>
          </cell>
          <cell r="K706">
            <v>0</v>
          </cell>
          <cell r="L706">
            <v>0</v>
          </cell>
          <cell r="M706">
            <v>117.58</v>
          </cell>
          <cell r="N706">
            <v>28.47</v>
          </cell>
          <cell r="O706">
            <v>0.24213301581901683</v>
          </cell>
          <cell r="P706">
            <v>230</v>
          </cell>
          <cell r="Q706">
            <v>88000</v>
          </cell>
          <cell r="R706">
            <v>7.6736689913250551</v>
          </cell>
          <cell r="S706" t="str">
            <v/>
          </cell>
          <cell r="T706">
            <v>34099</v>
          </cell>
          <cell r="U706">
            <v>15.759454487016081</v>
          </cell>
          <cell r="V706">
            <v>1804540</v>
          </cell>
          <cell r="X706">
            <v>40</v>
          </cell>
          <cell r="Y706">
            <v>25</v>
          </cell>
          <cell r="Z706">
            <v>0</v>
          </cell>
        </row>
        <row r="707">
          <cell r="A707">
            <v>38324</v>
          </cell>
          <cell r="E707">
            <v>1819710</v>
          </cell>
          <cell r="K707">
            <v>0</v>
          </cell>
          <cell r="L707">
            <v>0</v>
          </cell>
          <cell r="M707">
            <v>119.53</v>
          </cell>
          <cell r="N707">
            <v>31</v>
          </cell>
          <cell r="O707">
            <v>0.25934911737639088</v>
          </cell>
          <cell r="P707">
            <v>230</v>
          </cell>
          <cell r="Q707">
            <v>89000</v>
          </cell>
          <cell r="R707">
            <v>7.6119384254998748</v>
          </cell>
          <cell r="S707" t="str">
            <v/>
          </cell>
          <cell r="T707">
            <v>30380</v>
          </cell>
          <cell r="U707">
            <v>13.923603211500732</v>
          </cell>
          <cell r="V707">
            <v>1819710</v>
          </cell>
          <cell r="X707">
            <v>38</v>
          </cell>
          <cell r="Y707">
            <v>27</v>
          </cell>
          <cell r="Z707">
            <v>0</v>
          </cell>
        </row>
        <row r="708">
          <cell r="A708">
            <v>38325</v>
          </cell>
          <cell r="E708">
            <v>1670880</v>
          </cell>
          <cell r="K708">
            <v>0</v>
          </cell>
          <cell r="L708">
            <v>0</v>
          </cell>
          <cell r="M708">
            <v>111.91</v>
          </cell>
          <cell r="N708">
            <v>30.62</v>
          </cell>
          <cell r="O708">
            <v>0.27361272451076762</v>
          </cell>
          <cell r="P708">
            <v>230</v>
          </cell>
          <cell r="Q708">
            <v>80000</v>
          </cell>
          <cell r="R708">
            <v>7.4652846036994012</v>
          </cell>
          <cell r="S708" t="str">
            <v/>
          </cell>
          <cell r="T708">
            <v>29333</v>
          </cell>
          <cell r="U708">
            <v>14.641220195346166</v>
          </cell>
          <cell r="V708">
            <v>1670880</v>
          </cell>
          <cell r="X708">
            <v>42</v>
          </cell>
          <cell r="Y708">
            <v>23</v>
          </cell>
          <cell r="Z708">
            <v>0</v>
          </cell>
        </row>
        <row r="709">
          <cell r="A709">
            <v>38326</v>
          </cell>
          <cell r="E709">
            <v>1625340</v>
          </cell>
          <cell r="K709">
            <v>0</v>
          </cell>
          <cell r="L709">
            <v>0</v>
          </cell>
          <cell r="M709">
            <v>106.18</v>
          </cell>
          <cell r="N709">
            <v>28.36</v>
          </cell>
          <cell r="O709">
            <v>0.26709361461668862</v>
          </cell>
          <cell r="P709">
            <v>230</v>
          </cell>
          <cell r="Q709">
            <v>73000</v>
          </cell>
          <cell r="R709">
            <v>7.6537012620079112</v>
          </cell>
          <cell r="S709" t="str">
            <v/>
          </cell>
          <cell r="T709">
            <v>29029</v>
          </cell>
          <cell r="U709">
            <v>14.89545941156927</v>
          </cell>
          <cell r="V709">
            <v>1625340</v>
          </cell>
          <cell r="X709">
            <v>40</v>
          </cell>
          <cell r="Y709">
            <v>25</v>
          </cell>
          <cell r="Z709">
            <v>0</v>
          </cell>
        </row>
        <row r="710">
          <cell r="A710">
            <v>38327</v>
          </cell>
          <cell r="E710">
            <v>1298850</v>
          </cell>
          <cell r="K710">
            <v>0</v>
          </cell>
          <cell r="L710">
            <v>0</v>
          </cell>
          <cell r="M710">
            <v>87.28</v>
          </cell>
          <cell r="N710">
            <v>24.48</v>
          </cell>
          <cell r="O710">
            <v>0.28047662694775438</v>
          </cell>
          <cell r="P710">
            <v>230</v>
          </cell>
          <cell r="Q710">
            <v>65000</v>
          </cell>
          <cell r="R710">
            <v>7.4407080659945004</v>
          </cell>
          <cell r="S710" t="str">
            <v/>
          </cell>
          <cell r="T710">
            <v>28427</v>
          </cell>
          <cell r="U710">
            <v>18.253160873080031</v>
          </cell>
          <cell r="V710">
            <v>1298850</v>
          </cell>
          <cell r="X710">
            <v>54</v>
          </cell>
          <cell r="Y710">
            <v>11</v>
          </cell>
          <cell r="Z710">
            <v>3.3455999999999833</v>
          </cell>
        </row>
        <row r="711">
          <cell r="A711">
            <v>38328</v>
          </cell>
          <cell r="E711">
            <v>1366860</v>
          </cell>
          <cell r="K711">
            <v>0</v>
          </cell>
          <cell r="L711">
            <v>0</v>
          </cell>
          <cell r="M711">
            <v>88.59</v>
          </cell>
          <cell r="N711">
            <v>24.22</v>
          </cell>
          <cell r="O711">
            <v>0.27339428829438989</v>
          </cell>
          <cell r="P711">
            <v>230</v>
          </cell>
          <cell r="Q711">
            <v>74000</v>
          </cell>
          <cell r="R711">
            <v>7.7145275990518121</v>
          </cell>
          <cell r="S711" t="str">
            <v/>
          </cell>
          <cell r="T711">
            <v>29903</v>
          </cell>
          <cell r="U711">
            <v>18.245542337913172</v>
          </cell>
          <cell r="V711">
            <v>1366860</v>
          </cell>
          <cell r="X711">
            <v>50</v>
          </cell>
          <cell r="Y711">
            <v>15</v>
          </cell>
          <cell r="Z711">
            <v>0</v>
          </cell>
        </row>
        <row r="712">
          <cell r="A712">
            <v>38329</v>
          </cell>
          <cell r="E712">
            <v>1776190</v>
          </cell>
          <cell r="K712">
            <v>0</v>
          </cell>
          <cell r="L712">
            <v>0</v>
          </cell>
          <cell r="M712">
            <v>115.64</v>
          </cell>
          <cell r="N712">
            <v>29.59</v>
          </cell>
          <cell r="O712">
            <v>0.25588031822898649</v>
          </cell>
          <cell r="P712">
            <v>230</v>
          </cell>
          <cell r="Q712">
            <v>89000</v>
          </cell>
          <cell r="R712">
            <v>7.6798253199584918</v>
          </cell>
          <cell r="S712" t="str">
            <v/>
          </cell>
          <cell r="T712">
            <v>29881</v>
          </cell>
          <cell r="U712">
            <v>14.03045507518903</v>
          </cell>
          <cell r="V712">
            <v>1776190</v>
          </cell>
          <cell r="X712">
            <v>37</v>
          </cell>
          <cell r="Y712">
            <v>28</v>
          </cell>
          <cell r="Z712">
            <v>0</v>
          </cell>
        </row>
        <row r="713">
          <cell r="A713">
            <v>38330</v>
          </cell>
          <cell r="E713">
            <v>1396010</v>
          </cell>
          <cell r="K713">
            <v>0</v>
          </cell>
          <cell r="L713">
            <v>0</v>
          </cell>
          <cell r="M713">
            <v>95.54</v>
          </cell>
          <cell r="N713">
            <v>26.11</v>
          </cell>
          <cell r="O713">
            <v>0.27328867490056519</v>
          </cell>
          <cell r="P713">
            <v>230</v>
          </cell>
          <cell r="Q713">
            <v>67000</v>
          </cell>
          <cell r="R713">
            <v>7.3058928197613566</v>
          </cell>
          <cell r="S713" t="str">
            <v/>
          </cell>
          <cell r="T713">
            <v>29973</v>
          </cell>
          <cell r="U713">
            <v>17.906377461479504</v>
          </cell>
          <cell r="V713">
            <v>1396010</v>
          </cell>
          <cell r="X713">
            <v>50</v>
          </cell>
          <cell r="Y713">
            <v>15</v>
          </cell>
          <cell r="Z713">
            <v>0</v>
          </cell>
        </row>
        <row r="714">
          <cell r="A714">
            <v>38331</v>
          </cell>
          <cell r="E714">
            <v>1709460</v>
          </cell>
          <cell r="K714">
            <v>0</v>
          </cell>
          <cell r="L714">
            <v>0</v>
          </cell>
          <cell r="M714">
            <v>117.72</v>
          </cell>
          <cell r="N714">
            <v>34.03</v>
          </cell>
          <cell r="O714">
            <v>0.28907577302072718</v>
          </cell>
          <cell r="P714">
            <v>230</v>
          </cell>
          <cell r="Q714">
            <v>80000</v>
          </cell>
          <cell r="R714">
            <v>7.2607033639143728</v>
          </cell>
          <cell r="S714" t="str">
            <v/>
          </cell>
          <cell r="T714">
            <v>29473</v>
          </cell>
          <cell r="U714">
            <v>14.379091642974975</v>
          </cell>
          <cell r="V714">
            <v>1709460</v>
          </cell>
          <cell r="X714">
            <v>44</v>
          </cell>
          <cell r="Y714">
            <v>21</v>
          </cell>
          <cell r="Z714">
            <v>0</v>
          </cell>
        </row>
        <row r="715">
          <cell r="A715">
            <v>38332</v>
          </cell>
          <cell r="E715">
            <v>1936940</v>
          </cell>
          <cell r="K715">
            <v>0</v>
          </cell>
          <cell r="L715">
            <v>0</v>
          </cell>
          <cell r="M715">
            <v>131.58000000000001</v>
          </cell>
          <cell r="N715">
            <v>35.61</v>
          </cell>
          <cell r="O715">
            <v>0.27063383492932053</v>
          </cell>
          <cell r="P715">
            <v>230</v>
          </cell>
          <cell r="Q715">
            <v>85000</v>
          </cell>
          <cell r="R715">
            <v>7.3603131174950605</v>
          </cell>
          <cell r="S715" t="str">
            <v/>
          </cell>
          <cell r="T715">
            <v>31339</v>
          </cell>
          <cell r="U715">
            <v>13.493823246977191</v>
          </cell>
          <cell r="V715">
            <v>1936940</v>
          </cell>
          <cell r="X715">
            <v>36</v>
          </cell>
          <cell r="Y715">
            <v>29</v>
          </cell>
          <cell r="Z715">
            <v>0</v>
          </cell>
        </row>
        <row r="716">
          <cell r="A716">
            <v>38333</v>
          </cell>
          <cell r="E716">
            <v>1813800</v>
          </cell>
          <cell r="K716">
            <v>0</v>
          </cell>
          <cell r="L716">
            <v>0</v>
          </cell>
          <cell r="M716">
            <v>124.33</v>
          </cell>
          <cell r="N716">
            <v>34.49</v>
          </cell>
          <cell r="O716">
            <v>0.27740690098930271</v>
          </cell>
          <cell r="P716">
            <v>230</v>
          </cell>
          <cell r="Q716">
            <v>82000</v>
          </cell>
          <cell r="R716">
            <v>7.294297434247567</v>
          </cell>
          <cell r="S716" t="str">
            <v/>
          </cell>
          <cell r="T716">
            <v>31234</v>
          </cell>
          <cell r="U716">
            <v>14.361647370162089</v>
          </cell>
          <cell r="V716">
            <v>1813800</v>
          </cell>
          <cell r="X716">
            <v>42</v>
          </cell>
          <cell r="Y716">
            <v>23</v>
          </cell>
          <cell r="Z716">
            <v>0</v>
          </cell>
        </row>
        <row r="717">
          <cell r="A717">
            <v>38334</v>
          </cell>
          <cell r="D717">
            <v>89400</v>
          </cell>
          <cell r="E717">
            <v>2149770</v>
          </cell>
          <cell r="L717">
            <v>1490</v>
          </cell>
          <cell r="M717">
            <v>146.02000000000001</v>
          </cell>
          <cell r="N717">
            <v>39.636000000000003</v>
          </cell>
          <cell r="O717">
            <v>0.27144226818244077</v>
          </cell>
          <cell r="P717">
            <v>230</v>
          </cell>
          <cell r="Q717">
            <v>96000</v>
          </cell>
          <cell r="R717">
            <v>7.3612176414189836</v>
          </cell>
          <cell r="S717">
            <v>60</v>
          </cell>
          <cell r="T717">
            <v>31750</v>
          </cell>
          <cell r="U717">
            <v>11.82558715952786</v>
          </cell>
          <cell r="V717">
            <v>2239170</v>
          </cell>
          <cell r="X717">
            <v>32</v>
          </cell>
          <cell r="Y717">
            <v>33</v>
          </cell>
          <cell r="Z717">
            <v>0</v>
          </cell>
        </row>
        <row r="718">
          <cell r="A718">
            <v>38335</v>
          </cell>
          <cell r="D718">
            <v>303550</v>
          </cell>
          <cell r="E718">
            <v>2200500</v>
          </cell>
          <cell r="K718">
            <v>0</v>
          </cell>
          <cell r="L718">
            <v>4670</v>
          </cell>
          <cell r="M718">
            <v>149.34</v>
          </cell>
          <cell r="N718">
            <v>40.36</v>
          </cell>
          <cell r="O718">
            <v>0.27025579215213608</v>
          </cell>
          <cell r="P718">
            <v>230</v>
          </cell>
          <cell r="Q718">
            <v>98000</v>
          </cell>
          <cell r="R718">
            <v>7.3674166331860187</v>
          </cell>
          <cell r="S718">
            <v>65</v>
          </cell>
          <cell r="T718">
            <v>35358</v>
          </cell>
          <cell r="U718">
            <v>11.776351111199855</v>
          </cell>
          <cell r="V718">
            <v>2504050</v>
          </cell>
          <cell r="X718">
            <v>23</v>
          </cell>
          <cell r="Y718">
            <v>42</v>
          </cell>
          <cell r="Z718">
            <v>0</v>
          </cell>
        </row>
        <row r="719">
          <cell r="A719">
            <v>38336</v>
          </cell>
          <cell r="D719">
            <v>345800</v>
          </cell>
          <cell r="E719">
            <v>2006610</v>
          </cell>
          <cell r="K719">
            <v>0</v>
          </cell>
          <cell r="L719">
            <v>5320</v>
          </cell>
          <cell r="M719">
            <v>134.68</v>
          </cell>
          <cell r="N719">
            <v>37.33</v>
          </cell>
          <cell r="O719">
            <v>0.27717552717552713</v>
          </cell>
          <cell r="P719">
            <v>230</v>
          </cell>
          <cell r="Q719">
            <v>93000</v>
          </cell>
          <cell r="R719">
            <v>7.4495470745470742</v>
          </cell>
          <cell r="S719">
            <v>65</v>
          </cell>
          <cell r="T719">
            <v>33561</v>
          </cell>
          <cell r="U719">
            <v>11.898382509851599</v>
          </cell>
          <cell r="V719">
            <v>2352410</v>
          </cell>
          <cell r="X719">
            <v>26</v>
          </cell>
          <cell r="Y719">
            <v>39</v>
          </cell>
          <cell r="Z719">
            <v>0</v>
          </cell>
        </row>
        <row r="720">
          <cell r="A720">
            <v>38337</v>
          </cell>
          <cell r="D720">
            <v>138450</v>
          </cell>
          <cell r="E720">
            <v>2073420</v>
          </cell>
          <cell r="K720">
            <v>0</v>
          </cell>
          <cell r="L720">
            <v>2130</v>
          </cell>
          <cell r="M720">
            <v>140.75</v>
          </cell>
          <cell r="N720">
            <v>38.08</v>
          </cell>
          <cell r="O720">
            <v>0.27055062166962701</v>
          </cell>
          <cell r="P720">
            <v>230</v>
          </cell>
          <cell r="Q720">
            <v>90000</v>
          </cell>
          <cell r="R720">
            <v>7.365612788632327</v>
          </cell>
          <cell r="S720">
            <v>65</v>
          </cell>
          <cell r="T720">
            <v>32606</v>
          </cell>
          <cell r="U720">
            <v>12.294304818999308</v>
          </cell>
          <cell r="V720">
            <v>2211870</v>
          </cell>
          <cell r="X720">
            <v>35</v>
          </cell>
          <cell r="Y720">
            <v>30</v>
          </cell>
          <cell r="Z720">
            <v>0</v>
          </cell>
        </row>
        <row r="721">
          <cell r="A721">
            <v>38338</v>
          </cell>
          <cell r="D721">
            <v>73450</v>
          </cell>
          <cell r="E721">
            <v>2143530</v>
          </cell>
          <cell r="K721">
            <v>0</v>
          </cell>
          <cell r="L721">
            <v>1130</v>
          </cell>
          <cell r="M721">
            <v>142.38</v>
          </cell>
          <cell r="N721">
            <v>38.33</v>
          </cell>
          <cell r="O721">
            <v>0.26920915858968958</v>
          </cell>
          <cell r="P721">
            <v>230</v>
          </cell>
          <cell r="Q721">
            <v>95000</v>
          </cell>
          <cell r="R721">
            <v>7.5274968394437423</v>
          </cell>
          <cell r="S721">
            <v>65</v>
          </cell>
          <cell r="T721">
            <v>31167</v>
          </cell>
          <cell r="U721">
            <v>11.724633510451154</v>
          </cell>
          <cell r="V721">
            <v>2216980</v>
          </cell>
          <cell r="X721">
            <v>33</v>
          </cell>
          <cell r="Y721">
            <v>32</v>
          </cell>
          <cell r="Z721">
            <v>0</v>
          </cell>
        </row>
        <row r="722">
          <cell r="A722">
            <v>38339</v>
          </cell>
          <cell r="C722">
            <v>9000</v>
          </cell>
          <cell r="E722">
            <v>1962240</v>
          </cell>
          <cell r="K722">
            <v>0</v>
          </cell>
          <cell r="L722">
            <v>0</v>
          </cell>
          <cell r="M722">
            <v>128.30000000000001</v>
          </cell>
          <cell r="N722">
            <v>35.65</v>
          </cell>
          <cell r="O722">
            <v>0.27786438035853467</v>
          </cell>
          <cell r="P722">
            <v>230</v>
          </cell>
          <cell r="Q722">
            <v>96000</v>
          </cell>
          <cell r="R722">
            <v>7.6821512081060011</v>
          </cell>
          <cell r="S722" t="str">
            <v/>
          </cell>
          <cell r="T722">
            <v>31288</v>
          </cell>
          <cell r="U722">
            <v>13.237450538747183</v>
          </cell>
          <cell r="V722">
            <v>1971240</v>
          </cell>
          <cell r="X722">
            <v>38</v>
          </cell>
          <cell r="Y722">
            <v>27</v>
          </cell>
          <cell r="Z722">
            <v>0</v>
          </cell>
        </row>
        <row r="723">
          <cell r="A723">
            <v>38340</v>
          </cell>
          <cell r="C723">
            <v>773000</v>
          </cell>
          <cell r="D723">
            <v>14300</v>
          </cell>
          <cell r="E723">
            <v>2164650</v>
          </cell>
          <cell r="K723">
            <v>42.01</v>
          </cell>
          <cell r="L723">
            <v>220</v>
          </cell>
          <cell r="M723">
            <v>144.5</v>
          </cell>
          <cell r="N723">
            <v>40.39</v>
          </cell>
          <cell r="O723">
            <v>0.27951557093425605</v>
          </cell>
          <cell r="P723">
            <v>230</v>
          </cell>
          <cell r="Q723">
            <v>135000</v>
          </cell>
          <cell r="R723">
            <v>7.8753149965149323</v>
          </cell>
          <cell r="S723">
            <v>65</v>
          </cell>
          <cell r="T723">
            <v>32860</v>
          </cell>
          <cell r="U723">
            <v>9.2837751316926109</v>
          </cell>
          <cell r="V723">
            <v>2951950</v>
          </cell>
          <cell r="X723">
            <v>24</v>
          </cell>
          <cell r="Y723">
            <v>41</v>
          </cell>
          <cell r="Z723">
            <v>0</v>
          </cell>
        </row>
        <row r="724">
          <cell r="A724">
            <v>38341</v>
          </cell>
          <cell r="C724">
            <v>962418</v>
          </cell>
          <cell r="E724">
            <v>1876690</v>
          </cell>
          <cell r="K724">
            <v>45.21</v>
          </cell>
          <cell r="L724">
            <v>0</v>
          </cell>
          <cell r="M724">
            <v>171.96</v>
          </cell>
          <cell r="N724">
            <v>33.6</v>
          </cell>
          <cell r="O724">
            <v>0.19539427773900908</v>
          </cell>
          <cell r="P724">
            <v>230</v>
          </cell>
          <cell r="Q724">
            <v>134000</v>
          </cell>
          <cell r="R724">
            <v>6.5366026615094155</v>
          </cell>
          <cell r="S724" t="str">
            <v/>
          </cell>
          <cell r="T724">
            <v>35744</v>
          </cell>
          <cell r="U724">
            <v>10.499951393184057</v>
          </cell>
          <cell r="V724">
            <v>2839108</v>
          </cell>
          <cell r="X724">
            <v>26</v>
          </cell>
          <cell r="Y724">
            <v>39</v>
          </cell>
          <cell r="Z724">
            <v>0</v>
          </cell>
        </row>
        <row r="725">
          <cell r="A725">
            <v>38342</v>
          </cell>
          <cell r="C725">
            <v>788110</v>
          </cell>
          <cell r="E725">
            <v>1380190</v>
          </cell>
          <cell r="K725">
            <v>42.64</v>
          </cell>
          <cell r="L725">
            <v>0</v>
          </cell>
          <cell r="M725">
            <v>92.2</v>
          </cell>
          <cell r="N725">
            <v>24.83</v>
          </cell>
          <cell r="O725">
            <v>0.26930585683297176</v>
          </cell>
          <cell r="P725">
            <v>230</v>
          </cell>
          <cell r="Q725">
            <v>100000</v>
          </cell>
          <cell r="R725">
            <v>8.0402699495698613</v>
          </cell>
          <cell r="S725" t="str">
            <v/>
          </cell>
          <cell r="T725">
            <v>32944</v>
          </cell>
          <cell r="U725">
            <v>12.671353594982246</v>
          </cell>
          <cell r="V725">
            <v>2168300</v>
          </cell>
          <cell r="X725">
            <v>40</v>
          </cell>
          <cell r="Y725">
            <v>25</v>
          </cell>
          <cell r="Z725">
            <v>0</v>
          </cell>
        </row>
        <row r="726">
          <cell r="A726">
            <v>38343</v>
          </cell>
          <cell r="C726">
            <v>1050440</v>
          </cell>
          <cell r="E726">
            <v>1999540</v>
          </cell>
          <cell r="K726">
            <v>55.26</v>
          </cell>
          <cell r="L726">
            <v>0</v>
          </cell>
          <cell r="M726">
            <v>131.56</v>
          </cell>
          <cell r="N726">
            <v>35.49</v>
          </cell>
          <cell r="O726">
            <v>0.26976284584980237</v>
          </cell>
          <cell r="P726">
            <v>230</v>
          </cell>
          <cell r="Q726">
            <v>141000</v>
          </cell>
          <cell r="R726">
            <v>8.1628840595225345</v>
          </cell>
          <cell r="S726" t="str">
            <v/>
          </cell>
          <cell r="T726">
            <v>32284</v>
          </cell>
          <cell r="U726">
            <v>8.827879527078867</v>
          </cell>
          <cell r="V726">
            <v>3049980</v>
          </cell>
          <cell r="X726">
            <v>22</v>
          </cell>
          <cell r="Y726">
            <v>43</v>
          </cell>
          <cell r="Z726">
            <v>0</v>
          </cell>
        </row>
        <row r="727">
          <cell r="A727">
            <v>38344</v>
          </cell>
          <cell r="C727">
            <v>1277290</v>
          </cell>
          <cell r="D727">
            <v>23400</v>
          </cell>
          <cell r="E727">
            <v>2109590</v>
          </cell>
          <cell r="K727">
            <v>64.78</v>
          </cell>
          <cell r="L727">
            <v>360</v>
          </cell>
          <cell r="M727">
            <v>142.28</v>
          </cell>
          <cell r="N727">
            <v>38.1</v>
          </cell>
          <cell r="O727">
            <v>0.26778183862805738</v>
          </cell>
          <cell r="P727">
            <v>230</v>
          </cell>
          <cell r="Q727">
            <v>150000</v>
          </cell>
          <cell r="R727">
            <v>8.1784989858012178</v>
          </cell>
          <cell r="S727">
            <v>65</v>
          </cell>
          <cell r="T727">
            <v>36143</v>
          </cell>
          <cell r="U727">
            <v>8.8389404975544519</v>
          </cell>
          <cell r="V727">
            <v>3410280</v>
          </cell>
          <cell r="X727">
            <v>6</v>
          </cell>
          <cell r="Y727">
            <v>59</v>
          </cell>
          <cell r="Z727">
            <v>0</v>
          </cell>
        </row>
        <row r="728">
          <cell r="A728">
            <v>38345</v>
          </cell>
          <cell r="C728">
            <v>1560000</v>
          </cell>
          <cell r="D728">
            <v>50050</v>
          </cell>
          <cell r="E728">
            <v>2019760</v>
          </cell>
          <cell r="K728">
            <v>74.55</v>
          </cell>
          <cell r="L728">
            <v>770</v>
          </cell>
          <cell r="M728">
            <v>137.16</v>
          </cell>
          <cell r="N728">
            <v>35.17</v>
          </cell>
          <cell r="O728">
            <v>0.25641586468358124</v>
          </cell>
          <cell r="P728">
            <v>230</v>
          </cell>
          <cell r="Q728">
            <v>151000</v>
          </cell>
          <cell r="R728">
            <v>8.4543951631949383</v>
          </cell>
          <cell r="S728">
            <v>65</v>
          </cell>
          <cell r="T728">
            <v>39401</v>
          </cell>
          <cell r="U728">
            <v>9.0529350021075476</v>
          </cell>
          <cell r="V728">
            <v>3629810</v>
          </cell>
          <cell r="X728">
            <v>4</v>
          </cell>
          <cell r="Y728">
            <v>61</v>
          </cell>
          <cell r="Z728">
            <v>0</v>
          </cell>
        </row>
        <row r="729">
          <cell r="A729">
            <v>38346</v>
          </cell>
          <cell r="C729">
            <v>1234390</v>
          </cell>
          <cell r="D729">
            <v>23400</v>
          </cell>
          <cell r="E729">
            <v>1929900</v>
          </cell>
          <cell r="K729">
            <v>64</v>
          </cell>
          <cell r="L729">
            <v>360</v>
          </cell>
          <cell r="M729">
            <v>127.85</v>
          </cell>
          <cell r="N729">
            <v>33.92</v>
          </cell>
          <cell r="O729">
            <v>0.26531091122409078</v>
          </cell>
          <cell r="P729">
            <v>230</v>
          </cell>
          <cell r="Q729">
            <v>149000</v>
          </cell>
          <cell r="R729">
            <v>8.2467813395882192</v>
          </cell>
          <cell r="S729">
            <v>65</v>
          </cell>
          <cell r="T729">
            <v>47097</v>
          </cell>
          <cell r="U729">
            <v>12.322057038168705</v>
          </cell>
          <cell r="V729">
            <v>3187690</v>
          </cell>
          <cell r="X729">
            <v>8</v>
          </cell>
          <cell r="Y729">
            <v>57</v>
          </cell>
          <cell r="Z729">
            <v>0</v>
          </cell>
        </row>
        <row r="730">
          <cell r="A730">
            <v>38347</v>
          </cell>
          <cell r="C730">
            <v>841842</v>
          </cell>
          <cell r="E730">
            <v>1887930</v>
          </cell>
          <cell r="K730">
            <v>43.72</v>
          </cell>
          <cell r="L730">
            <v>0</v>
          </cell>
          <cell r="M730">
            <v>124.23</v>
          </cell>
          <cell r="N730">
            <v>31.81</v>
          </cell>
          <cell r="O730">
            <v>0.25605731304837798</v>
          </cell>
          <cell r="P730">
            <v>230</v>
          </cell>
          <cell r="Q730">
            <v>124000</v>
          </cell>
          <cell r="R730">
            <v>8.1267401012206015</v>
          </cell>
          <cell r="S730" t="str">
            <v/>
          </cell>
          <cell r="T730">
            <v>42246</v>
          </cell>
          <cell r="U730">
            <v>12.906998826275601</v>
          </cell>
          <cell r="V730">
            <v>2729772</v>
          </cell>
          <cell r="X730">
            <v>24</v>
          </cell>
          <cell r="Y730">
            <v>41</v>
          </cell>
          <cell r="Z730">
            <v>0</v>
          </cell>
        </row>
        <row r="731">
          <cell r="A731">
            <v>38348</v>
          </cell>
          <cell r="C731">
            <v>876900</v>
          </cell>
          <cell r="E731">
            <v>1901680</v>
          </cell>
          <cell r="K731">
            <v>46.51</v>
          </cell>
          <cell r="M731">
            <v>126.38</v>
          </cell>
          <cell r="N731">
            <v>31.2</v>
          </cell>
          <cell r="O731">
            <v>0.24687450545972464</v>
          </cell>
          <cell r="P731">
            <v>230</v>
          </cell>
          <cell r="Q731">
            <v>132000</v>
          </cell>
          <cell r="R731">
            <v>8.0356874313147095</v>
          </cell>
          <cell r="S731" t="str">
            <v/>
          </cell>
          <cell r="T731">
            <v>40814</v>
          </cell>
          <cell r="U731">
            <v>12.250457427894824</v>
          </cell>
          <cell r="V731">
            <v>2778580</v>
          </cell>
          <cell r="X731">
            <v>19</v>
          </cell>
          <cell r="Y731">
            <v>46</v>
          </cell>
          <cell r="Z731">
            <v>0</v>
          </cell>
        </row>
        <row r="732">
          <cell r="A732">
            <v>38349</v>
          </cell>
          <cell r="C732">
            <v>805457</v>
          </cell>
          <cell r="D732">
            <v>28000</v>
          </cell>
          <cell r="E732">
            <v>1319720</v>
          </cell>
          <cell r="K732">
            <v>44.03</v>
          </cell>
          <cell r="L732">
            <v>1730</v>
          </cell>
          <cell r="M732">
            <v>84.28</v>
          </cell>
          <cell r="N732">
            <v>21.044499999999999</v>
          </cell>
          <cell r="O732">
            <v>0.24969743711438064</v>
          </cell>
          <cell r="P732">
            <v>230</v>
          </cell>
          <cell r="Q732">
            <v>104000</v>
          </cell>
          <cell r="R732">
            <v>8.2814161016288672</v>
          </cell>
          <cell r="S732">
            <v>16.184971098265898</v>
          </cell>
          <cell r="T732">
            <v>39878</v>
          </cell>
          <cell r="U732">
            <v>15.446130067337707</v>
          </cell>
          <cell r="V732">
            <v>2153177</v>
          </cell>
          <cell r="X732">
            <v>33</v>
          </cell>
          <cell r="Y732">
            <v>32</v>
          </cell>
          <cell r="Z732">
            <v>0</v>
          </cell>
        </row>
        <row r="733">
          <cell r="A733">
            <v>38350</v>
          </cell>
          <cell r="C733">
            <v>595263</v>
          </cell>
          <cell r="E733">
            <v>1338730</v>
          </cell>
          <cell r="K733">
            <v>26.24</v>
          </cell>
          <cell r="M733">
            <v>92.15</v>
          </cell>
          <cell r="N733">
            <v>24.34</v>
          </cell>
          <cell r="O733">
            <v>0.26413456321215406</v>
          </cell>
          <cell r="P733">
            <v>230</v>
          </cell>
          <cell r="Q733">
            <v>88000</v>
          </cell>
          <cell r="R733">
            <v>8.1678900244953123</v>
          </cell>
          <cell r="S733" t="str">
            <v/>
          </cell>
          <cell r="T733">
            <v>38773</v>
          </cell>
          <cell r="U733">
            <v>16.720164964402663</v>
          </cell>
          <cell r="V733">
            <v>1933993</v>
          </cell>
          <cell r="X733">
            <v>47</v>
          </cell>
          <cell r="Y733">
            <v>18</v>
          </cell>
          <cell r="Z733">
            <v>0</v>
          </cell>
        </row>
        <row r="734">
          <cell r="A734">
            <v>38351</v>
          </cell>
          <cell r="E734">
            <v>1468920</v>
          </cell>
          <cell r="K734">
            <v>0</v>
          </cell>
          <cell r="L734">
            <v>0</v>
          </cell>
          <cell r="M734">
            <v>98.08</v>
          </cell>
          <cell r="N734">
            <v>23.74</v>
          </cell>
          <cell r="O734">
            <v>0.24204730831973897</v>
          </cell>
          <cell r="P734">
            <v>230</v>
          </cell>
          <cell r="Q734">
            <v>76000</v>
          </cell>
          <cell r="R734">
            <v>7.4883768352365419</v>
          </cell>
          <cell r="S734" t="str">
            <v/>
          </cell>
          <cell r="T734">
            <v>36968</v>
          </cell>
          <cell r="U734">
            <v>20.98910219753288</v>
          </cell>
          <cell r="V734">
            <v>1468920</v>
          </cell>
          <cell r="X734">
            <v>54</v>
          </cell>
          <cell r="Y734">
            <v>11</v>
          </cell>
          <cell r="Z734">
            <v>1.34879999999999</v>
          </cell>
        </row>
        <row r="735">
          <cell r="A735">
            <v>38352</v>
          </cell>
          <cell r="E735">
            <v>1301800</v>
          </cell>
          <cell r="K735">
            <v>0</v>
          </cell>
          <cell r="L735">
            <v>0</v>
          </cell>
          <cell r="M735">
            <v>89.3</v>
          </cell>
          <cell r="N735">
            <v>23.62</v>
          </cell>
          <cell r="O735">
            <v>0.264501679731243</v>
          </cell>
          <cell r="P735">
            <v>230</v>
          </cell>
          <cell r="Q735">
            <v>61000</v>
          </cell>
          <cell r="R735">
            <v>7.2889137737961924</v>
          </cell>
          <cell r="S735" t="str">
            <v/>
          </cell>
          <cell r="T735">
            <v>32853</v>
          </cell>
          <cell r="U735">
            <v>21.047320632969736</v>
          </cell>
          <cell r="V735">
            <v>1301800</v>
          </cell>
          <cell r="X735">
            <v>58</v>
          </cell>
          <cell r="Y735">
            <v>7</v>
          </cell>
          <cell r="Z735">
            <v>5.1551999999999865</v>
          </cell>
        </row>
        <row r="736">
          <cell r="A736">
            <v>38353</v>
          </cell>
          <cell r="E736">
            <v>1253020</v>
          </cell>
          <cell r="K736">
            <v>0</v>
          </cell>
          <cell r="L736">
            <v>0</v>
          </cell>
          <cell r="M736">
            <v>87.43</v>
          </cell>
          <cell r="N736">
            <v>24.46</v>
          </cell>
          <cell r="O736">
            <v>0.27976667047924053</v>
          </cell>
          <cell r="P736">
            <v>230</v>
          </cell>
          <cell r="Q736">
            <v>57000</v>
          </cell>
          <cell r="R736">
            <v>7.1658469632849133</v>
          </cell>
          <cell r="S736" t="str">
            <v/>
          </cell>
          <cell r="T736">
            <v>31581</v>
          </cell>
          <cell r="U736">
            <v>21.020058738088775</v>
          </cell>
          <cell r="V736">
            <v>1253020</v>
          </cell>
          <cell r="X736">
            <v>60</v>
          </cell>
          <cell r="Y736">
            <v>5</v>
          </cell>
          <cell r="Z736">
            <v>8.1839999999999762</v>
          </cell>
        </row>
        <row r="737">
          <cell r="A737">
            <v>38354</v>
          </cell>
          <cell r="E737">
            <v>1183770</v>
          </cell>
          <cell r="K737">
            <v>0</v>
          </cell>
          <cell r="L737">
            <v>0</v>
          </cell>
          <cell r="M737">
            <v>81.510000000000005</v>
          </cell>
          <cell r="N737">
            <v>23.51</v>
          </cell>
          <cell r="O737">
            <v>0.28843086737823581</v>
          </cell>
          <cell r="P737">
            <v>230</v>
          </cell>
          <cell r="Q737">
            <v>55000</v>
          </cell>
          <cell r="R737">
            <v>7.2615016562384982</v>
          </cell>
          <cell r="S737" t="str">
            <v/>
          </cell>
          <cell r="T737">
            <v>32589</v>
          </cell>
          <cell r="U737">
            <v>22.959887478141869</v>
          </cell>
          <cell r="V737">
            <v>1183770</v>
          </cell>
          <cell r="X737">
            <v>61</v>
          </cell>
          <cell r="Y737">
            <v>4</v>
          </cell>
          <cell r="Z737">
            <v>9.3439999999999799</v>
          </cell>
        </row>
        <row r="738">
          <cell r="A738">
            <v>38355</v>
          </cell>
          <cell r="E738">
            <v>1205590</v>
          </cell>
          <cell r="K738">
            <v>0</v>
          </cell>
          <cell r="L738">
            <v>0</v>
          </cell>
          <cell r="M738">
            <v>82.75</v>
          </cell>
          <cell r="N738">
            <v>22.91</v>
          </cell>
          <cell r="O738">
            <v>0.2768580060422961</v>
          </cell>
          <cell r="P738">
            <v>230</v>
          </cell>
          <cell r="Q738">
            <v>65000</v>
          </cell>
          <cell r="R738">
            <v>7.284531722054381</v>
          </cell>
          <cell r="S738" t="str">
            <v/>
          </cell>
          <cell r="T738">
            <v>31673</v>
          </cell>
          <cell r="U738">
            <v>21.910667805804625</v>
          </cell>
          <cell r="V738">
            <v>1205590</v>
          </cell>
          <cell r="X738">
            <v>54</v>
          </cell>
          <cell r="Y738">
            <v>11</v>
          </cell>
          <cell r="Z738">
            <v>3.1855999999999796</v>
          </cell>
        </row>
        <row r="739">
          <cell r="A739">
            <v>38356</v>
          </cell>
          <cell r="E739">
            <v>1657690</v>
          </cell>
          <cell r="K739">
            <v>0</v>
          </cell>
          <cell r="L739">
            <v>0</v>
          </cell>
          <cell r="M739">
            <v>114.93</v>
          </cell>
          <cell r="N739">
            <v>29.1</v>
          </cell>
          <cell r="O739">
            <v>0.25319759853824064</v>
          </cell>
          <cell r="P739">
            <v>230</v>
          </cell>
          <cell r="Q739">
            <v>75000</v>
          </cell>
          <cell r="R739">
            <v>7.2117375793961545</v>
          </cell>
          <cell r="S739" t="str">
            <v/>
          </cell>
          <cell r="T739">
            <v>35318</v>
          </cell>
          <cell r="U739">
            <v>17.768830119021047</v>
          </cell>
          <cell r="V739">
            <v>1657690</v>
          </cell>
          <cell r="X739">
            <v>46</v>
          </cell>
          <cell r="Y739">
            <v>19</v>
          </cell>
          <cell r="Z739">
            <v>0</v>
          </cell>
        </row>
        <row r="740">
          <cell r="A740">
            <v>38357</v>
          </cell>
          <cell r="E740">
            <v>1881520</v>
          </cell>
          <cell r="K740">
            <v>0</v>
          </cell>
          <cell r="L740">
            <v>0</v>
          </cell>
          <cell r="M740">
            <v>128</v>
          </cell>
          <cell r="N740">
            <v>31.48</v>
          </cell>
          <cell r="O740">
            <v>0.2459375</v>
          </cell>
          <cell r="P740">
            <v>230</v>
          </cell>
          <cell r="Q740">
            <v>85000</v>
          </cell>
          <cell r="R740">
            <v>7.3496874999999999</v>
          </cell>
          <cell r="S740" t="str">
            <v/>
          </cell>
          <cell r="T740">
            <v>40227</v>
          </cell>
          <cell r="U740">
            <v>17.830965389684934</v>
          </cell>
          <cell r="V740">
            <v>1881520</v>
          </cell>
          <cell r="X740">
            <v>40</v>
          </cell>
          <cell r="Y740">
            <v>25</v>
          </cell>
          <cell r="Z740">
            <v>0</v>
          </cell>
        </row>
        <row r="741">
          <cell r="A741">
            <v>38358</v>
          </cell>
          <cell r="D741">
            <v>175500</v>
          </cell>
          <cell r="E741">
            <v>2184070</v>
          </cell>
          <cell r="K741">
            <v>0</v>
          </cell>
          <cell r="L741">
            <v>2700</v>
          </cell>
          <cell r="M741">
            <v>150.36000000000001</v>
          </cell>
          <cell r="N741">
            <v>36.619999999999997</v>
          </cell>
          <cell r="O741">
            <v>0.24354881617451446</v>
          </cell>
          <cell r="P741">
            <v>230</v>
          </cell>
          <cell r="Q741">
            <v>95000</v>
          </cell>
          <cell r="R741">
            <v>7.2628026070763498</v>
          </cell>
          <cell r="S741">
            <v>65</v>
          </cell>
          <cell r="T741">
            <v>42138</v>
          </cell>
          <cell r="U741">
            <v>14.893854388723367</v>
          </cell>
          <cell r="V741">
            <v>2359570</v>
          </cell>
          <cell r="X741">
            <v>30</v>
          </cell>
          <cell r="Y741">
            <v>35</v>
          </cell>
          <cell r="Z741">
            <v>0</v>
          </cell>
        </row>
        <row r="742">
          <cell r="A742">
            <v>38359</v>
          </cell>
          <cell r="D742">
            <v>247000</v>
          </cell>
          <cell r="E742">
            <v>2145850</v>
          </cell>
          <cell r="K742">
            <v>0</v>
          </cell>
          <cell r="L742">
            <v>3800</v>
          </cell>
          <cell r="M742">
            <v>144.80000000000001</v>
          </cell>
          <cell r="N742">
            <v>35.35</v>
          </cell>
          <cell r="O742">
            <v>0.24412983425414364</v>
          </cell>
          <cell r="P742">
            <v>230</v>
          </cell>
          <cell r="Q742">
            <v>92000</v>
          </cell>
          <cell r="R742">
            <v>7.4097030386740332</v>
          </cell>
          <cell r="S742">
            <v>65</v>
          </cell>
          <cell r="T742">
            <v>38602</v>
          </cell>
          <cell r="U742">
            <v>13.454277535156823</v>
          </cell>
          <cell r="V742">
            <v>2392850</v>
          </cell>
          <cell r="X742">
            <v>30</v>
          </cell>
          <cell r="Y742">
            <v>35</v>
          </cell>
          <cell r="Z742">
            <v>0</v>
          </cell>
        </row>
        <row r="743">
          <cell r="A743">
            <v>38360</v>
          </cell>
          <cell r="D743">
            <v>126100</v>
          </cell>
          <cell r="E743">
            <v>2150880</v>
          </cell>
          <cell r="K743">
            <v>0</v>
          </cell>
          <cell r="L743">
            <v>1940</v>
          </cell>
          <cell r="M743">
            <v>143.35</v>
          </cell>
          <cell r="N743">
            <v>34.32</v>
          </cell>
          <cell r="O743">
            <v>0.23941402162539241</v>
          </cell>
          <cell r="P743">
            <v>230</v>
          </cell>
          <cell r="Q743">
            <v>93000</v>
          </cell>
          <cell r="R743">
            <v>7.5021974189047782</v>
          </cell>
          <cell r="S743">
            <v>65</v>
          </cell>
          <cell r="T743">
            <v>37158</v>
          </cell>
          <cell r="U743">
            <v>13.610032587023161</v>
          </cell>
          <cell r="V743">
            <v>2276980</v>
          </cell>
          <cell r="X743">
            <v>34</v>
          </cell>
          <cell r="Y743">
            <v>31</v>
          </cell>
          <cell r="Z743">
            <v>0</v>
          </cell>
        </row>
        <row r="744">
          <cell r="A744">
            <v>38361</v>
          </cell>
          <cell r="C744">
            <v>54745</v>
          </cell>
          <cell r="D744">
            <v>42900</v>
          </cell>
          <cell r="E744">
            <v>1902550</v>
          </cell>
          <cell r="K744">
            <v>3.04</v>
          </cell>
          <cell r="L744">
            <v>660</v>
          </cell>
          <cell r="M744">
            <v>127.67</v>
          </cell>
          <cell r="N744">
            <v>31.7</v>
          </cell>
          <cell r="O744">
            <v>0.24829638912822119</v>
          </cell>
          <cell r="P744">
            <v>230</v>
          </cell>
          <cell r="Q744">
            <v>89000</v>
          </cell>
          <cell r="R744">
            <v>7.4871662458878427</v>
          </cell>
          <cell r="S744">
            <v>65</v>
          </cell>
          <cell r="T744">
            <v>35253</v>
          </cell>
          <cell r="U744">
            <v>14.699067840885515</v>
          </cell>
          <cell r="V744">
            <v>2000195</v>
          </cell>
          <cell r="X744">
            <v>41</v>
          </cell>
          <cell r="Y744">
            <v>24</v>
          </cell>
          <cell r="Z744">
            <v>0</v>
          </cell>
        </row>
        <row r="745">
          <cell r="A745">
            <v>38362</v>
          </cell>
          <cell r="C745">
            <v>1279180</v>
          </cell>
          <cell r="D745">
            <v>582400</v>
          </cell>
          <cell r="E745">
            <v>121630</v>
          </cell>
          <cell r="K745">
            <v>77.91</v>
          </cell>
          <cell r="L745">
            <v>8960</v>
          </cell>
          <cell r="M745">
            <v>6.01</v>
          </cell>
          <cell r="N745">
            <v>3.31</v>
          </cell>
          <cell r="O745">
            <v>0.55074875207986695</v>
          </cell>
          <cell r="P745">
            <v>230</v>
          </cell>
          <cell r="Q745">
            <v>80000</v>
          </cell>
          <cell r="R745">
            <v>8.3461034318398468</v>
          </cell>
          <cell r="S745">
            <v>65</v>
          </cell>
          <cell r="T745">
            <v>33283</v>
          </cell>
          <cell r="U745">
            <v>13.996511715854599</v>
          </cell>
          <cell r="V745">
            <v>1983210</v>
          </cell>
          <cell r="X745">
            <v>44</v>
          </cell>
          <cell r="Y745">
            <v>21</v>
          </cell>
          <cell r="Z745">
            <v>0</v>
          </cell>
        </row>
        <row r="746">
          <cell r="A746">
            <v>38363</v>
          </cell>
          <cell r="C746">
            <v>1261480</v>
          </cell>
          <cell r="D746">
            <v>217000</v>
          </cell>
          <cell r="K746">
            <v>64.16</v>
          </cell>
          <cell r="L746">
            <v>3340</v>
          </cell>
          <cell r="M746">
            <v>0</v>
          </cell>
          <cell r="N746">
            <v>0</v>
          </cell>
          <cell r="O746" t="str">
            <v/>
          </cell>
          <cell r="P746">
            <v>230</v>
          </cell>
          <cell r="Q746">
            <v>65000</v>
          </cell>
          <cell r="R746">
            <v>9.8307356608478802</v>
          </cell>
          <cell r="S746">
            <v>64.970059880239518</v>
          </cell>
          <cell r="T746">
            <v>42265</v>
          </cell>
          <cell r="U746">
            <v>23.84138439478383</v>
          </cell>
          <cell r="V746">
            <v>1478480</v>
          </cell>
          <cell r="X746">
            <v>60</v>
          </cell>
          <cell r="Y746">
            <v>5</v>
          </cell>
          <cell r="Z746">
            <v>8.3615999999999744</v>
          </cell>
        </row>
        <row r="747">
          <cell r="A747">
            <v>38364</v>
          </cell>
          <cell r="C747">
            <v>1182760</v>
          </cell>
          <cell r="D747">
            <v>186550</v>
          </cell>
          <cell r="K747">
            <v>58.43</v>
          </cell>
          <cell r="L747">
            <v>2870</v>
          </cell>
          <cell r="M747">
            <v>0</v>
          </cell>
          <cell r="N747">
            <v>0</v>
          </cell>
          <cell r="O747" t="str">
            <v/>
          </cell>
          <cell r="P747">
            <v>230</v>
          </cell>
          <cell r="Q747">
            <v>58000</v>
          </cell>
          <cell r="R747">
            <v>10.121170631524901</v>
          </cell>
          <cell r="S747">
            <v>65</v>
          </cell>
          <cell r="T747">
            <v>31534</v>
          </cell>
          <cell r="U747">
            <v>19.206283456631443</v>
          </cell>
          <cell r="V747">
            <v>1369310</v>
          </cell>
          <cell r="X747">
            <v>64</v>
          </cell>
          <cell r="Y747">
            <v>1</v>
          </cell>
          <cell r="Z747">
            <v>10.031999999999982</v>
          </cell>
        </row>
        <row r="748">
          <cell r="A748">
            <v>38365</v>
          </cell>
          <cell r="C748">
            <v>915795</v>
          </cell>
          <cell r="D748">
            <v>142350</v>
          </cell>
          <cell r="E748">
            <v>952710</v>
          </cell>
          <cell r="K748">
            <v>46.64</v>
          </cell>
          <cell r="L748">
            <v>2190</v>
          </cell>
          <cell r="M748">
            <v>71.23</v>
          </cell>
          <cell r="N748">
            <v>17.03</v>
          </cell>
          <cell r="O748">
            <v>0.23908465534185033</v>
          </cell>
          <cell r="P748">
            <v>230</v>
          </cell>
          <cell r="Q748">
            <v>98000</v>
          </cell>
          <cell r="R748">
            <v>7.9261262407737334</v>
          </cell>
          <cell r="S748">
            <v>65</v>
          </cell>
          <cell r="T748">
            <v>32699</v>
          </cell>
          <cell r="U748">
            <v>13.561875918452598</v>
          </cell>
          <cell r="V748">
            <v>2010855</v>
          </cell>
          <cell r="X748">
            <v>45</v>
          </cell>
          <cell r="Y748">
            <v>20</v>
          </cell>
          <cell r="Z748">
            <v>0</v>
          </cell>
        </row>
        <row r="749">
          <cell r="A749">
            <v>38366</v>
          </cell>
          <cell r="C749">
            <v>783000</v>
          </cell>
          <cell r="E749">
            <v>1960020</v>
          </cell>
          <cell r="K749">
            <v>43.92</v>
          </cell>
          <cell r="L749">
            <v>0</v>
          </cell>
          <cell r="M749">
            <v>139.06</v>
          </cell>
          <cell r="N749">
            <v>32.369999999999997</v>
          </cell>
          <cell r="O749">
            <v>0.23277721846684882</v>
          </cell>
          <cell r="P749">
            <v>230</v>
          </cell>
          <cell r="Q749">
            <v>121000</v>
          </cell>
          <cell r="R749">
            <v>7.4954093343534804</v>
          </cell>
          <cell r="S749" t="str">
            <v/>
          </cell>
          <cell r="T749">
            <v>39819</v>
          </cell>
          <cell r="U749">
            <v>12.10674584946519</v>
          </cell>
          <cell r="V749">
            <v>2743020</v>
          </cell>
          <cell r="X749">
            <v>20</v>
          </cell>
          <cell r="Y749">
            <v>45</v>
          </cell>
          <cell r="Z749">
            <v>0</v>
          </cell>
        </row>
        <row r="750">
          <cell r="A750">
            <v>38367</v>
          </cell>
          <cell r="C750">
            <v>735000</v>
          </cell>
          <cell r="E750">
            <v>1997470</v>
          </cell>
          <cell r="K750">
            <v>38.979999999999997</v>
          </cell>
          <cell r="L750">
            <v>0</v>
          </cell>
          <cell r="M750">
            <v>138.72</v>
          </cell>
          <cell r="N750">
            <v>32.44</v>
          </cell>
          <cell r="O750">
            <v>0.23385236447520183</v>
          </cell>
          <cell r="P750">
            <v>230</v>
          </cell>
          <cell r="Q750">
            <v>119000</v>
          </cell>
          <cell r="R750">
            <v>7.6884355655599323</v>
          </cell>
          <cell r="S750" t="str">
            <v/>
          </cell>
          <cell r="T750">
            <v>40969</v>
          </cell>
          <cell r="U750">
            <v>12.504490808682256</v>
          </cell>
          <cell r="V750">
            <v>2732470</v>
          </cell>
          <cell r="X750">
            <v>24</v>
          </cell>
          <cell r="Y750">
            <v>41</v>
          </cell>
          <cell r="Z750">
            <v>0</v>
          </cell>
        </row>
        <row r="751">
          <cell r="A751">
            <v>38368</v>
          </cell>
          <cell r="C751">
            <v>916924</v>
          </cell>
          <cell r="D751">
            <v>3250</v>
          </cell>
          <cell r="E751">
            <v>2094710</v>
          </cell>
          <cell r="K751">
            <v>49.6</v>
          </cell>
          <cell r="L751">
            <v>50</v>
          </cell>
          <cell r="M751">
            <v>139.97999999999999</v>
          </cell>
          <cell r="N751">
            <v>32.25</v>
          </cell>
          <cell r="O751">
            <v>0.23039005572224605</v>
          </cell>
          <cell r="P751">
            <v>230</v>
          </cell>
          <cell r="Q751">
            <v>137000</v>
          </cell>
          <cell r="R751">
            <v>7.9429106445827635</v>
          </cell>
          <cell r="S751">
            <v>65</v>
          </cell>
          <cell r="T751">
            <v>41570</v>
          </cell>
          <cell r="U751">
            <v>11.499407605732094</v>
          </cell>
          <cell r="V751">
            <v>3014884</v>
          </cell>
          <cell r="X751">
            <v>16</v>
          </cell>
          <cell r="Y751">
            <v>49</v>
          </cell>
          <cell r="Z751">
            <v>0</v>
          </cell>
        </row>
        <row r="752">
          <cell r="A752">
            <v>38369</v>
          </cell>
          <cell r="C752">
            <v>1134230</v>
          </cell>
          <cell r="E752">
            <v>2000670</v>
          </cell>
          <cell r="K752">
            <v>58.81</v>
          </cell>
          <cell r="L752">
            <v>0</v>
          </cell>
          <cell r="M752">
            <v>134.5</v>
          </cell>
          <cell r="N752">
            <v>30.88</v>
          </cell>
          <cell r="O752">
            <v>0.22959107806691448</v>
          </cell>
          <cell r="P752">
            <v>230</v>
          </cell>
          <cell r="Q752">
            <v>137000</v>
          </cell>
          <cell r="R752">
            <v>8.1084786094873511</v>
          </cell>
          <cell r="S752" t="str">
            <v/>
          </cell>
          <cell r="T752">
            <v>43327</v>
          </cell>
          <cell r="U752">
            <v>11.526593511754761</v>
          </cell>
          <cell r="V752">
            <v>3134900</v>
          </cell>
          <cell r="X752">
            <v>18</v>
          </cell>
          <cell r="Y752">
            <v>47</v>
          </cell>
          <cell r="Z752">
            <v>0</v>
          </cell>
        </row>
        <row r="753">
          <cell r="A753">
            <v>38370</v>
          </cell>
          <cell r="C753">
            <v>1029650</v>
          </cell>
          <cell r="D753">
            <v>14300</v>
          </cell>
          <cell r="E753">
            <v>1955470</v>
          </cell>
          <cell r="K753">
            <v>52.38</v>
          </cell>
          <cell r="L753">
            <v>220</v>
          </cell>
          <cell r="M753">
            <v>134.57</v>
          </cell>
          <cell r="N753">
            <v>31.66</v>
          </cell>
          <cell r="O753">
            <v>0.23526789031730699</v>
          </cell>
          <cell r="P753">
            <v>230</v>
          </cell>
          <cell r="Q753">
            <v>138000</v>
          </cell>
          <cell r="R753">
            <v>7.9837389676384056</v>
          </cell>
          <cell r="S753">
            <v>65</v>
          </cell>
          <cell r="T753">
            <v>48409</v>
          </cell>
          <cell r="U753">
            <v>13.46030432550293</v>
          </cell>
          <cell r="V753">
            <v>2999420</v>
          </cell>
          <cell r="X753">
            <v>21</v>
          </cell>
          <cell r="Y753">
            <v>44</v>
          </cell>
          <cell r="Z753">
            <v>0</v>
          </cell>
        </row>
        <row r="754">
          <cell r="A754">
            <v>38371</v>
          </cell>
          <cell r="C754">
            <v>717576</v>
          </cell>
          <cell r="E754">
            <v>1644700</v>
          </cell>
          <cell r="K754">
            <v>38.880000000000003</v>
          </cell>
          <cell r="L754">
            <v>0</v>
          </cell>
          <cell r="M754">
            <v>113.05</v>
          </cell>
          <cell r="N754">
            <v>28.53</v>
          </cell>
          <cell r="O754">
            <v>0.25236620964175144</v>
          </cell>
          <cell r="P754">
            <v>230</v>
          </cell>
          <cell r="Q754">
            <v>111000</v>
          </cell>
          <cell r="R754">
            <v>7.774224972026591</v>
          </cell>
          <cell r="S754" t="str">
            <v/>
          </cell>
          <cell r="T754">
            <v>38376</v>
          </cell>
          <cell r="U754">
            <v>13.54862175291964</v>
          </cell>
          <cell r="V754">
            <v>2362276</v>
          </cell>
          <cell r="X754">
            <v>36</v>
          </cell>
          <cell r="Y754">
            <v>29</v>
          </cell>
          <cell r="Z754">
            <v>0</v>
          </cell>
        </row>
        <row r="755">
          <cell r="A755">
            <v>38372</v>
          </cell>
          <cell r="C755">
            <v>591736</v>
          </cell>
          <cell r="D755">
            <v>76700</v>
          </cell>
          <cell r="E755">
            <v>1405760</v>
          </cell>
          <cell r="K755">
            <v>31.98</v>
          </cell>
          <cell r="L755">
            <v>1180</v>
          </cell>
          <cell r="M755">
            <v>95.89</v>
          </cell>
          <cell r="N755">
            <v>25.11</v>
          </cell>
          <cell r="O755">
            <v>0.26186255083950361</v>
          </cell>
          <cell r="P755">
            <v>230</v>
          </cell>
          <cell r="Q755">
            <v>77000</v>
          </cell>
          <cell r="R755">
            <v>7.8106514428716665</v>
          </cell>
          <cell r="S755">
            <v>65</v>
          </cell>
          <cell r="T755">
            <v>36932</v>
          </cell>
          <cell r="U755">
            <v>14.849748046954097</v>
          </cell>
          <cell r="V755">
            <v>2074196</v>
          </cell>
          <cell r="X755">
            <v>40</v>
          </cell>
          <cell r="Y755">
            <v>25</v>
          </cell>
          <cell r="Z755">
            <v>0</v>
          </cell>
        </row>
        <row r="756">
          <cell r="A756">
            <v>38373</v>
          </cell>
          <cell r="C756">
            <v>600730</v>
          </cell>
          <cell r="E756">
            <v>1758290</v>
          </cell>
          <cell r="K756">
            <v>31.54</v>
          </cell>
          <cell r="L756">
            <v>0</v>
          </cell>
          <cell r="M756">
            <v>120.78</v>
          </cell>
          <cell r="N756">
            <v>29.83</v>
          </cell>
          <cell r="O756">
            <v>0.2469779764861732</v>
          </cell>
          <cell r="P756">
            <v>230</v>
          </cell>
          <cell r="Q756">
            <v>106000</v>
          </cell>
          <cell r="R756">
            <v>7.7436318277310923</v>
          </cell>
          <cell r="S756" t="str">
            <v/>
          </cell>
          <cell r="T756">
            <v>38329</v>
          </cell>
          <cell r="U756">
            <v>13.550705801561666</v>
          </cell>
          <cell r="V756">
            <v>2359020</v>
          </cell>
          <cell r="X756">
            <v>33</v>
          </cell>
          <cell r="Y756">
            <v>32</v>
          </cell>
          <cell r="Z756">
            <v>0</v>
          </cell>
        </row>
        <row r="757">
          <cell r="A757">
            <v>38374</v>
          </cell>
          <cell r="C757">
            <v>980110</v>
          </cell>
          <cell r="E757">
            <v>1795480</v>
          </cell>
          <cell r="K757">
            <v>50.87</v>
          </cell>
          <cell r="L757">
            <v>0</v>
          </cell>
          <cell r="M757">
            <v>122.66</v>
          </cell>
          <cell r="N757">
            <v>32.49</v>
          </cell>
          <cell r="O757">
            <v>0.26487852600684825</v>
          </cell>
          <cell r="P757">
            <v>230</v>
          </cell>
          <cell r="Q757">
            <v>137000</v>
          </cell>
          <cell r="R757">
            <v>7.9974356019132138</v>
          </cell>
          <cell r="S757" t="str">
            <v/>
          </cell>
          <cell r="T757">
            <v>38150</v>
          </cell>
          <cell r="U757">
            <v>11.463184404036619</v>
          </cell>
          <cell r="V757">
            <v>2775590</v>
          </cell>
          <cell r="X757">
            <v>28</v>
          </cell>
          <cell r="Y757">
            <v>37</v>
          </cell>
          <cell r="Z757">
            <v>0</v>
          </cell>
        </row>
        <row r="758">
          <cell r="A758">
            <v>38375</v>
          </cell>
          <cell r="C758">
            <v>1043730</v>
          </cell>
          <cell r="D758">
            <v>8450</v>
          </cell>
          <cell r="E758">
            <v>1868270</v>
          </cell>
          <cell r="K758">
            <v>56.5</v>
          </cell>
          <cell r="L758">
            <v>130</v>
          </cell>
          <cell r="M758">
            <v>130.53</v>
          </cell>
          <cell r="N758">
            <v>31.76</v>
          </cell>
          <cell r="O758">
            <v>0.2433157128629434</v>
          </cell>
          <cell r="P758">
            <v>230</v>
          </cell>
          <cell r="Q758">
            <v>132000</v>
          </cell>
          <cell r="R758">
            <v>7.7848473506924023</v>
          </cell>
          <cell r="S758">
            <v>65</v>
          </cell>
          <cell r="T758">
            <v>42754</v>
          </cell>
          <cell r="U758">
            <v>12.209363625468677</v>
          </cell>
          <cell r="V758">
            <v>2920450</v>
          </cell>
          <cell r="X758">
            <v>22</v>
          </cell>
          <cell r="Y758">
            <v>43</v>
          </cell>
          <cell r="Z758">
            <v>0</v>
          </cell>
        </row>
        <row r="759">
          <cell r="A759">
            <v>38376</v>
          </cell>
          <cell r="C759">
            <v>795782</v>
          </cell>
          <cell r="E759">
            <v>1705370</v>
          </cell>
          <cell r="K759">
            <v>42.12</v>
          </cell>
          <cell r="L759">
            <v>0</v>
          </cell>
          <cell r="M759">
            <v>115.04</v>
          </cell>
          <cell r="N759">
            <v>28.57</v>
          </cell>
          <cell r="O759">
            <v>0.24834840055632823</v>
          </cell>
          <cell r="P759">
            <v>230</v>
          </cell>
          <cell r="Q759">
            <v>122000</v>
          </cell>
          <cell r="R759">
            <v>7.9573428353270552</v>
          </cell>
          <cell r="S759" t="str">
            <v/>
          </cell>
          <cell r="T759">
            <v>40083</v>
          </cell>
          <cell r="U759">
            <v>13.365529963792683</v>
          </cell>
          <cell r="V759">
            <v>2501152</v>
          </cell>
          <cell r="X759">
            <v>34</v>
          </cell>
          <cell r="Y759">
            <v>31</v>
          </cell>
          <cell r="Z759">
            <v>0</v>
          </cell>
        </row>
        <row r="760">
          <cell r="A760">
            <v>38377</v>
          </cell>
          <cell r="C760">
            <v>560240</v>
          </cell>
          <cell r="E760">
            <v>1363040</v>
          </cell>
          <cell r="K760">
            <v>28.69</v>
          </cell>
          <cell r="L760">
            <v>0</v>
          </cell>
          <cell r="M760">
            <v>89.71</v>
          </cell>
          <cell r="N760">
            <v>25.44</v>
          </cell>
          <cell r="O760">
            <v>0.28358042581651993</v>
          </cell>
          <cell r="P760">
            <v>230</v>
          </cell>
          <cell r="Q760">
            <v>96000</v>
          </cell>
          <cell r="R760">
            <v>8.1219594594594611</v>
          </cell>
          <cell r="S760" t="str">
            <v/>
          </cell>
          <cell r="T760">
            <v>37861</v>
          </cell>
          <cell r="U760">
            <v>16.417824757705585</v>
          </cell>
          <cell r="V760">
            <v>1923280</v>
          </cell>
          <cell r="X760">
            <v>43</v>
          </cell>
          <cell r="Y760">
            <v>22</v>
          </cell>
          <cell r="Z760">
            <v>0</v>
          </cell>
        </row>
        <row r="761">
          <cell r="A761">
            <v>38378</v>
          </cell>
          <cell r="C761">
            <v>526400</v>
          </cell>
          <cell r="E761">
            <v>1546040</v>
          </cell>
          <cell r="K761">
            <v>28.67</v>
          </cell>
          <cell r="L761">
            <v>0</v>
          </cell>
          <cell r="M761">
            <v>107.4</v>
          </cell>
          <cell r="N761">
            <v>29.42</v>
          </cell>
          <cell r="O761">
            <v>0.27392923649906892</v>
          </cell>
          <cell r="P761">
            <v>230</v>
          </cell>
          <cell r="Q761">
            <v>95000</v>
          </cell>
          <cell r="R761">
            <v>7.6153450429925771</v>
          </cell>
          <cell r="S761" t="str">
            <v/>
          </cell>
          <cell r="T761">
            <v>35899</v>
          </cell>
          <cell r="U761">
            <v>14.446626199069696</v>
          </cell>
          <cell r="V761">
            <v>2072440</v>
          </cell>
          <cell r="X761">
            <v>42</v>
          </cell>
          <cell r="Y761">
            <v>23</v>
          </cell>
          <cell r="Z761">
            <v>0</v>
          </cell>
        </row>
        <row r="762">
          <cell r="A762">
            <v>38379</v>
          </cell>
          <cell r="C762">
            <v>643002</v>
          </cell>
          <cell r="E762">
            <v>1773120</v>
          </cell>
          <cell r="K762">
            <v>29.35</v>
          </cell>
          <cell r="L762">
            <v>0</v>
          </cell>
          <cell r="M762">
            <v>118.45</v>
          </cell>
          <cell r="N762">
            <v>30.12</v>
          </cell>
          <cell r="O762">
            <v>0.25428450823132126</v>
          </cell>
          <cell r="P762">
            <v>230</v>
          </cell>
          <cell r="Q762">
            <v>108000</v>
          </cell>
          <cell r="R762">
            <v>8.1736197564276054</v>
          </cell>
          <cell r="S762" t="str">
            <v/>
          </cell>
          <cell r="T762">
            <v>36155</v>
          </cell>
          <cell r="U762">
            <v>12.480027912497796</v>
          </cell>
          <cell r="V762">
            <v>2416122</v>
          </cell>
          <cell r="X762">
            <v>32</v>
          </cell>
          <cell r="Y762">
            <v>33</v>
          </cell>
          <cell r="Z762">
            <v>0</v>
          </cell>
        </row>
        <row r="763">
          <cell r="A763">
            <v>38380</v>
          </cell>
          <cell r="C763">
            <v>757689</v>
          </cell>
          <cell r="E763">
            <v>1732340</v>
          </cell>
          <cell r="K763">
            <v>38.200000000000003</v>
          </cell>
          <cell r="L763">
            <v>0</v>
          </cell>
          <cell r="M763">
            <v>125.72</v>
          </cell>
          <cell r="N763">
            <v>34.76</v>
          </cell>
          <cell r="O763">
            <v>0.27648743238943685</v>
          </cell>
          <cell r="P763">
            <v>230</v>
          </cell>
          <cell r="Q763">
            <v>116000</v>
          </cell>
          <cell r="R763">
            <v>7.5952568326012679</v>
          </cell>
          <cell r="S763" t="str">
            <v/>
          </cell>
          <cell r="T763">
            <v>36230</v>
          </cell>
          <cell r="U763">
            <v>12.13472614174373</v>
          </cell>
          <cell r="V763">
            <v>2490029</v>
          </cell>
          <cell r="X763">
            <v>30</v>
          </cell>
          <cell r="Y763">
            <v>35</v>
          </cell>
          <cell r="Z763">
            <v>0</v>
          </cell>
        </row>
        <row r="764">
          <cell r="A764">
            <v>38381</v>
          </cell>
          <cell r="C764">
            <v>731198</v>
          </cell>
          <cell r="E764">
            <v>1592850</v>
          </cell>
          <cell r="K764">
            <v>35.42</v>
          </cell>
          <cell r="L764">
            <v>0</v>
          </cell>
          <cell r="M764">
            <v>106.28</v>
          </cell>
          <cell r="N764">
            <v>27.62</v>
          </cell>
          <cell r="O764">
            <v>0.25987956341738805</v>
          </cell>
          <cell r="P764">
            <v>230</v>
          </cell>
          <cell r="Q764">
            <v>102000</v>
          </cell>
          <cell r="R764">
            <v>8.2005928016937197</v>
          </cell>
          <cell r="S764" t="str">
            <v/>
          </cell>
          <cell r="T764">
            <v>40521</v>
          </cell>
          <cell r="U764">
            <v>14.541228924703795</v>
          </cell>
          <cell r="V764">
            <v>2324048</v>
          </cell>
          <cell r="X764">
            <v>34</v>
          </cell>
          <cell r="Y764">
            <v>31</v>
          </cell>
          <cell r="Z764">
            <v>0</v>
          </cell>
        </row>
        <row r="765">
          <cell r="A765">
            <v>38382</v>
          </cell>
          <cell r="C765">
            <v>732780</v>
          </cell>
          <cell r="E765">
            <v>1564500</v>
          </cell>
          <cell r="K765">
            <v>36.08</v>
          </cell>
          <cell r="L765">
            <v>0</v>
          </cell>
          <cell r="M765">
            <v>108.61</v>
          </cell>
          <cell r="N765">
            <v>27.97</v>
          </cell>
          <cell r="O765">
            <v>0.25752693122180276</v>
          </cell>
          <cell r="P765">
            <v>230</v>
          </cell>
          <cell r="Q765">
            <v>100000</v>
          </cell>
          <cell r="R765">
            <v>7.9386274103255232</v>
          </cell>
          <cell r="S765" t="str">
            <v/>
          </cell>
          <cell r="T765">
            <v>40188</v>
          </cell>
          <cell r="U765">
            <v>14.589772252402842</v>
          </cell>
          <cell r="V765">
            <v>2297280</v>
          </cell>
          <cell r="X765">
            <v>36</v>
          </cell>
          <cell r="Y765">
            <v>29</v>
          </cell>
          <cell r="Z765">
            <v>0</v>
          </cell>
        </row>
        <row r="766">
          <cell r="A766">
            <v>38383</v>
          </cell>
          <cell r="C766">
            <v>718960</v>
          </cell>
          <cell r="E766">
            <v>1611650</v>
          </cell>
          <cell r="K766">
            <v>34.840000000000003</v>
          </cell>
          <cell r="L766">
            <v>0</v>
          </cell>
          <cell r="M766">
            <v>114.98</v>
          </cell>
          <cell r="N766">
            <v>29.74</v>
          </cell>
          <cell r="O766">
            <v>0.25865367890067836</v>
          </cell>
          <cell r="P766">
            <v>230</v>
          </cell>
          <cell r="Q766">
            <v>102000</v>
          </cell>
          <cell r="R766">
            <v>7.7780336403684425</v>
          </cell>
          <cell r="S766" t="str">
            <v/>
          </cell>
          <cell r="T766">
            <v>36952</v>
          </cell>
          <cell r="U766">
            <v>13.223133857659583</v>
          </cell>
          <cell r="V766">
            <v>2330610</v>
          </cell>
          <cell r="X766">
            <v>34</v>
          </cell>
          <cell r="Y766">
            <v>31</v>
          </cell>
          <cell r="Z766">
            <v>0</v>
          </cell>
        </row>
        <row r="767">
          <cell r="A767">
            <v>38384</v>
          </cell>
          <cell r="C767">
            <v>738935</v>
          </cell>
          <cell r="E767">
            <v>1534040</v>
          </cell>
          <cell r="K767">
            <v>36.020000000000003</v>
          </cell>
          <cell r="L767">
            <v>0</v>
          </cell>
          <cell r="M767">
            <v>100.13</v>
          </cell>
          <cell r="N767">
            <v>26.45</v>
          </cell>
          <cell r="O767">
            <v>0.26415659642464795</v>
          </cell>
          <cell r="P767">
            <v>230</v>
          </cell>
          <cell r="Q767">
            <v>107000</v>
          </cell>
          <cell r="R767">
            <v>8.3473191333088508</v>
          </cell>
          <cell r="S767" t="str">
            <v/>
          </cell>
          <cell r="T767">
            <v>35068</v>
          </cell>
          <cell r="U767">
            <v>12.867150760567098</v>
          </cell>
          <cell r="V767">
            <v>2272975</v>
          </cell>
          <cell r="X767">
            <v>36</v>
          </cell>
          <cell r="Y767">
            <v>29</v>
          </cell>
          <cell r="Z767">
            <v>0</v>
          </cell>
        </row>
        <row r="768">
          <cell r="A768">
            <v>38385</v>
          </cell>
          <cell r="C768">
            <v>728843</v>
          </cell>
          <cell r="E768">
            <v>1603760</v>
          </cell>
          <cell r="K768">
            <v>32.950000000000003</v>
          </cell>
          <cell r="L768">
            <v>0</v>
          </cell>
          <cell r="M768">
            <v>111.87</v>
          </cell>
          <cell r="N768">
            <v>26.79</v>
          </cell>
          <cell r="O768">
            <v>0.23947438991686779</v>
          </cell>
          <cell r="P768">
            <v>230</v>
          </cell>
          <cell r="Q768">
            <v>105000</v>
          </cell>
          <cell r="R768">
            <v>8.0534560143626575</v>
          </cell>
          <cell r="S768" t="str">
            <v/>
          </cell>
          <cell r="T768">
            <v>33377</v>
          </cell>
          <cell r="U768">
            <v>11.933628654340236</v>
          </cell>
          <cell r="V768">
            <v>2332603</v>
          </cell>
          <cell r="X768">
            <v>35</v>
          </cell>
          <cell r="Y768">
            <v>30</v>
          </cell>
          <cell r="Z768">
            <v>0</v>
          </cell>
        </row>
        <row r="769">
          <cell r="A769">
            <v>38386</v>
          </cell>
          <cell r="C769">
            <v>724840</v>
          </cell>
          <cell r="E769">
            <v>1478260</v>
          </cell>
          <cell r="K769">
            <v>38.619999999999997</v>
          </cell>
          <cell r="L769">
            <v>0</v>
          </cell>
          <cell r="M769">
            <v>102.49</v>
          </cell>
          <cell r="N769">
            <v>25.74</v>
          </cell>
          <cell r="O769">
            <v>0.25114645331251828</v>
          </cell>
          <cell r="P769">
            <v>230</v>
          </cell>
          <cell r="Q769">
            <v>105000</v>
          </cell>
          <cell r="R769">
            <v>7.8063213096166129</v>
          </cell>
          <cell r="S769" t="str">
            <v/>
          </cell>
          <cell r="T769">
            <v>34526</v>
          </cell>
          <cell r="U769">
            <v>13.070075802278605</v>
          </cell>
          <cell r="V769">
            <v>2203100</v>
          </cell>
          <cell r="X769">
            <v>38</v>
          </cell>
          <cell r="Y769">
            <v>27</v>
          </cell>
          <cell r="Z769">
            <v>0</v>
          </cell>
        </row>
        <row r="770">
          <cell r="A770">
            <v>38387</v>
          </cell>
          <cell r="C770">
            <v>564470</v>
          </cell>
          <cell r="D770">
            <v>76700</v>
          </cell>
          <cell r="E770">
            <v>1386840</v>
          </cell>
          <cell r="K770">
            <v>22.35</v>
          </cell>
          <cell r="L770">
            <v>1180</v>
          </cell>
          <cell r="M770">
            <v>99.31</v>
          </cell>
          <cell r="N770">
            <v>28.3</v>
          </cell>
          <cell r="O770">
            <v>0.2849662672439835</v>
          </cell>
          <cell r="P770">
            <v>230</v>
          </cell>
          <cell r="Q770">
            <v>112000</v>
          </cell>
          <cell r="R770">
            <v>8.0195216176228836</v>
          </cell>
          <cell r="S770">
            <v>65</v>
          </cell>
          <cell r="T770">
            <v>33236</v>
          </cell>
          <cell r="U770">
            <v>13.667991775188485</v>
          </cell>
          <cell r="V770">
            <v>2028010</v>
          </cell>
          <cell r="X770">
            <v>42</v>
          </cell>
          <cell r="Y770">
            <v>23</v>
          </cell>
          <cell r="Z770">
            <v>0</v>
          </cell>
        </row>
        <row r="771">
          <cell r="A771">
            <v>38388</v>
          </cell>
          <cell r="D771">
            <v>2600</v>
          </cell>
          <cell r="E771">
            <v>1715580</v>
          </cell>
          <cell r="K771">
            <v>0</v>
          </cell>
          <cell r="L771">
            <v>40</v>
          </cell>
          <cell r="M771">
            <v>113.97</v>
          </cell>
          <cell r="N771">
            <v>28.27</v>
          </cell>
          <cell r="O771">
            <v>0.24804773185926121</v>
          </cell>
          <cell r="P771">
            <v>230</v>
          </cell>
          <cell r="Q771">
            <v>90000</v>
          </cell>
          <cell r="R771">
            <v>7.5264543300868647</v>
          </cell>
          <cell r="S771">
            <v>65</v>
          </cell>
          <cell r="T771">
            <v>30642</v>
          </cell>
          <cell r="U771">
            <v>14.873545263010859</v>
          </cell>
          <cell r="V771">
            <v>1718180</v>
          </cell>
          <cell r="X771">
            <v>44</v>
          </cell>
          <cell r="Y771">
            <v>21</v>
          </cell>
          <cell r="Z771">
            <v>0</v>
          </cell>
        </row>
        <row r="772">
          <cell r="A772">
            <v>38389</v>
          </cell>
          <cell r="E772">
            <v>1605270</v>
          </cell>
          <cell r="K772">
            <v>0</v>
          </cell>
          <cell r="L772">
            <v>0</v>
          </cell>
          <cell r="M772">
            <v>100.84</v>
          </cell>
          <cell r="N772">
            <v>22.19</v>
          </cell>
          <cell r="O772">
            <v>0.22005156683855615</v>
          </cell>
          <cell r="P772">
            <v>230</v>
          </cell>
          <cell r="Q772">
            <v>69000</v>
          </cell>
          <cell r="R772">
            <v>7.9594902816342721</v>
          </cell>
          <cell r="S772" t="str">
            <v/>
          </cell>
          <cell r="T772">
            <v>30431</v>
          </cell>
          <cell r="U772">
            <v>15.810084284886655</v>
          </cell>
          <cell r="V772">
            <v>1605270</v>
          </cell>
          <cell r="X772">
            <v>46</v>
          </cell>
          <cell r="Y772">
            <v>19</v>
          </cell>
          <cell r="Z772">
            <v>0</v>
          </cell>
        </row>
        <row r="773">
          <cell r="A773">
            <v>38390</v>
          </cell>
          <cell r="D773">
            <v>54600</v>
          </cell>
          <cell r="E773">
            <v>1527640</v>
          </cell>
          <cell r="K773">
            <v>0</v>
          </cell>
          <cell r="L773">
            <v>840</v>
          </cell>
          <cell r="M773">
            <v>106.13</v>
          </cell>
          <cell r="N773">
            <v>26.43</v>
          </cell>
          <cell r="O773">
            <v>0.24903420333553189</v>
          </cell>
          <cell r="P773">
            <v>230</v>
          </cell>
          <cell r="Q773">
            <v>76000</v>
          </cell>
          <cell r="R773">
            <v>7.1970225195514939</v>
          </cell>
          <cell r="S773">
            <v>65</v>
          </cell>
          <cell r="T773">
            <v>29011</v>
          </cell>
          <cell r="U773">
            <v>15.291721862675701</v>
          </cell>
          <cell r="V773">
            <v>1582240</v>
          </cell>
          <cell r="X773">
            <v>48</v>
          </cell>
          <cell r="Y773">
            <v>17</v>
          </cell>
          <cell r="Z773">
            <v>0</v>
          </cell>
        </row>
        <row r="774">
          <cell r="A774">
            <v>38391</v>
          </cell>
          <cell r="E774">
            <v>2022410</v>
          </cell>
          <cell r="K774">
            <v>5.0599999999999996</v>
          </cell>
          <cell r="L774">
            <v>0</v>
          </cell>
          <cell r="M774">
            <v>136.01</v>
          </cell>
          <cell r="N774">
            <v>34.33</v>
          </cell>
          <cell r="O774">
            <v>0.25240791118300127</v>
          </cell>
          <cell r="P774">
            <v>230</v>
          </cell>
          <cell r="Q774">
            <v>91000</v>
          </cell>
          <cell r="R774">
            <v>7.1681080314737367</v>
          </cell>
          <cell r="S774" t="str">
            <v/>
          </cell>
          <cell r="T774">
            <v>31337</v>
          </cell>
          <cell r="U774">
            <v>12.922729812451481</v>
          </cell>
          <cell r="V774">
            <v>2022410</v>
          </cell>
          <cell r="X774">
            <v>40</v>
          </cell>
          <cell r="Y774">
            <v>25</v>
          </cell>
          <cell r="Z774">
            <v>0</v>
          </cell>
        </row>
        <row r="775">
          <cell r="A775">
            <v>38392</v>
          </cell>
          <cell r="C775">
            <v>589162</v>
          </cell>
          <cell r="E775">
            <v>1668680</v>
          </cell>
          <cell r="K775">
            <v>30.32</v>
          </cell>
          <cell r="L775">
            <v>0</v>
          </cell>
          <cell r="M775">
            <v>103.14</v>
          </cell>
          <cell r="N775">
            <v>24.73</v>
          </cell>
          <cell r="O775">
            <v>0.23977118479736281</v>
          </cell>
          <cell r="P775">
            <v>230</v>
          </cell>
          <cell r="Q775">
            <v>107000</v>
          </cell>
          <cell r="R775">
            <v>8.4588715720065935</v>
          </cell>
          <cell r="S775" t="str">
            <v/>
          </cell>
          <cell r="T775">
            <v>30113</v>
          </cell>
          <cell r="U775">
            <v>11.123117560927646</v>
          </cell>
          <cell r="V775">
            <v>2257842</v>
          </cell>
          <cell r="X775">
            <v>34</v>
          </cell>
          <cell r="Y775">
            <v>31</v>
          </cell>
          <cell r="Z775">
            <v>0</v>
          </cell>
        </row>
        <row r="776">
          <cell r="A776">
            <v>38393</v>
          </cell>
          <cell r="C776">
            <v>731178</v>
          </cell>
          <cell r="E776">
            <v>1826190</v>
          </cell>
          <cell r="K776">
            <v>36.19</v>
          </cell>
          <cell r="L776">
            <v>0</v>
          </cell>
          <cell r="M776">
            <v>112.83</v>
          </cell>
          <cell r="N776">
            <v>24.5</v>
          </cell>
          <cell r="O776">
            <v>0.21714083133918285</v>
          </cell>
          <cell r="P776">
            <v>230</v>
          </cell>
          <cell r="Q776">
            <v>120000</v>
          </cell>
          <cell r="R776">
            <v>8.5806200509998671</v>
          </cell>
          <cell r="S776" t="str">
            <v/>
          </cell>
          <cell r="T776">
            <v>30833</v>
          </cell>
          <cell r="U776">
            <v>10.055151233612056</v>
          </cell>
          <cell r="V776">
            <v>2557368</v>
          </cell>
          <cell r="X776">
            <v>29</v>
          </cell>
          <cell r="Y776">
            <v>36</v>
          </cell>
          <cell r="Z776">
            <v>0</v>
          </cell>
        </row>
        <row r="777">
          <cell r="A777">
            <v>38394</v>
          </cell>
          <cell r="C777">
            <v>569785</v>
          </cell>
          <cell r="E777">
            <v>1645330</v>
          </cell>
          <cell r="K777">
            <v>23.63</v>
          </cell>
          <cell r="L777">
            <v>0</v>
          </cell>
          <cell r="M777">
            <v>102.67</v>
          </cell>
          <cell r="N777">
            <v>22.49</v>
          </cell>
          <cell r="O777">
            <v>0.21905132950228887</v>
          </cell>
          <cell r="P777">
            <v>230</v>
          </cell>
          <cell r="Q777">
            <v>111000</v>
          </cell>
          <cell r="R777">
            <v>8.7692596991290586</v>
          </cell>
          <cell r="S777" t="str">
            <v/>
          </cell>
          <cell r="T777">
            <v>30574</v>
          </cell>
          <cell r="U777">
            <v>11.511238016987832</v>
          </cell>
          <cell r="V777">
            <v>2215115</v>
          </cell>
          <cell r="X777">
            <v>36</v>
          </cell>
          <cell r="Y777">
            <v>29</v>
          </cell>
          <cell r="Z777">
            <v>0</v>
          </cell>
        </row>
        <row r="778">
          <cell r="A778">
            <v>38395</v>
          </cell>
          <cell r="E778">
            <v>1628060</v>
          </cell>
          <cell r="K778">
            <v>0</v>
          </cell>
          <cell r="L778">
            <v>0</v>
          </cell>
          <cell r="M778">
            <v>103.15</v>
          </cell>
          <cell r="N778">
            <v>23.18</v>
          </cell>
          <cell r="O778">
            <v>0.22472127968977215</v>
          </cell>
          <cell r="P778">
            <v>230</v>
          </cell>
          <cell r="Q778">
            <v>82000</v>
          </cell>
          <cell r="R778">
            <v>7.8917111003393119</v>
          </cell>
          <cell r="S778" t="str">
            <v/>
          </cell>
          <cell r="T778">
            <v>30668</v>
          </cell>
          <cell r="U778">
            <v>15.710177757576501</v>
          </cell>
          <cell r="V778">
            <v>1628060</v>
          </cell>
          <cell r="X778">
            <v>46</v>
          </cell>
          <cell r="Y778">
            <v>19</v>
          </cell>
          <cell r="Z778">
            <v>0</v>
          </cell>
        </row>
        <row r="779">
          <cell r="A779">
            <v>38396</v>
          </cell>
          <cell r="E779">
            <v>1523480</v>
          </cell>
          <cell r="K779">
            <v>0</v>
          </cell>
          <cell r="L779">
            <v>0</v>
          </cell>
          <cell r="M779">
            <v>94.22</v>
          </cell>
          <cell r="N779">
            <v>22.19</v>
          </cell>
          <cell r="O779">
            <v>0.23551263001485886</v>
          </cell>
          <cell r="P779">
            <v>230</v>
          </cell>
          <cell r="Q779">
            <v>71000</v>
          </cell>
          <cell r="R779">
            <v>8.0846953937592865</v>
          </cell>
          <cell r="S779" t="str">
            <v/>
          </cell>
          <cell r="T779">
            <v>29108</v>
          </cell>
          <cell r="U779">
            <v>15.934618111166539</v>
          </cell>
          <cell r="V779">
            <v>1523480</v>
          </cell>
          <cell r="X779">
            <v>53</v>
          </cell>
          <cell r="Y779">
            <v>12</v>
          </cell>
          <cell r="Z779">
            <v>2.0319999999999823</v>
          </cell>
        </row>
        <row r="780">
          <cell r="A780">
            <v>38397</v>
          </cell>
          <cell r="E780">
            <v>1374820</v>
          </cell>
          <cell r="K780">
            <v>0</v>
          </cell>
          <cell r="L780">
            <v>0</v>
          </cell>
          <cell r="M780">
            <v>88.34</v>
          </cell>
          <cell r="N780">
            <v>19.86</v>
          </cell>
          <cell r="O780">
            <v>0.22481322164364953</v>
          </cell>
          <cell r="P780">
            <v>230</v>
          </cell>
          <cell r="Q780">
            <v>73000</v>
          </cell>
          <cell r="R780">
            <v>7.7814127235680326</v>
          </cell>
          <cell r="S780" t="str">
            <v/>
          </cell>
          <cell r="T780">
            <v>31754</v>
          </cell>
          <cell r="U780">
            <v>19.262766034826377</v>
          </cell>
          <cell r="V780">
            <v>1374820</v>
          </cell>
          <cell r="X780">
            <v>56</v>
          </cell>
          <cell r="Y780">
            <v>9</v>
          </cell>
          <cell r="Z780">
            <v>0.14399999999997704</v>
          </cell>
        </row>
        <row r="781">
          <cell r="A781">
            <v>38398</v>
          </cell>
          <cell r="E781">
            <v>1258260</v>
          </cell>
          <cell r="K781">
            <v>0</v>
          </cell>
          <cell r="L781">
            <v>0</v>
          </cell>
          <cell r="M781">
            <v>84.82</v>
          </cell>
          <cell r="N781">
            <v>22.85</v>
          </cell>
          <cell r="O781">
            <v>0.2693940108464985</v>
          </cell>
          <cell r="P781">
            <v>230</v>
          </cell>
          <cell r="Q781">
            <v>72000</v>
          </cell>
          <cell r="R781">
            <v>7.4172365008252772</v>
          </cell>
          <cell r="S781" t="str">
            <v/>
          </cell>
          <cell r="T781">
            <v>37148</v>
          </cell>
          <cell r="U781">
            <v>24.622440513089504</v>
          </cell>
          <cell r="V781">
            <v>1258260</v>
          </cell>
          <cell r="X781">
            <v>58</v>
          </cell>
          <cell r="Y781">
            <v>7</v>
          </cell>
          <cell r="Z781">
            <v>1.3439999999999799</v>
          </cell>
        </row>
        <row r="782">
          <cell r="A782">
            <v>38399</v>
          </cell>
          <cell r="E782">
            <v>1880910</v>
          </cell>
          <cell r="K782">
            <v>0</v>
          </cell>
          <cell r="L782">
            <v>0</v>
          </cell>
          <cell r="M782">
            <v>118.98</v>
          </cell>
          <cell r="N782">
            <v>27.24</v>
          </cell>
          <cell r="O782">
            <v>0.22894604135148763</v>
          </cell>
          <cell r="P782">
            <v>230</v>
          </cell>
          <cell r="Q782">
            <v>85000</v>
          </cell>
          <cell r="R782">
            <v>7.9043116490166412</v>
          </cell>
          <cell r="S782" t="str">
            <v/>
          </cell>
          <cell r="T782">
            <v>32790</v>
          </cell>
          <cell r="U782">
            <v>14.539164553327911</v>
          </cell>
          <cell r="V782">
            <v>1880910</v>
          </cell>
          <cell r="X782">
            <v>40</v>
          </cell>
          <cell r="Y782">
            <v>25</v>
          </cell>
          <cell r="Z782">
            <v>0</v>
          </cell>
        </row>
        <row r="783">
          <cell r="A783">
            <v>38400</v>
          </cell>
          <cell r="D783">
            <v>58500</v>
          </cell>
          <cell r="E783">
            <v>2059370</v>
          </cell>
          <cell r="K783">
            <v>0</v>
          </cell>
          <cell r="L783">
            <v>900</v>
          </cell>
          <cell r="M783">
            <v>133.53</v>
          </cell>
          <cell r="N783">
            <v>32.17</v>
          </cell>
          <cell r="O783">
            <v>0.24091964352579945</v>
          </cell>
          <cell r="P783">
            <v>230</v>
          </cell>
          <cell r="Q783">
            <v>95000</v>
          </cell>
          <cell r="R783">
            <v>7.7112633865049052</v>
          </cell>
          <cell r="S783">
            <v>65</v>
          </cell>
          <cell r="T783">
            <v>43991</v>
          </cell>
          <cell r="U783">
            <v>17.32329840830646</v>
          </cell>
          <cell r="V783">
            <v>2117870</v>
          </cell>
          <cell r="X783">
            <v>34</v>
          </cell>
          <cell r="Y783">
            <v>31</v>
          </cell>
          <cell r="Z783">
            <v>0</v>
          </cell>
        </row>
        <row r="784">
          <cell r="A784">
            <v>38401</v>
          </cell>
          <cell r="D784">
            <v>8450</v>
          </cell>
          <cell r="E784">
            <v>1987550</v>
          </cell>
          <cell r="K784">
            <v>0</v>
          </cell>
          <cell r="L784">
            <v>130</v>
          </cell>
          <cell r="M784">
            <v>122.48</v>
          </cell>
          <cell r="N784">
            <v>28.55</v>
          </cell>
          <cell r="O784">
            <v>0.23309928151534945</v>
          </cell>
          <cell r="P784">
            <v>230</v>
          </cell>
          <cell r="Q784">
            <v>93000</v>
          </cell>
          <cell r="R784">
            <v>8.1137736773350753</v>
          </cell>
          <cell r="S784">
            <v>65</v>
          </cell>
          <cell r="T784">
            <v>30713</v>
          </cell>
          <cell r="U784">
            <v>12.832986973947897</v>
          </cell>
          <cell r="V784">
            <v>1996000</v>
          </cell>
          <cell r="X784">
            <v>36</v>
          </cell>
          <cell r="Y784">
            <v>29</v>
          </cell>
          <cell r="Z784">
            <v>0</v>
          </cell>
        </row>
        <row r="785">
          <cell r="A785">
            <v>38402</v>
          </cell>
          <cell r="E785">
            <v>2112810</v>
          </cell>
          <cell r="K785">
            <v>0</v>
          </cell>
          <cell r="L785">
            <v>0</v>
          </cell>
          <cell r="M785">
            <v>130.72</v>
          </cell>
          <cell r="N785">
            <v>30.04</v>
          </cell>
          <cell r="O785">
            <v>0.22980416156670747</v>
          </cell>
          <cell r="P785">
            <v>230</v>
          </cell>
          <cell r="Q785">
            <v>92000</v>
          </cell>
          <cell r="R785">
            <v>8.0814335985312109</v>
          </cell>
          <cell r="S785" t="str">
            <v/>
          </cell>
          <cell r="T785">
            <v>31042</v>
          </cell>
          <cell r="U785">
            <v>12.253363056782201</v>
          </cell>
          <cell r="V785">
            <v>2112810</v>
          </cell>
          <cell r="X785">
            <v>34</v>
          </cell>
          <cell r="Y785">
            <v>31</v>
          </cell>
          <cell r="Z785">
            <v>0</v>
          </cell>
        </row>
        <row r="786">
          <cell r="A786">
            <v>38403</v>
          </cell>
          <cell r="E786">
            <v>1595820</v>
          </cell>
          <cell r="K786">
            <v>0</v>
          </cell>
          <cell r="L786">
            <v>0</v>
          </cell>
          <cell r="M786">
            <v>99.33</v>
          </cell>
          <cell r="N786">
            <v>22.92</v>
          </cell>
          <cell r="O786">
            <v>0.23074599818785868</v>
          </cell>
          <cell r="P786">
            <v>230</v>
          </cell>
          <cell r="Q786">
            <v>79000</v>
          </cell>
          <cell r="R786">
            <v>8.0329205678042879</v>
          </cell>
          <cell r="S786" t="str">
            <v/>
          </cell>
          <cell r="T786">
            <v>30478</v>
          </cell>
          <cell r="U786">
            <v>15.928270105651013</v>
          </cell>
          <cell r="V786">
            <v>1595820</v>
          </cell>
          <cell r="X786">
            <v>50</v>
          </cell>
          <cell r="Y786">
            <v>15</v>
          </cell>
          <cell r="Z786">
            <v>0</v>
          </cell>
        </row>
        <row r="787">
          <cell r="A787">
            <v>38404</v>
          </cell>
          <cell r="E787">
            <v>1720760</v>
          </cell>
          <cell r="K787">
            <v>0</v>
          </cell>
          <cell r="L787">
            <v>0</v>
          </cell>
          <cell r="M787">
            <v>110.97</v>
          </cell>
          <cell r="N787">
            <v>24.72</v>
          </cell>
          <cell r="O787">
            <v>0.22276290889429576</v>
          </cell>
          <cell r="P787">
            <v>230</v>
          </cell>
          <cell r="Q787">
            <v>81000</v>
          </cell>
          <cell r="R787">
            <v>7.7532666486437778</v>
          </cell>
          <cell r="S787" t="str">
            <v/>
          </cell>
          <cell r="T787">
            <v>36424</v>
          </cell>
          <cell r="U787">
            <v>17.653604221390548</v>
          </cell>
          <cell r="V787">
            <v>1720760</v>
          </cell>
          <cell r="X787">
            <v>48</v>
          </cell>
          <cell r="Y787">
            <v>17</v>
          </cell>
          <cell r="Z787">
            <v>0</v>
          </cell>
        </row>
        <row r="788">
          <cell r="A788">
            <v>38405</v>
          </cell>
          <cell r="E788">
            <v>1970060</v>
          </cell>
          <cell r="K788">
            <v>0</v>
          </cell>
          <cell r="L788">
            <v>0</v>
          </cell>
          <cell r="M788">
            <v>127.58</v>
          </cell>
          <cell r="N788">
            <v>29.98</v>
          </cell>
          <cell r="O788">
            <v>0.23498981031509641</v>
          </cell>
          <cell r="P788">
            <v>230</v>
          </cell>
          <cell r="Q788">
            <v>88000</v>
          </cell>
          <cell r="R788">
            <v>7.7208810158332026</v>
          </cell>
          <cell r="S788" t="str">
            <v/>
          </cell>
          <cell r="T788">
            <v>32160</v>
          </cell>
          <cell r="U788">
            <v>13.614529506715535</v>
          </cell>
          <cell r="V788">
            <v>1970060</v>
          </cell>
          <cell r="X788">
            <v>37</v>
          </cell>
          <cell r="Y788">
            <v>28</v>
          </cell>
          <cell r="Z788">
            <v>0</v>
          </cell>
        </row>
        <row r="789">
          <cell r="A789">
            <v>38406</v>
          </cell>
          <cell r="D789">
            <v>76050</v>
          </cell>
          <cell r="E789">
            <v>2113990</v>
          </cell>
          <cell r="K789">
            <v>0</v>
          </cell>
          <cell r="L789">
            <v>1170</v>
          </cell>
          <cell r="M789">
            <v>139.19999999999999</v>
          </cell>
          <cell r="N789">
            <v>32.61</v>
          </cell>
          <cell r="O789">
            <v>0.23426724137931035</v>
          </cell>
          <cell r="P789">
            <v>230</v>
          </cell>
          <cell r="Q789">
            <v>95000</v>
          </cell>
          <cell r="R789">
            <v>7.5933548850574715</v>
          </cell>
          <cell r="S789">
            <v>65</v>
          </cell>
          <cell r="T789">
            <v>40161</v>
          </cell>
          <cell r="U789">
            <v>15.293909700279446</v>
          </cell>
          <cell r="V789">
            <v>2190040</v>
          </cell>
          <cell r="X789">
            <v>34</v>
          </cell>
          <cell r="Y789">
            <v>31</v>
          </cell>
          <cell r="Z789">
            <v>0</v>
          </cell>
        </row>
        <row r="790">
          <cell r="A790">
            <v>38407</v>
          </cell>
          <cell r="D790">
            <v>59150</v>
          </cell>
          <cell r="E790">
            <v>2089490</v>
          </cell>
          <cell r="K790">
            <v>0</v>
          </cell>
          <cell r="L790">
            <v>910</v>
          </cell>
          <cell r="M790">
            <v>135.5</v>
          </cell>
          <cell r="N790">
            <v>32.64</v>
          </cell>
          <cell r="O790">
            <v>0.24088560885608856</v>
          </cell>
          <cell r="P790">
            <v>230</v>
          </cell>
          <cell r="Q790">
            <v>95000</v>
          </cell>
          <cell r="R790">
            <v>7.7102952029520297</v>
          </cell>
          <cell r="S790">
            <v>65</v>
          </cell>
          <cell r="T790">
            <v>43289</v>
          </cell>
          <cell r="U790">
            <v>16.802733822324818</v>
          </cell>
          <cell r="V790">
            <v>2148640</v>
          </cell>
          <cell r="X790">
            <v>37</v>
          </cell>
          <cell r="Y790">
            <v>28</v>
          </cell>
          <cell r="Z790">
            <v>0</v>
          </cell>
        </row>
        <row r="791">
          <cell r="A791">
            <v>38408</v>
          </cell>
          <cell r="D791">
            <v>33800</v>
          </cell>
          <cell r="E791">
            <v>1908020</v>
          </cell>
          <cell r="K791">
            <v>0</v>
          </cell>
          <cell r="L791">
            <v>520</v>
          </cell>
          <cell r="M791">
            <v>119.7</v>
          </cell>
          <cell r="N791">
            <v>28.39</v>
          </cell>
          <cell r="O791">
            <v>0.23717627401837929</v>
          </cell>
          <cell r="P791">
            <v>230</v>
          </cell>
          <cell r="Q791">
            <v>94000</v>
          </cell>
          <cell r="R791">
            <v>7.9700083542188809</v>
          </cell>
          <cell r="S791">
            <v>65</v>
          </cell>
          <cell r="T791">
            <v>40556</v>
          </cell>
          <cell r="U791">
            <v>17.418557847792275</v>
          </cell>
          <cell r="V791">
            <v>1941820</v>
          </cell>
          <cell r="X791">
            <v>39</v>
          </cell>
          <cell r="Y791">
            <v>26</v>
          </cell>
          <cell r="Z791">
            <v>0</v>
          </cell>
        </row>
        <row r="792">
          <cell r="A792">
            <v>38409</v>
          </cell>
          <cell r="E792">
            <v>1830230</v>
          </cell>
          <cell r="K792">
            <v>0</v>
          </cell>
          <cell r="L792">
            <v>0</v>
          </cell>
          <cell r="M792">
            <v>115.64</v>
          </cell>
          <cell r="N792">
            <v>27.84</v>
          </cell>
          <cell r="O792">
            <v>0.24074714631615357</v>
          </cell>
          <cell r="P792">
            <v>230</v>
          </cell>
          <cell r="Q792">
            <v>90000</v>
          </cell>
          <cell r="R792">
            <v>7.9134814942926326</v>
          </cell>
          <cell r="S792" t="str">
            <v/>
          </cell>
          <cell r="T792">
            <v>47633</v>
          </cell>
          <cell r="U792">
            <v>21.705426093988187</v>
          </cell>
          <cell r="V792">
            <v>1830230</v>
          </cell>
          <cell r="X792">
            <v>41</v>
          </cell>
          <cell r="Y792">
            <v>24</v>
          </cell>
          <cell r="Z792">
            <v>0</v>
          </cell>
        </row>
        <row r="793">
          <cell r="A793">
            <v>38410</v>
          </cell>
          <cell r="E793">
            <v>1756580</v>
          </cell>
          <cell r="K793">
            <v>0</v>
          </cell>
          <cell r="L793">
            <v>0</v>
          </cell>
          <cell r="M793">
            <v>113.2</v>
          </cell>
          <cell r="N793">
            <v>26.53</v>
          </cell>
          <cell r="O793">
            <v>0.23436395759717316</v>
          </cell>
          <cell r="P793">
            <v>230</v>
          </cell>
          <cell r="Q793">
            <v>80000</v>
          </cell>
          <cell r="R793">
            <v>7.758745583038869</v>
          </cell>
          <cell r="S793" t="str">
            <v/>
          </cell>
          <cell r="T793">
            <v>42328</v>
          </cell>
          <cell r="U793">
            <v>20.096751642396022</v>
          </cell>
          <cell r="V793">
            <v>1756580</v>
          </cell>
          <cell r="X793">
            <v>45</v>
          </cell>
          <cell r="Y793">
            <v>20</v>
          </cell>
          <cell r="Z793">
            <v>0</v>
          </cell>
        </row>
        <row r="794">
          <cell r="A794">
            <v>38411</v>
          </cell>
          <cell r="D794">
            <v>106600</v>
          </cell>
          <cell r="E794">
            <v>2035220</v>
          </cell>
          <cell r="K794">
            <v>0</v>
          </cell>
          <cell r="L794">
            <v>1640</v>
          </cell>
          <cell r="M794">
            <v>137.06</v>
          </cell>
          <cell r="N794">
            <v>34.96</v>
          </cell>
          <cell r="O794">
            <v>0.25507077192470451</v>
          </cell>
          <cell r="P794">
            <v>230</v>
          </cell>
          <cell r="Q794">
            <v>94000</v>
          </cell>
          <cell r="R794">
            <v>7.424558587479936</v>
          </cell>
          <cell r="S794">
            <v>65</v>
          </cell>
          <cell r="T794">
            <v>36842</v>
          </cell>
          <cell r="U794">
            <v>14.345849791298987</v>
          </cell>
          <cell r="V794">
            <v>2141820</v>
          </cell>
          <cell r="X794">
            <v>34</v>
          </cell>
          <cell r="Y794">
            <v>31</v>
          </cell>
          <cell r="Z794">
            <v>0</v>
          </cell>
        </row>
        <row r="795">
          <cell r="A795">
            <v>38412</v>
          </cell>
          <cell r="D795">
            <v>185900</v>
          </cell>
          <cell r="E795">
            <v>2096130</v>
          </cell>
          <cell r="K795">
            <v>0</v>
          </cell>
          <cell r="L795">
            <v>2860</v>
          </cell>
          <cell r="M795">
            <v>140.29</v>
          </cell>
          <cell r="N795">
            <v>33.18</v>
          </cell>
          <cell r="O795">
            <v>0.23651008624991091</v>
          </cell>
          <cell r="P795">
            <v>230</v>
          </cell>
          <cell r="Q795">
            <v>94000</v>
          </cell>
          <cell r="R795">
            <v>7.4707035426616297</v>
          </cell>
          <cell r="S795">
            <v>65</v>
          </cell>
          <cell r="T795">
            <v>37485</v>
          </cell>
          <cell r="U795">
            <v>13.699421129433006</v>
          </cell>
          <cell r="V795">
            <v>2282030</v>
          </cell>
          <cell r="X795">
            <v>30</v>
          </cell>
          <cell r="Y795">
            <v>35</v>
          </cell>
          <cell r="Z795">
            <v>0</v>
          </cell>
        </row>
        <row r="796">
          <cell r="A796">
            <v>38413</v>
          </cell>
          <cell r="D796">
            <v>120900</v>
          </cell>
          <cell r="E796">
            <v>2049790</v>
          </cell>
          <cell r="K796">
            <v>0</v>
          </cell>
          <cell r="L796">
            <v>1860</v>
          </cell>
          <cell r="M796">
            <v>138.87</v>
          </cell>
          <cell r="N796">
            <v>31.06</v>
          </cell>
          <cell r="O796">
            <v>0.22366241808886006</v>
          </cell>
          <cell r="P796">
            <v>230</v>
          </cell>
          <cell r="Q796">
            <v>94000</v>
          </cell>
          <cell r="R796">
            <v>7.3802477136890614</v>
          </cell>
          <cell r="S796">
            <v>65</v>
          </cell>
          <cell r="T796">
            <v>36955</v>
          </cell>
          <cell r="U796">
            <v>14.198466846947285</v>
          </cell>
          <cell r="V796">
            <v>2170690</v>
          </cell>
          <cell r="X796">
            <v>32</v>
          </cell>
          <cell r="Y796">
            <v>33</v>
          </cell>
          <cell r="Z796">
            <v>0</v>
          </cell>
        </row>
        <row r="797">
          <cell r="A797">
            <v>38414</v>
          </cell>
          <cell r="D797">
            <v>41600</v>
          </cell>
          <cell r="E797">
            <v>1888690</v>
          </cell>
          <cell r="K797">
            <v>0</v>
          </cell>
          <cell r="L797">
            <v>640</v>
          </cell>
          <cell r="M797">
            <v>129.72999999999999</v>
          </cell>
          <cell r="N797">
            <v>30.01</v>
          </cell>
          <cell r="O797">
            <v>0.23132660140291378</v>
          </cell>
          <cell r="P797">
            <v>230</v>
          </cell>
          <cell r="Q797">
            <v>93000</v>
          </cell>
          <cell r="R797">
            <v>7.2793108764356749</v>
          </cell>
          <cell r="S797">
            <v>65</v>
          </cell>
          <cell r="T797">
            <v>33716</v>
          </cell>
          <cell r="U797">
            <v>14.567315791927637</v>
          </cell>
          <cell r="V797">
            <v>1930290</v>
          </cell>
          <cell r="X797">
            <v>40</v>
          </cell>
          <cell r="Y797">
            <v>25</v>
          </cell>
          <cell r="Z797">
            <v>0</v>
          </cell>
        </row>
        <row r="798">
          <cell r="A798">
            <v>38415</v>
          </cell>
          <cell r="E798">
            <v>1437600</v>
          </cell>
          <cell r="K798">
            <v>0</v>
          </cell>
          <cell r="L798">
            <v>0</v>
          </cell>
          <cell r="M798">
            <v>97.66</v>
          </cell>
          <cell r="N798">
            <v>23.69</v>
          </cell>
          <cell r="O798">
            <v>0.24257628507065332</v>
          </cell>
          <cell r="P798">
            <v>230</v>
          </cell>
          <cell r="Q798">
            <v>77000</v>
          </cell>
          <cell r="R798">
            <v>7.3602293671923</v>
          </cell>
          <cell r="S798" t="str">
            <v/>
          </cell>
          <cell r="T798">
            <v>31847</v>
          </cell>
          <cell r="U798">
            <v>18.475513355592653</v>
          </cell>
          <cell r="V798">
            <v>1437600</v>
          </cell>
          <cell r="X798">
            <v>52</v>
          </cell>
          <cell r="Y798">
            <v>13</v>
          </cell>
          <cell r="Z798">
            <v>0</v>
          </cell>
        </row>
        <row r="799">
          <cell r="A799">
            <v>38416</v>
          </cell>
          <cell r="E799">
            <v>1722250</v>
          </cell>
          <cell r="K799">
            <v>0</v>
          </cell>
          <cell r="L799">
            <v>0</v>
          </cell>
          <cell r="M799">
            <v>111.62</v>
          </cell>
          <cell r="N799">
            <v>23.86</v>
          </cell>
          <cell r="O799">
            <v>0.21376097473571043</v>
          </cell>
          <cell r="P799">
            <v>230</v>
          </cell>
          <cell r="Q799">
            <v>85000</v>
          </cell>
          <cell r="R799">
            <v>7.7147912560473033</v>
          </cell>
          <cell r="S799" t="str">
            <v/>
          </cell>
          <cell r="T799">
            <v>30375</v>
          </cell>
          <cell r="U799">
            <v>14.709101466105384</v>
          </cell>
          <cell r="V799">
            <v>1722250</v>
          </cell>
          <cell r="X799">
            <v>42</v>
          </cell>
          <cell r="Y799">
            <v>23</v>
          </cell>
          <cell r="Z799">
            <v>0</v>
          </cell>
        </row>
        <row r="800">
          <cell r="A800">
            <v>38417</v>
          </cell>
          <cell r="E800">
            <v>1547140</v>
          </cell>
          <cell r="K800">
            <v>0</v>
          </cell>
          <cell r="L800">
            <v>0</v>
          </cell>
          <cell r="M800">
            <v>99.73</v>
          </cell>
          <cell r="N800">
            <v>19.8</v>
          </cell>
          <cell r="O800">
            <v>0.19853604732778501</v>
          </cell>
          <cell r="P800">
            <v>230</v>
          </cell>
          <cell r="Q800">
            <v>82000</v>
          </cell>
          <cell r="R800">
            <v>7.7566429359270028</v>
          </cell>
          <cell r="S800" t="str">
            <v/>
          </cell>
          <cell r="T800">
            <v>35151</v>
          </cell>
          <cell r="U800">
            <v>18.948468787569318</v>
          </cell>
          <cell r="V800">
            <v>1547140</v>
          </cell>
          <cell r="X800">
            <v>46</v>
          </cell>
          <cell r="Y800">
            <v>19</v>
          </cell>
          <cell r="Z800">
            <v>0</v>
          </cell>
        </row>
        <row r="801">
          <cell r="A801">
            <v>38418</v>
          </cell>
          <cell r="D801">
            <v>333450</v>
          </cell>
          <cell r="E801">
            <v>1194920</v>
          </cell>
          <cell r="K801">
            <v>0</v>
          </cell>
          <cell r="L801">
            <v>5130</v>
          </cell>
          <cell r="M801">
            <v>79.010000000000005</v>
          </cell>
          <cell r="N801">
            <v>18.04</v>
          </cell>
          <cell r="O801">
            <v>0.22832552841412476</v>
          </cell>
          <cell r="P801">
            <v>230</v>
          </cell>
          <cell r="Q801">
            <v>80000</v>
          </cell>
          <cell r="R801">
            <v>7.5618276167573724</v>
          </cell>
          <cell r="S801">
            <v>65</v>
          </cell>
          <cell r="T801">
            <v>34242</v>
          </cell>
          <cell r="U801">
            <v>18.685153464148076</v>
          </cell>
          <cell r="V801">
            <v>1528370</v>
          </cell>
          <cell r="X801">
            <v>48</v>
          </cell>
          <cell r="Y801">
            <v>17</v>
          </cell>
          <cell r="Z801">
            <v>0</v>
          </cell>
        </row>
        <row r="802">
          <cell r="A802">
            <v>38419</v>
          </cell>
          <cell r="D802">
            <v>146250</v>
          </cell>
          <cell r="E802">
            <v>1843240</v>
          </cell>
          <cell r="K802">
            <v>0</v>
          </cell>
          <cell r="L802">
            <v>2250</v>
          </cell>
          <cell r="M802">
            <v>120.02</v>
          </cell>
          <cell r="N802">
            <v>26.56</v>
          </cell>
          <cell r="O802">
            <v>0.22129645059156808</v>
          </cell>
          <cell r="P802">
            <v>230</v>
          </cell>
          <cell r="Q802">
            <v>90000</v>
          </cell>
          <cell r="R802">
            <v>7.6788868521913018</v>
          </cell>
          <cell r="S802">
            <v>65</v>
          </cell>
          <cell r="T802">
            <v>33876</v>
          </cell>
          <cell r="U802">
            <v>14.200917823160708</v>
          </cell>
          <cell r="V802">
            <v>1989490</v>
          </cell>
          <cell r="X802">
            <v>37</v>
          </cell>
          <cell r="Y802">
            <v>28</v>
          </cell>
          <cell r="Z802">
            <v>0</v>
          </cell>
        </row>
        <row r="803">
          <cell r="A803">
            <v>38420</v>
          </cell>
          <cell r="D803">
            <v>66950</v>
          </cell>
          <cell r="E803">
            <v>1962820</v>
          </cell>
          <cell r="K803">
            <v>0</v>
          </cell>
          <cell r="L803">
            <v>1030</v>
          </cell>
          <cell r="M803">
            <v>117.2</v>
          </cell>
          <cell r="N803">
            <v>24.17</v>
          </cell>
          <cell r="O803">
            <v>0.20622866894197953</v>
          </cell>
          <cell r="P803">
            <v>230</v>
          </cell>
          <cell r="Q803">
            <v>91000</v>
          </cell>
          <cell r="R803">
            <v>8.3738054607508534</v>
          </cell>
          <cell r="S803">
            <v>65</v>
          </cell>
          <cell r="T803">
            <v>31531</v>
          </cell>
          <cell r="U803">
            <v>12.955583144888335</v>
          </cell>
          <cell r="V803">
            <v>2029770</v>
          </cell>
          <cell r="X803">
            <v>36</v>
          </cell>
          <cell r="Y803">
            <v>29</v>
          </cell>
          <cell r="Z803">
            <v>0</v>
          </cell>
        </row>
        <row r="804">
          <cell r="A804">
            <v>38421</v>
          </cell>
          <cell r="D804">
            <v>56550</v>
          </cell>
          <cell r="E804">
            <v>1850490</v>
          </cell>
          <cell r="K804">
            <v>0</v>
          </cell>
          <cell r="L804">
            <v>870</v>
          </cell>
          <cell r="M804">
            <v>111.31</v>
          </cell>
          <cell r="N804">
            <v>24.04</v>
          </cell>
          <cell r="O804">
            <v>0.21597340760039527</v>
          </cell>
          <cell r="P804">
            <v>230</v>
          </cell>
          <cell r="Q804">
            <v>92000</v>
          </cell>
          <cell r="R804">
            <v>8.3123259365735329</v>
          </cell>
          <cell r="S804">
            <v>65</v>
          </cell>
          <cell r="T804">
            <v>32208</v>
          </cell>
          <cell r="U804">
            <v>14.085426629750817</v>
          </cell>
          <cell r="V804">
            <v>1907040</v>
          </cell>
          <cell r="X804">
            <v>37</v>
          </cell>
          <cell r="Y804">
            <v>28</v>
          </cell>
          <cell r="Z804">
            <v>0</v>
          </cell>
        </row>
        <row r="805">
          <cell r="A805">
            <v>38422</v>
          </cell>
          <cell r="E805">
            <v>1820440</v>
          </cell>
          <cell r="K805">
            <v>0</v>
          </cell>
          <cell r="L805">
            <v>280</v>
          </cell>
          <cell r="M805">
            <v>120.24</v>
          </cell>
          <cell r="N805">
            <v>27.3</v>
          </cell>
          <cell r="O805">
            <v>0.22704590818363274</v>
          </cell>
          <cell r="P805">
            <v>230</v>
          </cell>
          <cell r="Q805">
            <v>88000</v>
          </cell>
          <cell r="R805">
            <v>7.5700266134397873</v>
          </cell>
          <cell r="S805">
            <v>0</v>
          </cell>
          <cell r="T805">
            <v>30928</v>
          </cell>
          <cell r="U805">
            <v>14.169075608094744</v>
          </cell>
          <cell r="V805">
            <v>1820440</v>
          </cell>
          <cell r="X805">
            <v>40</v>
          </cell>
          <cell r="Y805">
            <v>25</v>
          </cell>
          <cell r="Z805">
            <v>0</v>
          </cell>
        </row>
        <row r="806">
          <cell r="A806">
            <v>38423</v>
          </cell>
          <cell r="E806">
            <v>1467290</v>
          </cell>
          <cell r="K806">
            <v>0</v>
          </cell>
          <cell r="M806">
            <v>101.43</v>
          </cell>
          <cell r="N806">
            <v>27.25</v>
          </cell>
          <cell r="O806">
            <v>0.26865818791284629</v>
          </cell>
          <cell r="P806">
            <v>230</v>
          </cell>
          <cell r="Q806">
            <v>80000</v>
          </cell>
          <cell r="R806">
            <v>7.2330178448190869</v>
          </cell>
          <cell r="S806" t="str">
            <v/>
          </cell>
          <cell r="T806">
            <v>29423</v>
          </cell>
          <cell r="U806">
            <v>16.723880078239475</v>
          </cell>
          <cell r="V806">
            <v>1467290</v>
          </cell>
          <cell r="X806">
            <v>50</v>
          </cell>
          <cell r="Y806">
            <v>15</v>
          </cell>
          <cell r="Z806">
            <v>0</v>
          </cell>
        </row>
        <row r="807">
          <cell r="A807">
            <v>38424</v>
          </cell>
          <cell r="E807">
            <v>1550370</v>
          </cell>
          <cell r="K807">
            <v>0</v>
          </cell>
          <cell r="L807">
            <v>5170</v>
          </cell>
          <cell r="M807">
            <v>105.12</v>
          </cell>
          <cell r="N807">
            <v>26.46</v>
          </cell>
          <cell r="O807">
            <v>0.25171232876712329</v>
          </cell>
          <cell r="P807">
            <v>230</v>
          </cell>
          <cell r="Q807">
            <v>88000</v>
          </cell>
          <cell r="R807">
            <v>7.374286529680365</v>
          </cell>
          <cell r="S807">
            <v>0</v>
          </cell>
          <cell r="T807">
            <v>31071</v>
          </cell>
          <cell r="U807">
            <v>16.714212736314558</v>
          </cell>
          <cell r="V807">
            <v>1550370</v>
          </cell>
          <cell r="X807">
            <v>32</v>
          </cell>
          <cell r="Y807">
            <v>33</v>
          </cell>
          <cell r="Z807">
            <v>0</v>
          </cell>
        </row>
        <row r="808">
          <cell r="A808">
            <v>38425</v>
          </cell>
          <cell r="D808">
            <v>612300</v>
          </cell>
          <cell r="E808">
            <v>1074940</v>
          </cell>
          <cell r="K808">
            <v>0</v>
          </cell>
          <cell r="L808">
            <v>9420</v>
          </cell>
          <cell r="M808">
            <v>68.849999999999994</v>
          </cell>
          <cell r="N808">
            <v>15.47</v>
          </cell>
          <cell r="O808">
            <v>0.2246913580246914</v>
          </cell>
          <cell r="P808">
            <v>230</v>
          </cell>
          <cell r="Q808">
            <v>80000</v>
          </cell>
          <cell r="R808">
            <v>7.8063907044299201</v>
          </cell>
          <cell r="S808">
            <v>65</v>
          </cell>
          <cell r="T808">
            <v>27822</v>
          </cell>
          <cell r="U808">
            <v>13.752369550271451</v>
          </cell>
          <cell r="V808">
            <v>1687240</v>
          </cell>
          <cell r="X808">
            <v>36</v>
          </cell>
          <cell r="Y808">
            <v>29</v>
          </cell>
          <cell r="Z808">
            <v>0</v>
          </cell>
        </row>
        <row r="809">
          <cell r="A809">
            <v>38426</v>
          </cell>
          <cell r="D809">
            <v>430300</v>
          </cell>
          <cell r="E809">
            <v>1232780</v>
          </cell>
          <cell r="K809">
            <v>0</v>
          </cell>
          <cell r="L809">
            <v>6620</v>
          </cell>
          <cell r="M809">
            <v>80.92</v>
          </cell>
          <cell r="N809">
            <v>20.170000000000002</v>
          </cell>
          <cell r="O809">
            <v>0.24925852694018785</v>
          </cell>
          <cell r="P809">
            <v>230</v>
          </cell>
          <cell r="Q809">
            <v>80000</v>
          </cell>
          <cell r="R809">
            <v>7.6172763222936233</v>
          </cell>
          <cell r="S809">
            <v>65</v>
          </cell>
          <cell r="T809">
            <v>26001</v>
          </cell>
          <cell r="U809">
            <v>13.038960242441735</v>
          </cell>
          <cell r="V809">
            <v>1663080</v>
          </cell>
          <cell r="X809">
            <v>36</v>
          </cell>
          <cell r="Y809">
            <v>29</v>
          </cell>
          <cell r="Z809">
            <v>0</v>
          </cell>
        </row>
        <row r="810">
          <cell r="A810">
            <v>38427</v>
          </cell>
          <cell r="D810">
            <v>338400</v>
          </cell>
          <cell r="E810">
            <v>1335350</v>
          </cell>
          <cell r="L810">
            <v>5640</v>
          </cell>
          <cell r="M810">
            <v>82.57</v>
          </cell>
          <cell r="N810">
            <v>21.8</v>
          </cell>
          <cell r="O810">
            <v>0.26401840862298659</v>
          </cell>
          <cell r="P810">
            <v>230</v>
          </cell>
          <cell r="Q810">
            <v>74000</v>
          </cell>
          <cell r="R810">
            <v>8.0861693108877315</v>
          </cell>
          <cell r="S810">
            <v>60</v>
          </cell>
          <cell r="T810">
            <v>26442</v>
          </cell>
          <cell r="U810">
            <v>13.175580582524271</v>
          </cell>
          <cell r="V810">
            <v>1673750</v>
          </cell>
          <cell r="X810">
            <v>42</v>
          </cell>
          <cell r="Y810">
            <v>23</v>
          </cell>
          <cell r="Z810">
            <v>0</v>
          </cell>
        </row>
        <row r="811">
          <cell r="A811">
            <v>38428</v>
          </cell>
          <cell r="E811">
            <v>1641860</v>
          </cell>
          <cell r="K811">
            <v>0</v>
          </cell>
          <cell r="L811">
            <v>0</v>
          </cell>
          <cell r="M811">
            <v>106.51</v>
          </cell>
          <cell r="N811">
            <v>24.27</v>
          </cell>
          <cell r="O811">
            <v>0.22786592808187023</v>
          </cell>
          <cell r="P811">
            <v>230</v>
          </cell>
          <cell r="Q811">
            <v>88000</v>
          </cell>
          <cell r="R811">
            <v>7.7075391981973524</v>
          </cell>
          <cell r="S811" t="str">
            <v/>
          </cell>
          <cell r="T811">
            <v>30437</v>
          </cell>
          <cell r="U811">
            <v>15.460793246683638</v>
          </cell>
          <cell r="V811">
            <v>1641860</v>
          </cell>
          <cell r="X811">
            <v>41</v>
          </cell>
          <cell r="Y811">
            <v>24</v>
          </cell>
          <cell r="Z811">
            <v>0</v>
          </cell>
        </row>
        <row r="812">
          <cell r="A812">
            <v>38429</v>
          </cell>
          <cell r="E812">
            <v>1500570</v>
          </cell>
          <cell r="K812">
            <v>0</v>
          </cell>
          <cell r="L812">
            <v>0</v>
          </cell>
          <cell r="M812">
            <v>97.74</v>
          </cell>
          <cell r="N812">
            <v>21.37</v>
          </cell>
          <cell r="O812">
            <v>0.2186412932269286</v>
          </cell>
          <cell r="P812">
            <v>230</v>
          </cell>
          <cell r="Q812">
            <v>76000</v>
          </cell>
          <cell r="R812">
            <v>7.6763351749539597</v>
          </cell>
          <cell r="S812" t="str">
            <v/>
          </cell>
          <cell r="T812">
            <v>35074</v>
          </cell>
          <cell r="U812">
            <v>19.49373638017553</v>
          </cell>
          <cell r="V812">
            <v>1500570</v>
          </cell>
          <cell r="X812">
            <v>43</v>
          </cell>
          <cell r="Y812">
            <v>22</v>
          </cell>
          <cell r="Z812">
            <v>0</v>
          </cell>
        </row>
        <row r="813">
          <cell r="A813">
            <v>38430</v>
          </cell>
          <cell r="E813">
            <v>1500260</v>
          </cell>
          <cell r="K813">
            <v>0</v>
          </cell>
          <cell r="L813">
            <v>0</v>
          </cell>
          <cell r="M813">
            <v>103.53</v>
          </cell>
          <cell r="N813">
            <v>25.45</v>
          </cell>
          <cell r="O813">
            <v>0.2458224669178016</v>
          </cell>
          <cell r="P813">
            <v>230</v>
          </cell>
          <cell r="Q813">
            <v>75000</v>
          </cell>
          <cell r="R813">
            <v>7.245532695836955</v>
          </cell>
          <cell r="S813" t="str">
            <v/>
          </cell>
          <cell r="T813">
            <v>30615</v>
          </cell>
          <cell r="U813">
            <v>17.018990041726102</v>
          </cell>
          <cell r="V813">
            <v>1500260</v>
          </cell>
          <cell r="X813">
            <v>44</v>
          </cell>
          <cell r="Y813">
            <v>21</v>
          </cell>
          <cell r="Z813">
            <v>0</v>
          </cell>
        </row>
        <row r="814">
          <cell r="A814">
            <v>38431</v>
          </cell>
          <cell r="E814">
            <v>1652900</v>
          </cell>
          <cell r="K814">
            <v>0</v>
          </cell>
          <cell r="L814">
            <v>0</v>
          </cell>
          <cell r="M814">
            <v>109.64</v>
          </cell>
          <cell r="N814">
            <v>24.25</v>
          </cell>
          <cell r="O814">
            <v>0.22117840204304998</v>
          </cell>
          <cell r="P814">
            <v>230</v>
          </cell>
          <cell r="Q814">
            <v>83000</v>
          </cell>
          <cell r="R814">
            <v>7.5378511492156148</v>
          </cell>
          <cell r="S814" t="str">
            <v/>
          </cell>
          <cell r="T814">
            <v>30721</v>
          </cell>
          <cell r="U814">
            <v>15.500825216286525</v>
          </cell>
          <cell r="V814">
            <v>1652900</v>
          </cell>
          <cell r="X814">
            <v>40</v>
          </cell>
          <cell r="Y814">
            <v>25</v>
          </cell>
          <cell r="Z814">
            <v>0</v>
          </cell>
        </row>
        <row r="815">
          <cell r="A815">
            <v>38432</v>
          </cell>
          <cell r="E815">
            <v>1562800</v>
          </cell>
          <cell r="K815">
            <v>0</v>
          </cell>
          <cell r="L815">
            <v>0</v>
          </cell>
          <cell r="M815">
            <v>105.16</v>
          </cell>
          <cell r="N815">
            <v>22.69</v>
          </cell>
          <cell r="O815">
            <v>0.21576645112209969</v>
          </cell>
          <cell r="P815">
            <v>230</v>
          </cell>
          <cell r="Q815">
            <v>79000</v>
          </cell>
          <cell r="R815">
            <v>7.4305819703309242</v>
          </cell>
          <cell r="S815" t="str">
            <v/>
          </cell>
          <cell r="T815">
            <v>32739</v>
          </cell>
          <cell r="U815">
            <v>17.471414128487332</v>
          </cell>
          <cell r="V815">
            <v>1562800</v>
          </cell>
          <cell r="X815">
            <v>46</v>
          </cell>
          <cell r="Y815">
            <v>19</v>
          </cell>
          <cell r="Z815">
            <v>0</v>
          </cell>
        </row>
        <row r="816">
          <cell r="A816">
            <v>38433</v>
          </cell>
          <cell r="E816">
            <v>1715260</v>
          </cell>
          <cell r="K816">
            <v>0</v>
          </cell>
          <cell r="L816">
            <v>0</v>
          </cell>
          <cell r="M816">
            <v>116.49</v>
          </cell>
          <cell r="N816">
            <v>25.8</v>
          </cell>
          <cell r="O816">
            <v>0.22147823847540563</v>
          </cell>
          <cell r="P816">
            <v>230</v>
          </cell>
          <cell r="Q816">
            <v>87000</v>
          </cell>
          <cell r="R816">
            <v>7.3622628551807026</v>
          </cell>
          <cell r="S816" t="str">
            <v/>
          </cell>
          <cell r="T816">
            <v>33418</v>
          </cell>
          <cell r="U816">
            <v>16.248622366288494</v>
          </cell>
          <cell r="V816">
            <v>1715260</v>
          </cell>
          <cell r="X816">
            <v>42</v>
          </cell>
          <cell r="Y816">
            <v>23</v>
          </cell>
          <cell r="Z816">
            <v>0</v>
          </cell>
        </row>
        <row r="817">
          <cell r="A817">
            <v>38434</v>
          </cell>
          <cell r="D817">
            <v>22100</v>
          </cell>
          <cell r="E817">
            <v>1814660</v>
          </cell>
          <cell r="K817">
            <v>0</v>
          </cell>
          <cell r="L817">
            <v>340</v>
          </cell>
          <cell r="M817">
            <v>121.66</v>
          </cell>
          <cell r="N817">
            <v>27.8</v>
          </cell>
          <cell r="O817">
            <v>0.22850567154364623</v>
          </cell>
          <cell r="P817">
            <v>230</v>
          </cell>
          <cell r="Q817">
            <v>82000</v>
          </cell>
          <cell r="R817">
            <v>7.4579155022192998</v>
          </cell>
          <cell r="S817">
            <v>65</v>
          </cell>
          <cell r="T817">
            <v>32926</v>
          </cell>
          <cell r="U817">
            <v>14.95039308347307</v>
          </cell>
          <cell r="V817">
            <v>1836760</v>
          </cell>
          <cell r="X817">
            <v>42</v>
          </cell>
          <cell r="Y817">
            <v>23</v>
          </cell>
          <cell r="Z817">
            <v>0</v>
          </cell>
        </row>
        <row r="818">
          <cell r="A818">
            <v>38435</v>
          </cell>
          <cell r="E818">
            <v>1740850</v>
          </cell>
          <cell r="K818">
            <v>0</v>
          </cell>
          <cell r="L818">
            <v>0</v>
          </cell>
          <cell r="M818">
            <v>115.42</v>
          </cell>
          <cell r="N818">
            <v>25.72</v>
          </cell>
          <cell r="O818">
            <v>0.22283832957892913</v>
          </cell>
          <cell r="P818">
            <v>230</v>
          </cell>
          <cell r="Q818">
            <v>81000</v>
          </cell>
          <cell r="R818">
            <v>7.5413706463351238</v>
          </cell>
          <cell r="S818" t="str">
            <v/>
          </cell>
          <cell r="T818">
            <v>32428</v>
          </cell>
          <cell r="U818">
            <v>15.535486687537697</v>
          </cell>
          <cell r="V818">
            <v>1740850</v>
          </cell>
          <cell r="X818">
            <v>44</v>
          </cell>
          <cell r="Y818">
            <v>21</v>
          </cell>
          <cell r="Z818">
            <v>0</v>
          </cell>
        </row>
        <row r="819">
          <cell r="A819">
            <v>38436</v>
          </cell>
          <cell r="E819">
            <v>1545560</v>
          </cell>
          <cell r="K819">
            <v>0</v>
          </cell>
          <cell r="L819">
            <v>0</v>
          </cell>
          <cell r="M819">
            <v>103.1</v>
          </cell>
          <cell r="N819">
            <v>22.83</v>
          </cell>
          <cell r="O819">
            <v>0.22143549951503394</v>
          </cell>
          <cell r="P819">
            <v>230</v>
          </cell>
          <cell r="Q819">
            <v>70000</v>
          </cell>
          <cell r="R819">
            <v>7.4954413191076625</v>
          </cell>
          <cell r="S819" t="str">
            <v/>
          </cell>
          <cell r="T819">
            <v>23899</v>
          </cell>
          <cell r="U819">
            <v>12.896145086570563</v>
          </cell>
          <cell r="V819">
            <v>1545560</v>
          </cell>
          <cell r="X819">
            <v>50</v>
          </cell>
          <cell r="Y819">
            <v>15</v>
          </cell>
          <cell r="Z819">
            <v>0</v>
          </cell>
        </row>
        <row r="820">
          <cell r="A820">
            <v>38437</v>
          </cell>
          <cell r="E820">
            <v>1665440</v>
          </cell>
          <cell r="K820">
            <v>0</v>
          </cell>
          <cell r="L820">
            <v>0</v>
          </cell>
          <cell r="M820">
            <v>114.92</v>
          </cell>
          <cell r="N820">
            <v>25.66</v>
          </cell>
          <cell r="O820">
            <v>0.2232857640097459</v>
          </cell>
          <cell r="P820">
            <v>230</v>
          </cell>
          <cell r="Q820">
            <v>72000</v>
          </cell>
          <cell r="R820">
            <v>7.2460842325095722</v>
          </cell>
          <cell r="S820" t="str">
            <v/>
          </cell>
          <cell r="T820">
            <v>419</v>
          </cell>
          <cell r="U820">
            <v>0.20982202901335384</v>
          </cell>
          <cell r="V820">
            <v>1665440</v>
          </cell>
          <cell r="X820">
            <v>45</v>
          </cell>
          <cell r="Y820">
            <v>20</v>
          </cell>
          <cell r="Z820">
            <v>0</v>
          </cell>
        </row>
        <row r="821">
          <cell r="A821">
            <v>38438</v>
          </cell>
          <cell r="E821">
            <v>1748280</v>
          </cell>
          <cell r="K821">
            <v>0</v>
          </cell>
          <cell r="L821">
            <v>0</v>
          </cell>
          <cell r="M821">
            <v>116.87</v>
          </cell>
          <cell r="N821">
            <v>25.82</v>
          </cell>
          <cell r="O821">
            <v>0.22092923761444339</v>
          </cell>
          <cell r="P821">
            <v>230</v>
          </cell>
          <cell r="Q821">
            <v>78000</v>
          </cell>
          <cell r="R821">
            <v>7.47959270984855</v>
          </cell>
          <cell r="S821" t="str">
            <v/>
          </cell>
          <cell r="T821">
            <v>292</v>
          </cell>
          <cell r="U821">
            <v>0.13929576498043789</v>
          </cell>
          <cell r="V821">
            <v>1748280</v>
          </cell>
          <cell r="X821">
            <v>45</v>
          </cell>
          <cell r="Y821">
            <v>20</v>
          </cell>
          <cell r="Z821">
            <v>0</v>
          </cell>
        </row>
        <row r="822">
          <cell r="A822">
            <v>38439</v>
          </cell>
          <cell r="D822">
            <v>211900</v>
          </cell>
          <cell r="E822">
            <v>1285620</v>
          </cell>
          <cell r="K822">
            <v>0</v>
          </cell>
          <cell r="L822">
            <v>3260</v>
          </cell>
          <cell r="M822">
            <v>86.51</v>
          </cell>
          <cell r="N822">
            <v>17.96</v>
          </cell>
          <cell r="O822">
            <v>0.20760605710322505</v>
          </cell>
          <cell r="P822">
            <v>230</v>
          </cell>
          <cell r="Q822">
            <v>80000</v>
          </cell>
          <cell r="R822">
            <v>7.4304704658420988</v>
          </cell>
          <cell r="S822">
            <v>65</v>
          </cell>
          <cell r="T822">
            <v>10</v>
          </cell>
          <cell r="U822">
            <v>5.5692077568246174E-3</v>
          </cell>
          <cell r="V822">
            <v>1497520</v>
          </cell>
          <cell r="X822">
            <v>52</v>
          </cell>
          <cell r="Y822">
            <v>13</v>
          </cell>
          <cell r="Z822">
            <v>0</v>
          </cell>
        </row>
        <row r="823">
          <cell r="A823">
            <v>38440</v>
          </cell>
          <cell r="E823">
            <v>1282070</v>
          </cell>
          <cell r="K823">
            <v>0</v>
          </cell>
          <cell r="L823">
            <v>0</v>
          </cell>
          <cell r="M823">
            <v>88.19</v>
          </cell>
          <cell r="N823">
            <v>22.33</v>
          </cell>
          <cell r="O823">
            <v>0.25320331103299692</v>
          </cell>
          <cell r="P823">
            <v>230</v>
          </cell>
          <cell r="Q823">
            <v>62000</v>
          </cell>
          <cell r="R823">
            <v>7.2687946479192656</v>
          </cell>
          <cell r="S823" t="str">
            <v/>
          </cell>
          <cell r="T823">
            <v>0</v>
          </cell>
          <cell r="U823">
            <v>0</v>
          </cell>
          <cell r="V823">
            <v>1282070</v>
          </cell>
          <cell r="X823">
            <v>54</v>
          </cell>
          <cell r="Y823">
            <v>11</v>
          </cell>
          <cell r="Z823">
            <v>0</v>
          </cell>
        </row>
        <row r="824">
          <cell r="A824">
            <v>38441</v>
          </cell>
          <cell r="E824">
            <v>1155150</v>
          </cell>
          <cell r="K824">
            <v>0</v>
          </cell>
          <cell r="L824">
            <v>0</v>
          </cell>
          <cell r="M824">
            <v>80.67</v>
          </cell>
          <cell r="N824">
            <v>17.55</v>
          </cell>
          <cell r="O824">
            <v>0.2175529936779472</v>
          </cell>
          <cell r="P824">
            <v>230</v>
          </cell>
          <cell r="Q824">
            <v>54000</v>
          </cell>
          <cell r="R824">
            <v>7.1597248047601338</v>
          </cell>
          <cell r="S824" t="str">
            <v/>
          </cell>
          <cell r="T824">
            <v>775</v>
          </cell>
          <cell r="U824">
            <v>0.55953772237371768</v>
          </cell>
          <cell r="V824">
            <v>1155150</v>
          </cell>
          <cell r="X824">
            <v>65</v>
          </cell>
          <cell r="Y824">
            <v>0</v>
          </cell>
          <cell r="Z824">
            <v>7.4879999999999782</v>
          </cell>
        </row>
        <row r="825">
          <cell r="A825">
            <v>38442</v>
          </cell>
          <cell r="E825">
            <v>1342730</v>
          </cell>
          <cell r="K825">
            <v>0</v>
          </cell>
          <cell r="L825">
            <v>0</v>
          </cell>
          <cell r="M825">
            <v>90.98</v>
          </cell>
          <cell r="N825">
            <v>19.78</v>
          </cell>
          <cell r="O825">
            <v>0.21741041987249946</v>
          </cell>
          <cell r="P825">
            <v>230</v>
          </cell>
          <cell r="Q825">
            <v>62000</v>
          </cell>
          <cell r="R825">
            <v>7.3792591778412842</v>
          </cell>
          <cell r="S825" t="str">
            <v/>
          </cell>
          <cell r="T825">
            <v>17105</v>
          </cell>
          <cell r="U825">
            <v>10.624302726534747</v>
          </cell>
          <cell r="V825">
            <v>1342730</v>
          </cell>
          <cell r="X825">
            <v>57</v>
          </cell>
          <cell r="Y825">
            <v>8</v>
          </cell>
          <cell r="Z825">
            <v>0</v>
          </cell>
        </row>
        <row r="826">
          <cell r="A826">
            <v>38443</v>
          </cell>
          <cell r="E826">
            <v>1507570</v>
          </cell>
          <cell r="M826">
            <v>102.02</v>
          </cell>
          <cell r="N826">
            <v>24.628</v>
          </cell>
          <cell r="O826">
            <v>0.24140364634385417</v>
          </cell>
          <cell r="P826">
            <v>230</v>
          </cell>
          <cell r="Q826">
            <v>68000</v>
          </cell>
          <cell r="R826">
            <v>7.3886002744559889</v>
          </cell>
          <cell r="S826" t="str">
            <v/>
          </cell>
          <cell r="T826">
            <v>34534</v>
          </cell>
          <cell r="U826">
            <v>19.104490007097514</v>
          </cell>
          <cell r="V826">
            <v>1507570</v>
          </cell>
          <cell r="X826">
            <v>51</v>
          </cell>
          <cell r="Y826">
            <v>14</v>
          </cell>
          <cell r="Z826">
            <v>0</v>
          </cell>
        </row>
        <row r="827">
          <cell r="A827">
            <v>38444</v>
          </cell>
          <cell r="E827">
            <v>1625350</v>
          </cell>
          <cell r="M827">
            <v>112.91</v>
          </cell>
          <cell r="N827">
            <v>27.2</v>
          </cell>
          <cell r="O827">
            <v>0.24089983172438226</v>
          </cell>
          <cell r="P827">
            <v>230</v>
          </cell>
          <cell r="Q827">
            <v>73000</v>
          </cell>
          <cell r="R827">
            <v>7.1975467186254543</v>
          </cell>
          <cell r="S827" t="str">
            <v/>
          </cell>
          <cell r="T827">
            <v>34919</v>
          </cell>
          <cell r="U827">
            <v>17.91764604546713</v>
          </cell>
          <cell r="V827">
            <v>1625350</v>
          </cell>
          <cell r="X827">
            <v>47</v>
          </cell>
          <cell r="Y827">
            <v>18</v>
          </cell>
          <cell r="Z827">
            <v>0</v>
          </cell>
        </row>
        <row r="828">
          <cell r="A828">
            <v>38445</v>
          </cell>
          <cell r="E828">
            <v>1355640</v>
          </cell>
          <cell r="M828">
            <v>90.9</v>
          </cell>
          <cell r="N828">
            <v>20.77</v>
          </cell>
          <cell r="O828">
            <v>0.22849284928492847</v>
          </cell>
          <cell r="P828">
            <v>230</v>
          </cell>
          <cell r="Q828">
            <v>75000</v>
          </cell>
          <cell r="R828">
            <v>7.4567656765676569</v>
          </cell>
          <cell r="S828" t="str">
            <v/>
          </cell>
          <cell r="T828">
            <v>37611</v>
          </cell>
          <cell r="U828">
            <v>23.138572187306362</v>
          </cell>
          <cell r="V828">
            <v>1355640</v>
          </cell>
          <cell r="X828">
            <v>52</v>
          </cell>
          <cell r="Y828">
            <v>13</v>
          </cell>
          <cell r="Z828">
            <v>0</v>
          </cell>
        </row>
        <row r="829">
          <cell r="A829">
            <v>38446</v>
          </cell>
          <cell r="E829">
            <v>1266780</v>
          </cell>
          <cell r="M829">
            <v>82.56</v>
          </cell>
          <cell r="N829">
            <v>19.149999999999999</v>
          </cell>
          <cell r="O829">
            <v>0.23195251937984493</v>
          </cell>
          <cell r="P829">
            <v>230</v>
          </cell>
          <cell r="Q829">
            <v>56000</v>
          </cell>
          <cell r="R829">
            <v>7.671875</v>
          </cell>
          <cell r="S829" t="str">
            <v/>
          </cell>
          <cell r="T829">
            <v>34319</v>
          </cell>
          <cell r="U829">
            <v>22.594330507270406</v>
          </cell>
          <cell r="V829">
            <v>1266780</v>
          </cell>
          <cell r="X829">
            <v>63</v>
          </cell>
          <cell r="Y829">
            <v>2</v>
          </cell>
          <cell r="Z829">
            <v>2.8671999999999969</v>
          </cell>
        </row>
        <row r="830">
          <cell r="A830">
            <v>38447</v>
          </cell>
          <cell r="E830">
            <v>1495420</v>
          </cell>
          <cell r="M830">
            <v>96.99</v>
          </cell>
          <cell r="N830">
            <v>20.38</v>
          </cell>
          <cell r="O830">
            <v>0.2101247551293948</v>
          </cell>
          <cell r="P830">
            <v>230</v>
          </cell>
          <cell r="Q830">
            <v>83000</v>
          </cell>
          <cell r="R830">
            <v>7.7091452727085263</v>
          </cell>
          <cell r="S830" t="str">
            <v/>
          </cell>
          <cell r="T830">
            <v>36246</v>
          </cell>
          <cell r="U830">
            <v>20.214497599336642</v>
          </cell>
          <cell r="V830">
            <v>1495420</v>
          </cell>
          <cell r="X830">
            <v>63</v>
          </cell>
          <cell r="Y830">
            <v>2</v>
          </cell>
          <cell r="Z830">
            <v>6.3951999999999884</v>
          </cell>
        </row>
        <row r="831">
          <cell r="A831">
            <v>38448</v>
          </cell>
          <cell r="D831">
            <v>1000</v>
          </cell>
          <cell r="E831">
            <v>1795640</v>
          </cell>
          <cell r="L831">
            <v>450</v>
          </cell>
          <cell r="M831">
            <v>118.36</v>
          </cell>
          <cell r="N831">
            <v>26.26</v>
          </cell>
          <cell r="O831">
            <v>0.22186549509969586</v>
          </cell>
          <cell r="P831">
            <v>230</v>
          </cell>
          <cell r="Q831">
            <v>85000</v>
          </cell>
          <cell r="R831">
            <v>7.5855018587360599</v>
          </cell>
          <cell r="S831">
            <v>2.2222222222222223</v>
          </cell>
          <cell r="T831">
            <v>44540</v>
          </cell>
          <cell r="U831">
            <v>20.675460860272509</v>
          </cell>
          <cell r="V831">
            <v>1796640</v>
          </cell>
          <cell r="X831">
            <v>62</v>
          </cell>
          <cell r="Y831">
            <v>3</v>
          </cell>
          <cell r="Z831">
            <v>7.7615999999999801</v>
          </cell>
        </row>
        <row r="832">
          <cell r="A832">
            <v>38449</v>
          </cell>
          <cell r="D832">
            <v>68000</v>
          </cell>
          <cell r="E832">
            <v>1884580</v>
          </cell>
          <cell r="L832">
            <v>1700</v>
          </cell>
          <cell r="M832">
            <v>125.17</v>
          </cell>
          <cell r="N832">
            <v>27.79</v>
          </cell>
          <cell r="O832">
            <v>0.22201805544459535</v>
          </cell>
          <cell r="P832">
            <v>230</v>
          </cell>
          <cell r="Q832">
            <v>93000</v>
          </cell>
          <cell r="R832">
            <v>7.5280818087401133</v>
          </cell>
          <cell r="S832">
            <v>40</v>
          </cell>
          <cell r="T832">
            <v>38170</v>
          </cell>
          <cell r="U832">
            <v>16.303444673201607</v>
          </cell>
          <cell r="V832">
            <v>1952580</v>
          </cell>
          <cell r="X832">
            <v>56</v>
          </cell>
          <cell r="Y832">
            <v>9</v>
          </cell>
          <cell r="Z832">
            <v>5.4927999999999884</v>
          </cell>
        </row>
        <row r="833">
          <cell r="A833">
            <v>38450</v>
          </cell>
          <cell r="D833">
            <v>9750</v>
          </cell>
          <cell r="E833">
            <v>2026280</v>
          </cell>
          <cell r="L833">
            <v>150</v>
          </cell>
          <cell r="M833">
            <v>135.75</v>
          </cell>
          <cell r="N833">
            <v>30.34</v>
          </cell>
          <cell r="O833">
            <v>0.22349907918968692</v>
          </cell>
          <cell r="P833">
            <v>230</v>
          </cell>
          <cell r="Q833">
            <v>98000</v>
          </cell>
          <cell r="R833">
            <v>7.463278084714549</v>
          </cell>
          <cell r="S833">
            <v>65</v>
          </cell>
          <cell r="T833">
            <v>36758</v>
          </cell>
          <cell r="U833">
            <v>15.056837080003731</v>
          </cell>
          <cell r="V833">
            <v>2036030</v>
          </cell>
          <cell r="X833">
            <v>60</v>
          </cell>
          <cell r="Y833">
            <v>5</v>
          </cell>
          <cell r="Z833">
            <v>5.1199999999999832</v>
          </cell>
        </row>
        <row r="834">
          <cell r="A834">
            <v>38451</v>
          </cell>
          <cell r="E834">
            <v>2051420</v>
          </cell>
          <cell r="M834">
            <v>136.72999999999999</v>
          </cell>
          <cell r="N834">
            <v>29.68</v>
          </cell>
          <cell r="O834">
            <v>0.21707013822862578</v>
          </cell>
          <cell r="P834">
            <v>230</v>
          </cell>
          <cell r="Q834">
            <v>88000</v>
          </cell>
          <cell r="R834">
            <v>7.5017187157171064</v>
          </cell>
          <cell r="S834" t="str">
            <v/>
          </cell>
          <cell r="T834">
            <v>35961</v>
          </cell>
          <cell r="U834">
            <v>14.619860389388814</v>
          </cell>
          <cell r="V834">
            <v>2051420</v>
          </cell>
          <cell r="X834">
            <v>60</v>
          </cell>
          <cell r="Y834">
            <v>5</v>
          </cell>
          <cell r="Z834">
            <v>3.5199999999999889</v>
          </cell>
        </row>
        <row r="835">
          <cell r="A835">
            <v>38452</v>
          </cell>
          <cell r="D835">
            <v>44200</v>
          </cell>
          <cell r="E835">
            <v>2052510</v>
          </cell>
          <cell r="L835">
            <v>680</v>
          </cell>
          <cell r="M835">
            <v>137.24</v>
          </cell>
          <cell r="N835">
            <v>29.88</v>
          </cell>
          <cell r="O835">
            <v>0.217720781113378</v>
          </cell>
          <cell r="P835">
            <v>230</v>
          </cell>
          <cell r="Q835">
            <v>95000</v>
          </cell>
          <cell r="R835">
            <v>7.4778125910813174</v>
          </cell>
          <cell r="S835">
            <v>65</v>
          </cell>
          <cell r="T835">
            <v>34113</v>
          </cell>
          <cell r="U835">
            <v>13.56899237376652</v>
          </cell>
          <cell r="V835">
            <v>2096710</v>
          </cell>
          <cell r="X835">
            <v>66</v>
          </cell>
          <cell r="Y835">
            <v>0</v>
          </cell>
          <cell r="Z835">
            <v>10.40799999999998</v>
          </cell>
        </row>
        <row r="836">
          <cell r="A836">
            <v>38453</v>
          </cell>
          <cell r="D836">
            <v>117650</v>
          </cell>
          <cell r="E836">
            <v>2088230</v>
          </cell>
          <cell r="L836">
            <v>1810</v>
          </cell>
          <cell r="M836">
            <v>143.69999999999999</v>
          </cell>
          <cell r="N836">
            <v>34.28</v>
          </cell>
          <cell r="O836">
            <v>0.2385525400139179</v>
          </cell>
          <cell r="P836">
            <v>230</v>
          </cell>
          <cell r="Q836">
            <v>103000</v>
          </cell>
          <cell r="R836">
            <v>7.2659359777313846</v>
          </cell>
          <cell r="S836">
            <v>65</v>
          </cell>
          <cell r="T836">
            <v>35815</v>
          </cell>
          <cell r="U836">
            <v>13.540949643679619</v>
          </cell>
          <cell r="V836">
            <v>2205880</v>
          </cell>
          <cell r="X836">
            <v>65</v>
          </cell>
          <cell r="Y836">
            <v>0</v>
          </cell>
          <cell r="Z836">
            <v>10.977599999999988</v>
          </cell>
        </row>
        <row r="837">
          <cell r="A837">
            <v>38454</v>
          </cell>
          <cell r="D837">
            <v>82000</v>
          </cell>
          <cell r="E837">
            <v>2130940</v>
          </cell>
          <cell r="L837">
            <v>2000</v>
          </cell>
          <cell r="M837">
            <v>141.83000000000001</v>
          </cell>
          <cell r="N837">
            <v>32.770000000000003</v>
          </cell>
          <cell r="O837">
            <v>0.23105125854896708</v>
          </cell>
          <cell r="P837">
            <v>230</v>
          </cell>
          <cell r="Q837">
            <v>96000</v>
          </cell>
          <cell r="R837">
            <v>7.5123034618909958</v>
          </cell>
          <cell r="S837">
            <v>41</v>
          </cell>
          <cell r="T837">
            <v>35402</v>
          </cell>
          <cell r="U837">
            <v>13.342100554014117</v>
          </cell>
          <cell r="V837">
            <v>2212940</v>
          </cell>
          <cell r="X837">
            <v>60</v>
          </cell>
          <cell r="Y837">
            <v>5</v>
          </cell>
          <cell r="Z837">
            <v>7.6095999999999862</v>
          </cell>
        </row>
        <row r="838">
          <cell r="A838">
            <v>38455</v>
          </cell>
          <cell r="D838">
            <v>76384</v>
          </cell>
          <cell r="E838">
            <v>2166410</v>
          </cell>
          <cell r="L838">
            <v>1220</v>
          </cell>
          <cell r="M838">
            <v>145.53</v>
          </cell>
          <cell r="N838">
            <v>31.72</v>
          </cell>
          <cell r="O838">
            <v>0.21796193224764651</v>
          </cell>
          <cell r="P838">
            <v>230</v>
          </cell>
          <cell r="Q838">
            <v>100000</v>
          </cell>
          <cell r="R838">
            <v>7.443173228887515</v>
          </cell>
          <cell r="S838">
            <v>62.609836065573774</v>
          </cell>
          <cell r="T838">
            <v>40088</v>
          </cell>
          <cell r="U838">
            <v>14.907027573642518</v>
          </cell>
          <cell r="V838">
            <v>2242794</v>
          </cell>
          <cell r="X838">
            <v>50</v>
          </cell>
          <cell r="Y838">
            <v>15</v>
          </cell>
          <cell r="Z838">
            <v>0</v>
          </cell>
        </row>
        <row r="839">
          <cell r="A839">
            <v>38456</v>
          </cell>
          <cell r="D839">
            <v>59989</v>
          </cell>
          <cell r="E839">
            <v>2172090</v>
          </cell>
          <cell r="L839">
            <v>1080</v>
          </cell>
          <cell r="M839">
            <v>148.47999999999999</v>
          </cell>
          <cell r="N839">
            <v>36.729999999999997</v>
          </cell>
          <cell r="O839">
            <v>0.24737338362068964</v>
          </cell>
          <cell r="P839">
            <v>230</v>
          </cell>
          <cell r="Q839">
            <v>100000</v>
          </cell>
          <cell r="R839">
            <v>7.3144194504310347</v>
          </cell>
          <cell r="S839">
            <v>55.545370370370371</v>
          </cell>
          <cell r="T839">
            <v>39629</v>
          </cell>
          <cell r="U839">
            <v>14.80708612911998</v>
          </cell>
          <cell r="V839">
            <v>2232079</v>
          </cell>
          <cell r="X839">
            <v>52</v>
          </cell>
          <cell r="Y839">
            <v>13</v>
          </cell>
          <cell r="Z839">
            <v>0</v>
          </cell>
        </row>
        <row r="840">
          <cell r="A840">
            <v>38457</v>
          </cell>
          <cell r="D840">
            <v>43143</v>
          </cell>
          <cell r="E840">
            <v>2079710</v>
          </cell>
          <cell r="L840">
            <v>1690</v>
          </cell>
          <cell r="M840">
            <v>135.35</v>
          </cell>
          <cell r="N840">
            <v>33.85</v>
          </cell>
          <cell r="O840">
            <v>0.25009235315847805</v>
          </cell>
          <cell r="P840">
            <v>230</v>
          </cell>
          <cell r="Q840">
            <v>100000</v>
          </cell>
          <cell r="R840">
            <v>7.6827114887329149</v>
          </cell>
          <cell r="S840">
            <v>25.528402366863904</v>
          </cell>
          <cell r="T840">
            <v>40095</v>
          </cell>
          <cell r="U840">
            <v>15.752023338403554</v>
          </cell>
          <cell r="V840">
            <v>2122853</v>
          </cell>
          <cell r="X840">
            <v>54</v>
          </cell>
          <cell r="Y840">
            <v>11</v>
          </cell>
          <cell r="Z840">
            <v>0</v>
          </cell>
        </row>
        <row r="841">
          <cell r="A841">
            <v>38458</v>
          </cell>
          <cell r="D841">
            <v>54050</v>
          </cell>
          <cell r="E841">
            <v>2039670</v>
          </cell>
          <cell r="L841">
            <v>1900</v>
          </cell>
          <cell r="M841">
            <v>135.02000000000001</v>
          </cell>
          <cell r="N841">
            <v>33.5</v>
          </cell>
          <cell r="O841">
            <v>0.24811139090505108</v>
          </cell>
          <cell r="P841">
            <v>230</v>
          </cell>
          <cell r="Q841">
            <v>95000</v>
          </cell>
          <cell r="R841">
            <v>7.5532143386165016</v>
          </cell>
          <cell r="S841">
            <v>28.44736842105263</v>
          </cell>
          <cell r="T841">
            <v>32051</v>
          </cell>
          <cell r="U841">
            <v>12.767005139178112</v>
          </cell>
          <cell r="V841">
            <v>2093720</v>
          </cell>
          <cell r="X841">
            <v>58</v>
          </cell>
          <cell r="Y841">
            <v>7</v>
          </cell>
          <cell r="Z841">
            <v>1.775999999999982</v>
          </cell>
        </row>
        <row r="842">
          <cell r="A842">
            <v>38459</v>
          </cell>
          <cell r="D842">
            <v>88890</v>
          </cell>
          <cell r="E842">
            <v>2041870</v>
          </cell>
          <cell r="L842">
            <v>1620</v>
          </cell>
          <cell r="M842">
            <v>136.03</v>
          </cell>
          <cell r="N842">
            <v>33.369999999999997</v>
          </cell>
          <cell r="O842">
            <v>0.24531353377931336</v>
          </cell>
          <cell r="P842">
            <v>230</v>
          </cell>
          <cell r="Q842">
            <v>97000</v>
          </cell>
          <cell r="R842">
            <v>7.5052194368889218</v>
          </cell>
          <cell r="S842">
            <v>54.870370370370374</v>
          </cell>
          <cell r="T842">
            <v>32086</v>
          </cell>
          <cell r="U842">
            <v>12.55876964087931</v>
          </cell>
          <cell r="V842">
            <v>2130760</v>
          </cell>
          <cell r="X842">
            <v>63</v>
          </cell>
          <cell r="Y842">
            <v>2</v>
          </cell>
          <cell r="Z842">
            <v>5.5679999999999765</v>
          </cell>
        </row>
        <row r="843">
          <cell r="A843">
            <v>38460</v>
          </cell>
          <cell r="D843">
            <v>30986</v>
          </cell>
          <cell r="E843">
            <v>2140710</v>
          </cell>
          <cell r="L843">
            <v>930</v>
          </cell>
          <cell r="M843">
            <v>144.52000000000001</v>
          </cell>
          <cell r="N843">
            <v>34.35</v>
          </cell>
          <cell r="O843">
            <v>0.23768336562413506</v>
          </cell>
          <cell r="P843">
            <v>230</v>
          </cell>
          <cell r="Q843">
            <v>98000</v>
          </cell>
          <cell r="R843">
            <v>7.4062759479656792</v>
          </cell>
          <cell r="S843">
            <v>33.318279569892475</v>
          </cell>
          <cell r="T843">
            <v>30319</v>
          </cell>
          <cell r="U843">
            <v>11.643455621781316</v>
          </cell>
          <cell r="V843">
            <v>2171696</v>
          </cell>
          <cell r="X843">
            <v>66</v>
          </cell>
          <cell r="Y843">
            <v>0</v>
          </cell>
          <cell r="Z843">
            <v>8.4159999999999826</v>
          </cell>
        </row>
        <row r="844">
          <cell r="A844">
            <v>38461</v>
          </cell>
          <cell r="D844">
            <v>11540</v>
          </cell>
          <cell r="E844">
            <v>2093760</v>
          </cell>
          <cell r="L844">
            <v>800</v>
          </cell>
          <cell r="M844">
            <v>136.78</v>
          </cell>
          <cell r="N844">
            <v>32.880000000000003</v>
          </cell>
          <cell r="O844">
            <v>0.24038602134815032</v>
          </cell>
          <cell r="P844">
            <v>230</v>
          </cell>
          <cell r="Q844">
            <v>95000</v>
          </cell>
          <cell r="R844">
            <v>7.6537505483257791</v>
          </cell>
          <cell r="S844">
            <v>14.425000000000001</v>
          </cell>
          <cell r="T844">
            <v>27137</v>
          </cell>
          <cell r="U844">
            <v>10.750134422647603</v>
          </cell>
          <cell r="V844">
            <v>2105300</v>
          </cell>
          <cell r="X844">
            <v>64</v>
          </cell>
          <cell r="Y844">
            <v>1</v>
          </cell>
          <cell r="Z844">
            <v>6.2031999999999812</v>
          </cell>
        </row>
        <row r="845">
          <cell r="A845">
            <v>38462</v>
          </cell>
          <cell r="D845">
            <v>162301</v>
          </cell>
          <cell r="E845">
            <v>2047350</v>
          </cell>
          <cell r="L845">
            <v>3030</v>
          </cell>
          <cell r="M845">
            <v>133.26</v>
          </cell>
          <cell r="N845">
            <v>28.73</v>
          </cell>
          <cell r="O845">
            <v>0.2155935764670569</v>
          </cell>
          <cell r="P845">
            <v>230</v>
          </cell>
          <cell r="Q845">
            <v>106000</v>
          </cell>
          <cell r="R845">
            <v>7.6817874831157136</v>
          </cell>
          <cell r="S845">
            <v>53.564686468646862</v>
          </cell>
          <cell r="T845">
            <v>34079</v>
          </cell>
          <cell r="U845">
            <v>12.862613145695859</v>
          </cell>
          <cell r="V845">
            <v>2209651</v>
          </cell>
          <cell r="X845">
            <v>68</v>
          </cell>
          <cell r="Y845">
            <v>0</v>
          </cell>
          <cell r="Z845">
            <v>10.865599999999993</v>
          </cell>
        </row>
        <row r="846">
          <cell r="A846">
            <v>38463</v>
          </cell>
          <cell r="D846">
            <v>361135</v>
          </cell>
          <cell r="E846">
            <v>1897430</v>
          </cell>
          <cell r="L846">
            <v>4720</v>
          </cell>
          <cell r="M846">
            <v>127</v>
          </cell>
          <cell r="N846">
            <v>26.12</v>
          </cell>
          <cell r="O846">
            <v>0.20566929133858269</v>
          </cell>
          <cell r="P846">
            <v>230</v>
          </cell>
          <cell r="Q846">
            <v>106000</v>
          </cell>
          <cell r="R846">
            <v>7.4701968503937008</v>
          </cell>
          <cell r="S846">
            <v>76.511652542372886</v>
          </cell>
          <cell r="T846">
            <v>33172</v>
          </cell>
          <cell r="U846">
            <v>12.249126325786506</v>
          </cell>
          <cell r="V846">
            <v>2258565</v>
          </cell>
          <cell r="X846">
            <v>68</v>
          </cell>
          <cell r="Y846">
            <v>0</v>
          </cell>
          <cell r="Z846">
            <v>15.097600000000014</v>
          </cell>
        </row>
        <row r="847">
          <cell r="A847">
            <v>38464</v>
          </cell>
          <cell r="D847">
            <v>47165</v>
          </cell>
          <cell r="E847">
            <v>2155230</v>
          </cell>
          <cell r="L847">
            <v>820</v>
          </cell>
          <cell r="M847">
            <v>137.03</v>
          </cell>
          <cell r="N847">
            <v>33.42</v>
          </cell>
          <cell r="O847">
            <v>0.24388819966430711</v>
          </cell>
          <cell r="P847">
            <v>230</v>
          </cell>
          <cell r="Q847">
            <v>103000</v>
          </cell>
          <cell r="R847">
            <v>7.8640808582062318</v>
          </cell>
          <cell r="S847">
            <v>57.518292682926827</v>
          </cell>
          <cell r="T847">
            <v>31479</v>
          </cell>
          <cell r="U847">
            <v>11.920425718365687</v>
          </cell>
          <cell r="V847">
            <v>2202395</v>
          </cell>
          <cell r="X847">
            <v>59</v>
          </cell>
          <cell r="Y847">
            <v>6</v>
          </cell>
          <cell r="Z847">
            <v>6.0911999999999793</v>
          </cell>
        </row>
        <row r="848">
          <cell r="A848">
            <v>38465</v>
          </cell>
          <cell r="D848">
            <v>125095</v>
          </cell>
          <cell r="E848">
            <v>1996120</v>
          </cell>
          <cell r="L848">
            <v>2170</v>
          </cell>
          <cell r="M848">
            <v>123.13</v>
          </cell>
          <cell r="N848">
            <v>29.07</v>
          </cell>
          <cell r="O848">
            <v>0.23609193535287909</v>
          </cell>
          <cell r="P848">
            <v>230</v>
          </cell>
          <cell r="Q848">
            <v>97000</v>
          </cell>
          <cell r="R848">
            <v>8.1057418988061407</v>
          </cell>
          <cell r="S848">
            <v>57.647465437788021</v>
          </cell>
          <cell r="T848">
            <v>33912</v>
          </cell>
          <cell r="U848">
            <v>13.333211390641686</v>
          </cell>
          <cell r="V848">
            <v>2121215</v>
          </cell>
          <cell r="X848">
            <v>44</v>
          </cell>
          <cell r="Y848">
            <v>21</v>
          </cell>
          <cell r="Z848">
            <v>0</v>
          </cell>
        </row>
        <row r="849">
          <cell r="A849">
            <v>38466</v>
          </cell>
          <cell r="D849">
            <v>89151</v>
          </cell>
          <cell r="E849">
            <v>1965280</v>
          </cell>
          <cell r="L849">
            <v>2000</v>
          </cell>
          <cell r="M849">
            <v>122.02</v>
          </cell>
          <cell r="N849">
            <v>30.53</v>
          </cell>
          <cell r="O849">
            <v>0.25020488444517291</v>
          </cell>
          <cell r="P849">
            <v>230</v>
          </cell>
          <cell r="Q849">
            <v>92000</v>
          </cell>
          <cell r="R849">
            <v>8.0531060481888215</v>
          </cell>
          <cell r="S849">
            <v>44.575499999999998</v>
          </cell>
          <cell r="T849">
            <v>31809</v>
          </cell>
          <cell r="U849">
            <v>12.912921387965817</v>
          </cell>
          <cell r="V849">
            <v>2054431</v>
          </cell>
          <cell r="X849">
            <v>46</v>
          </cell>
          <cell r="Y849">
            <v>19</v>
          </cell>
          <cell r="Z849">
            <v>0</v>
          </cell>
        </row>
        <row r="850">
          <cell r="A850">
            <v>38467</v>
          </cell>
          <cell r="D850">
            <v>219877</v>
          </cell>
          <cell r="E850">
            <v>1867200</v>
          </cell>
          <cell r="L850">
            <v>3150</v>
          </cell>
          <cell r="M850">
            <v>114.52</v>
          </cell>
          <cell r="N850">
            <v>28.58</v>
          </cell>
          <cell r="O850">
            <v>0.24956339504016764</v>
          </cell>
          <cell r="P850">
            <v>230</v>
          </cell>
          <cell r="Q850">
            <v>91000</v>
          </cell>
          <cell r="R850">
            <v>8.152287809989522</v>
          </cell>
          <cell r="S850">
            <v>69.802222222222227</v>
          </cell>
          <cell r="T850">
            <v>22251</v>
          </cell>
          <cell r="U850">
            <v>8.8915425736568405</v>
          </cell>
          <cell r="V850">
            <v>2087077</v>
          </cell>
          <cell r="X850">
            <v>49</v>
          </cell>
          <cell r="Y850">
            <v>16</v>
          </cell>
          <cell r="Z850">
            <v>0</v>
          </cell>
        </row>
        <row r="851">
          <cell r="A851">
            <v>38468</v>
          </cell>
          <cell r="D851">
            <v>48216</v>
          </cell>
          <cell r="E851">
            <v>1998810</v>
          </cell>
          <cell r="L851">
            <v>990</v>
          </cell>
          <cell r="M851">
            <v>133.84</v>
          </cell>
          <cell r="N851">
            <v>30.62</v>
          </cell>
          <cell r="O851">
            <v>0.22878063359234907</v>
          </cell>
          <cell r="P851">
            <v>230</v>
          </cell>
          <cell r="Q851">
            <v>96000</v>
          </cell>
          <cell r="R851">
            <v>7.4671622833233711</v>
          </cell>
          <cell r="S851">
            <v>48.703030303030303</v>
          </cell>
          <cell r="T851">
            <v>30269</v>
          </cell>
          <cell r="U851">
            <v>12.332205843990257</v>
          </cell>
          <cell r="V851">
            <v>2047026</v>
          </cell>
          <cell r="X851">
            <v>52</v>
          </cell>
          <cell r="Y851">
            <v>13</v>
          </cell>
          <cell r="Z851">
            <v>0</v>
          </cell>
        </row>
        <row r="852">
          <cell r="A852">
            <v>38469</v>
          </cell>
          <cell r="D852">
            <v>184911</v>
          </cell>
          <cell r="E852">
            <v>1840180</v>
          </cell>
          <cell r="L852">
            <v>3710</v>
          </cell>
          <cell r="M852">
            <v>123.45</v>
          </cell>
          <cell r="N852">
            <v>23.99</v>
          </cell>
          <cell r="O852">
            <v>0.19432968813284729</v>
          </cell>
          <cell r="P852">
            <v>230</v>
          </cell>
          <cell r="Q852">
            <v>92000</v>
          </cell>
          <cell r="R852">
            <v>7.4531389226407452</v>
          </cell>
          <cell r="S852">
            <v>49.841239892183289</v>
          </cell>
          <cell r="T852">
            <v>19553</v>
          </cell>
          <cell r="U852">
            <v>8.0525773903493718</v>
          </cell>
          <cell r="V852">
            <v>2025091</v>
          </cell>
          <cell r="X852">
            <v>50</v>
          </cell>
          <cell r="Y852">
            <v>15</v>
          </cell>
          <cell r="Z852">
            <v>0</v>
          </cell>
        </row>
        <row r="853">
          <cell r="A853">
            <v>38470</v>
          </cell>
          <cell r="D853">
            <v>112807</v>
          </cell>
          <cell r="E853">
            <v>1678680</v>
          </cell>
          <cell r="L853">
            <v>3170</v>
          </cell>
          <cell r="M853">
            <v>111.45</v>
          </cell>
          <cell r="N853">
            <v>19.21</v>
          </cell>
          <cell r="O853">
            <v>0.17236428891879768</v>
          </cell>
          <cell r="P853">
            <v>230</v>
          </cell>
          <cell r="Q853">
            <v>97000</v>
          </cell>
          <cell r="R853">
            <v>7.5310901749663524</v>
          </cell>
          <cell r="S853">
            <v>35.585804416403782</v>
          </cell>
          <cell r="T853">
            <v>28143</v>
          </cell>
          <cell r="U853">
            <v>13.101553067368057</v>
          </cell>
          <cell r="V853">
            <v>1791487</v>
          </cell>
          <cell r="X853">
            <v>50</v>
          </cell>
          <cell r="Y853">
            <v>15</v>
          </cell>
          <cell r="Z853">
            <v>0</v>
          </cell>
        </row>
        <row r="854">
          <cell r="A854">
            <v>38471</v>
          </cell>
          <cell r="D854">
            <v>1298330</v>
          </cell>
          <cell r="E854">
            <v>403120</v>
          </cell>
          <cell r="L854">
            <v>16180</v>
          </cell>
          <cell r="M854">
            <v>24.45</v>
          </cell>
          <cell r="N854">
            <v>4.01</v>
          </cell>
          <cell r="O854">
            <v>0.16400817995910019</v>
          </cell>
          <cell r="P854">
            <v>230</v>
          </cell>
          <cell r="Q854">
            <v>99000</v>
          </cell>
          <cell r="R854">
            <v>8.2437627811860938</v>
          </cell>
          <cell r="S854">
            <v>80.242892459826948</v>
          </cell>
          <cell r="T854">
            <v>22089</v>
          </cell>
          <cell r="U854">
            <v>10.827368421052633</v>
          </cell>
          <cell r="V854">
            <v>1701450</v>
          </cell>
          <cell r="X854">
            <v>52</v>
          </cell>
          <cell r="Y854">
            <v>13</v>
          </cell>
          <cell r="Z854">
            <v>2</v>
          </cell>
        </row>
        <row r="855">
          <cell r="A855">
            <v>38472</v>
          </cell>
          <cell r="D855">
            <v>497263</v>
          </cell>
          <cell r="E855">
            <v>1501230</v>
          </cell>
          <cell r="L855">
            <v>6850</v>
          </cell>
          <cell r="M855">
            <v>101.43</v>
          </cell>
          <cell r="N855">
            <v>20.73</v>
          </cell>
          <cell r="O855">
            <v>0.20437740313516711</v>
          </cell>
          <cell r="P855">
            <v>230</v>
          </cell>
          <cell r="Q855">
            <v>92000</v>
          </cell>
          <cell r="R855">
            <v>7.4003253475303161</v>
          </cell>
          <cell r="S855">
            <v>72.593138686131383</v>
          </cell>
          <cell r="T855">
            <v>24456</v>
          </cell>
          <cell r="U855">
            <v>10.205842102023874</v>
          </cell>
          <cell r="V855">
            <v>1998493</v>
          </cell>
          <cell r="X855">
            <v>50</v>
          </cell>
          <cell r="Y855">
            <v>15</v>
          </cell>
          <cell r="Z855">
            <v>0</v>
          </cell>
        </row>
        <row r="856">
          <cell r="A856">
            <v>38473</v>
          </cell>
          <cell r="D856">
            <v>432000</v>
          </cell>
          <cell r="E856">
            <v>1630420</v>
          </cell>
          <cell r="L856">
            <v>5570</v>
          </cell>
          <cell r="M856">
            <v>109.11</v>
          </cell>
          <cell r="N856">
            <v>21.1</v>
          </cell>
          <cell r="O856">
            <v>0.19338282467234902</v>
          </cell>
          <cell r="P856">
            <v>230</v>
          </cell>
          <cell r="Q856">
            <v>90000</v>
          </cell>
          <cell r="R856">
            <v>7.4714508294381821</v>
          </cell>
          <cell r="S856">
            <v>77.558348294434467</v>
          </cell>
          <cell r="T856">
            <v>39978</v>
          </cell>
          <cell r="U856">
            <v>16.166276510119182</v>
          </cell>
          <cell r="V856">
            <v>2062420</v>
          </cell>
          <cell r="X856">
            <v>50</v>
          </cell>
          <cell r="Y856">
            <v>15</v>
          </cell>
          <cell r="Z856">
            <v>0</v>
          </cell>
        </row>
        <row r="857">
          <cell r="A857">
            <v>38474</v>
          </cell>
          <cell r="D857">
            <v>237929</v>
          </cell>
          <cell r="E857">
            <v>1880380</v>
          </cell>
          <cell r="L857">
            <v>3430</v>
          </cell>
          <cell r="M857">
            <v>124.83</v>
          </cell>
          <cell r="N857">
            <v>26.69</v>
          </cell>
          <cell r="O857">
            <v>0.21381078266442363</v>
          </cell>
          <cell r="P857">
            <v>230</v>
          </cell>
          <cell r="Q857">
            <v>101000</v>
          </cell>
          <cell r="R857">
            <v>7.5317631979492106</v>
          </cell>
          <cell r="S857">
            <v>69.367055393586</v>
          </cell>
          <cell r="T857">
            <v>34500</v>
          </cell>
          <cell r="U857">
            <v>13.583004179276962</v>
          </cell>
          <cell r="V857">
            <v>2118309</v>
          </cell>
          <cell r="X857">
            <v>46</v>
          </cell>
          <cell r="Y857">
            <v>19</v>
          </cell>
          <cell r="Z857">
            <v>0</v>
          </cell>
        </row>
        <row r="858">
          <cell r="A858">
            <v>38475</v>
          </cell>
          <cell r="D858">
            <v>25192</v>
          </cell>
          <cell r="E858">
            <v>2090830</v>
          </cell>
          <cell r="L858">
            <v>970</v>
          </cell>
          <cell r="M858">
            <v>136.85</v>
          </cell>
          <cell r="N858">
            <v>30.62</v>
          </cell>
          <cell r="O858">
            <v>0.22374862988673733</v>
          </cell>
          <cell r="P858">
            <v>230</v>
          </cell>
          <cell r="Q858">
            <v>96000</v>
          </cell>
          <cell r="R858">
            <v>7.6391304347826088</v>
          </cell>
          <cell r="S858">
            <v>25.971134020618557</v>
          </cell>
          <cell r="T858">
            <v>31203</v>
          </cell>
          <cell r="U858">
            <v>12.298219016626481</v>
          </cell>
          <cell r="V858">
            <v>2116022</v>
          </cell>
          <cell r="X858">
            <v>48</v>
          </cell>
          <cell r="Y858">
            <v>17</v>
          </cell>
          <cell r="Z858">
            <v>0</v>
          </cell>
        </row>
        <row r="859">
          <cell r="A859">
            <v>38476</v>
          </cell>
          <cell r="D859">
            <v>11862</v>
          </cell>
          <cell r="E859">
            <v>2065430</v>
          </cell>
          <cell r="L859">
            <v>1170</v>
          </cell>
          <cell r="M859">
            <v>135.33000000000001</v>
          </cell>
          <cell r="N859">
            <v>30.38</v>
          </cell>
          <cell r="O859">
            <v>0.22448828788886424</v>
          </cell>
          <cell r="P859">
            <v>230</v>
          </cell>
          <cell r="Q859">
            <v>94000</v>
          </cell>
          <cell r="R859">
            <v>7.6310869725855319</v>
          </cell>
          <cell r="S859">
            <v>10.138461538461538</v>
          </cell>
          <cell r="T859">
            <v>14091</v>
          </cell>
          <cell r="U859">
            <v>5.6573144266670266</v>
          </cell>
          <cell r="V859">
            <v>2077292</v>
          </cell>
          <cell r="X859">
            <v>51</v>
          </cell>
          <cell r="Y859">
            <v>14</v>
          </cell>
          <cell r="Z859">
            <v>0</v>
          </cell>
        </row>
        <row r="860">
          <cell r="A860">
            <v>38477</v>
          </cell>
          <cell r="D860">
            <v>16897</v>
          </cell>
          <cell r="E860">
            <v>1928880</v>
          </cell>
          <cell r="L860">
            <v>1680</v>
          </cell>
          <cell r="M860">
            <v>130.19</v>
          </cell>
          <cell r="N860">
            <v>31.63</v>
          </cell>
          <cell r="O860">
            <v>0.24295260772716798</v>
          </cell>
          <cell r="P860">
            <v>230</v>
          </cell>
          <cell r="Q860">
            <v>91000</v>
          </cell>
          <cell r="R860">
            <v>7.4079422382671476</v>
          </cell>
          <cell r="S860">
            <v>10.057738095238095</v>
          </cell>
          <cell r="T860">
            <v>11921</v>
          </cell>
          <cell r="U860">
            <v>5.109585528043552</v>
          </cell>
          <cell r="V860">
            <v>1945777</v>
          </cell>
          <cell r="X860">
            <v>54</v>
          </cell>
          <cell r="Y860">
            <v>11</v>
          </cell>
          <cell r="Z860">
            <v>0</v>
          </cell>
        </row>
        <row r="861">
          <cell r="A861">
            <v>38478</v>
          </cell>
          <cell r="D861">
            <v>35000</v>
          </cell>
          <cell r="E861">
            <v>1977270</v>
          </cell>
          <cell r="L861">
            <v>750</v>
          </cell>
          <cell r="M861">
            <v>132.38999999999999</v>
          </cell>
          <cell r="N861">
            <v>31.72</v>
          </cell>
          <cell r="O861">
            <v>0.23959513558425866</v>
          </cell>
          <cell r="P861">
            <v>230</v>
          </cell>
          <cell r="Q861">
            <v>99000</v>
          </cell>
          <cell r="R861">
            <v>7.4675957398595063</v>
          </cell>
          <cell r="S861">
            <v>46.666666666666664</v>
          </cell>
          <cell r="T861">
            <v>24446</v>
          </cell>
          <cell r="U861">
            <v>10.131823264273681</v>
          </cell>
          <cell r="V861">
            <v>2012270</v>
          </cell>
          <cell r="X861">
            <v>60</v>
          </cell>
          <cell r="Y861">
            <v>5</v>
          </cell>
          <cell r="Z861">
            <v>3.7439999999999856</v>
          </cell>
        </row>
        <row r="862">
          <cell r="A862">
            <v>38479</v>
          </cell>
          <cell r="D862">
            <v>32085</v>
          </cell>
          <cell r="E862">
            <v>2078440</v>
          </cell>
          <cell r="L862">
            <v>750</v>
          </cell>
          <cell r="M862">
            <v>141.47999999999999</v>
          </cell>
          <cell r="N862">
            <v>33.76</v>
          </cell>
          <cell r="O862">
            <v>0.23862029968900197</v>
          </cell>
          <cell r="P862">
            <v>230</v>
          </cell>
          <cell r="Q862">
            <v>101000</v>
          </cell>
          <cell r="R862">
            <v>7.3453491659598527</v>
          </cell>
          <cell r="S862">
            <v>42.78</v>
          </cell>
          <cell r="T862">
            <v>33465</v>
          </cell>
          <cell r="U862">
            <v>13.224107745703082</v>
          </cell>
          <cell r="V862">
            <v>2110525</v>
          </cell>
          <cell r="X862">
            <v>66</v>
          </cell>
          <cell r="Y862">
            <v>0</v>
          </cell>
          <cell r="Z862">
            <v>8.4111999999999867</v>
          </cell>
        </row>
        <row r="863">
          <cell r="A863">
            <v>38480</v>
          </cell>
          <cell r="D863">
            <v>62999</v>
          </cell>
          <cell r="E863">
            <v>2130440</v>
          </cell>
          <cell r="L863">
            <v>1160</v>
          </cell>
          <cell r="M863">
            <v>142.53</v>
          </cell>
          <cell r="N863">
            <v>33.340000000000003</v>
          </cell>
          <cell r="O863">
            <v>0.23391566687714868</v>
          </cell>
          <cell r="P863">
            <v>230</v>
          </cell>
          <cell r="Q863">
            <v>100000</v>
          </cell>
          <cell r="R863">
            <v>7.4736546691924506</v>
          </cell>
          <cell r="S863">
            <v>54.309482758620689</v>
          </cell>
          <cell r="T863">
            <v>36199</v>
          </cell>
          <cell r="U863">
            <v>13.763759101575197</v>
          </cell>
          <cell r="V863">
            <v>2193439</v>
          </cell>
          <cell r="X863">
            <v>66</v>
          </cell>
          <cell r="Y863">
            <v>0</v>
          </cell>
          <cell r="Z863">
            <v>9.3071999999999875</v>
          </cell>
        </row>
        <row r="864">
          <cell r="A864">
            <v>38481</v>
          </cell>
          <cell r="D864">
            <v>221823</v>
          </cell>
          <cell r="E864">
            <v>2071970</v>
          </cell>
          <cell r="L864">
            <v>3100</v>
          </cell>
          <cell r="M864">
            <v>137.02000000000001</v>
          </cell>
          <cell r="N864">
            <v>27.65</v>
          </cell>
          <cell r="O864">
            <v>0.20179535834184789</v>
          </cell>
          <cell r="P864">
            <v>230</v>
          </cell>
          <cell r="Q864">
            <v>104000</v>
          </cell>
          <cell r="R864">
            <v>7.5608305356882211</v>
          </cell>
          <cell r="S864">
            <v>71.555806451612909</v>
          </cell>
          <cell r="T864">
            <v>33308</v>
          </cell>
          <cell r="U864">
            <v>12.110452861265161</v>
          </cell>
          <cell r="V864">
            <v>2293793</v>
          </cell>
          <cell r="X864">
            <v>68</v>
          </cell>
          <cell r="Y864">
            <v>0</v>
          </cell>
          <cell r="Z864">
            <v>14.452800000000011</v>
          </cell>
        </row>
        <row r="865">
          <cell r="A865">
            <v>38482</v>
          </cell>
          <cell r="D865">
            <v>387472</v>
          </cell>
          <cell r="E865">
            <v>2110710</v>
          </cell>
          <cell r="L865">
            <v>5080</v>
          </cell>
          <cell r="M865">
            <v>144.56</v>
          </cell>
          <cell r="N865">
            <v>33.46</v>
          </cell>
          <cell r="O865">
            <v>0.23146098505810736</v>
          </cell>
          <cell r="P865">
            <v>230</v>
          </cell>
          <cell r="Q865">
            <v>122000</v>
          </cell>
          <cell r="R865">
            <v>7.3004634753735473</v>
          </cell>
          <cell r="S865">
            <v>76.274015748031502</v>
          </cell>
          <cell r="T865">
            <v>35104</v>
          </cell>
          <cell r="U865">
            <v>11.719216614321933</v>
          </cell>
          <cell r="V865">
            <v>2498182</v>
          </cell>
          <cell r="X865">
            <v>73</v>
          </cell>
          <cell r="Y865">
            <v>0</v>
          </cell>
          <cell r="Z865">
            <v>18.260800000000003</v>
          </cell>
        </row>
        <row r="866">
          <cell r="A866">
            <v>38483</v>
          </cell>
          <cell r="D866">
            <v>364433</v>
          </cell>
          <cell r="E866">
            <v>2108950</v>
          </cell>
          <cell r="L866">
            <v>4830</v>
          </cell>
          <cell r="M866">
            <v>143.24</v>
          </cell>
          <cell r="N866">
            <v>31.52</v>
          </cell>
          <cell r="O866">
            <v>0.22005026528902538</v>
          </cell>
          <cell r="P866">
            <v>230</v>
          </cell>
          <cell r="Q866">
            <v>128000</v>
          </cell>
          <cell r="R866">
            <v>7.3615959229265568</v>
          </cell>
          <cell r="S866">
            <v>75.451966873705999</v>
          </cell>
          <cell r="T866">
            <v>14450</v>
          </cell>
          <cell r="U866">
            <v>4.8723954195528965</v>
          </cell>
          <cell r="V866">
            <v>2473383</v>
          </cell>
          <cell r="X866">
            <v>76</v>
          </cell>
          <cell r="Y866">
            <v>0</v>
          </cell>
          <cell r="Z866">
            <v>21.321600000000032</v>
          </cell>
        </row>
        <row r="867">
          <cell r="A867">
            <v>38484</v>
          </cell>
          <cell r="D867">
            <v>294548</v>
          </cell>
          <cell r="E867">
            <v>1999300</v>
          </cell>
          <cell r="L867">
            <v>4430</v>
          </cell>
          <cell r="M867">
            <v>132.21</v>
          </cell>
          <cell r="N867">
            <v>30.23</v>
          </cell>
          <cell r="O867">
            <v>0.22865138794342332</v>
          </cell>
          <cell r="P867">
            <v>230</v>
          </cell>
          <cell r="Q867">
            <v>123000</v>
          </cell>
          <cell r="R867">
            <v>7.5610770743514104</v>
          </cell>
          <cell r="S867">
            <v>66.489390519187353</v>
          </cell>
          <cell r="T867">
            <v>8748</v>
          </cell>
          <cell r="U867">
            <v>3.1806083053454284</v>
          </cell>
          <cell r="V867">
            <v>2293848</v>
          </cell>
          <cell r="X867">
            <v>76</v>
          </cell>
          <cell r="Y867">
            <v>0</v>
          </cell>
          <cell r="Z867">
            <v>19.321600000000032</v>
          </cell>
        </row>
        <row r="868">
          <cell r="A868">
            <v>38485</v>
          </cell>
          <cell r="C868">
            <v>27404</v>
          </cell>
          <cell r="D868">
            <v>458053</v>
          </cell>
          <cell r="E868">
            <v>2105050</v>
          </cell>
          <cell r="K868">
            <v>6.12</v>
          </cell>
          <cell r="L868">
            <v>5790</v>
          </cell>
          <cell r="M868">
            <v>140.76</v>
          </cell>
          <cell r="N868">
            <v>32.83</v>
          </cell>
          <cell r="O868">
            <v>0.23323387325944872</v>
          </cell>
          <cell r="P868">
            <v>230</v>
          </cell>
          <cell r="Q868">
            <v>122000</v>
          </cell>
          <cell r="R868">
            <v>7.2591707516339872</v>
          </cell>
          <cell r="S868">
            <v>79.111053540587221</v>
          </cell>
          <cell r="T868">
            <v>36632</v>
          </cell>
          <cell r="U868">
            <v>11.793478265065488</v>
          </cell>
          <cell r="V868">
            <v>2590507</v>
          </cell>
          <cell r="X868">
            <v>74</v>
          </cell>
          <cell r="Y868">
            <v>0</v>
          </cell>
          <cell r="Z868">
            <v>18.231999999999999</v>
          </cell>
        </row>
        <row r="869">
          <cell r="A869">
            <v>38486</v>
          </cell>
          <cell r="C869">
            <v>725318</v>
          </cell>
          <cell r="D869">
            <v>9362</v>
          </cell>
          <cell r="E869">
            <v>1619620</v>
          </cell>
          <cell r="K869">
            <v>34.840000000000003</v>
          </cell>
          <cell r="L869">
            <v>210</v>
          </cell>
          <cell r="M869">
            <v>111.68</v>
          </cell>
          <cell r="N869">
            <v>25.21</v>
          </cell>
          <cell r="O869">
            <v>0.22573424068767908</v>
          </cell>
          <cell r="P869">
            <v>230</v>
          </cell>
          <cell r="Q869">
            <v>105000</v>
          </cell>
          <cell r="R869">
            <v>8.0021089271089263</v>
          </cell>
          <cell r="S869">
            <v>44.580952380952382</v>
          </cell>
          <cell r="T869">
            <v>30033</v>
          </cell>
          <cell r="U869">
            <v>10.639052797009727</v>
          </cell>
          <cell r="V869">
            <v>2354300</v>
          </cell>
          <cell r="X869">
            <v>64</v>
          </cell>
          <cell r="Y869">
            <v>1</v>
          </cell>
          <cell r="Z869">
            <v>12.257599999999982</v>
          </cell>
        </row>
        <row r="870">
          <cell r="A870">
            <v>38487</v>
          </cell>
          <cell r="C870">
            <v>757622</v>
          </cell>
          <cell r="E870">
            <v>1395520</v>
          </cell>
          <cell r="K870">
            <v>37.020000000000003</v>
          </cell>
          <cell r="L870">
            <v>0</v>
          </cell>
          <cell r="M870">
            <v>91.33</v>
          </cell>
          <cell r="N870">
            <v>19.559999999999999</v>
          </cell>
          <cell r="O870">
            <v>0.21416840030658052</v>
          </cell>
          <cell r="P870">
            <v>230</v>
          </cell>
          <cell r="Q870">
            <v>94000</v>
          </cell>
          <cell r="R870">
            <v>8.3877756135566806</v>
          </cell>
          <cell r="S870" t="str">
            <v/>
          </cell>
          <cell r="T870">
            <v>30314</v>
          </cell>
          <cell r="U870">
            <v>11.741852604240686</v>
          </cell>
          <cell r="V870">
            <v>2153142</v>
          </cell>
          <cell r="X870">
            <v>54</v>
          </cell>
          <cell r="Y870">
            <v>11</v>
          </cell>
          <cell r="Z870">
            <v>0</v>
          </cell>
        </row>
        <row r="871">
          <cell r="A871">
            <v>38488</v>
          </cell>
          <cell r="C871">
            <v>757622</v>
          </cell>
          <cell r="E871">
            <v>1493720</v>
          </cell>
          <cell r="K871">
            <v>38.880000000000003</v>
          </cell>
          <cell r="L871">
            <v>0</v>
          </cell>
          <cell r="M871">
            <v>103.15</v>
          </cell>
          <cell r="N871">
            <v>24.12</v>
          </cell>
          <cell r="O871">
            <v>0.23383422200678622</v>
          </cell>
          <cell r="P871">
            <v>230</v>
          </cell>
          <cell r="Q871">
            <v>103000</v>
          </cell>
          <cell r="R871">
            <v>7.9255861437724429</v>
          </cell>
          <cell r="S871" t="str">
            <v/>
          </cell>
          <cell r="T871">
            <v>31203</v>
          </cell>
          <cell r="U871">
            <v>11.559017688116688</v>
          </cell>
          <cell r="V871">
            <v>2251342</v>
          </cell>
          <cell r="X871">
            <v>54</v>
          </cell>
          <cell r="Y871">
            <v>11</v>
          </cell>
          <cell r="Z871">
            <v>0.83359999999999701</v>
          </cell>
        </row>
        <row r="872">
          <cell r="A872">
            <v>38489</v>
          </cell>
          <cell r="C872">
            <v>731914</v>
          </cell>
          <cell r="E872">
            <v>1570600</v>
          </cell>
          <cell r="K872">
            <v>38.119999999999997</v>
          </cell>
          <cell r="L872">
            <v>0</v>
          </cell>
          <cell r="M872">
            <v>108.17</v>
          </cell>
          <cell r="N872">
            <v>25.14</v>
          </cell>
          <cell r="O872">
            <v>0.23241194416196728</v>
          </cell>
          <cell r="P872">
            <v>230</v>
          </cell>
          <cell r="Q872">
            <v>102000</v>
          </cell>
          <cell r="R872">
            <v>7.8696903411032881</v>
          </cell>
          <cell r="S872" t="str">
            <v/>
          </cell>
          <cell r="T872">
            <v>32552</v>
          </cell>
          <cell r="U872">
            <v>11.790750457977671</v>
          </cell>
          <cell r="V872">
            <v>2302514</v>
          </cell>
          <cell r="X872">
            <v>58</v>
          </cell>
          <cell r="Y872">
            <v>7</v>
          </cell>
          <cell r="Z872">
            <v>4.0415999999999741</v>
          </cell>
        </row>
        <row r="873">
          <cell r="A873">
            <v>38490</v>
          </cell>
          <cell r="C873">
            <v>716713</v>
          </cell>
          <cell r="E873">
            <v>1649080</v>
          </cell>
          <cell r="K873">
            <v>34.9</v>
          </cell>
          <cell r="L873">
            <v>0</v>
          </cell>
          <cell r="M873">
            <v>113.59</v>
          </cell>
          <cell r="N873">
            <v>24.72</v>
          </cell>
          <cell r="O873">
            <v>0.21762479091469317</v>
          </cell>
          <cell r="P873">
            <v>230</v>
          </cell>
          <cell r="Q873">
            <v>107000</v>
          </cell>
          <cell r="R873">
            <v>7.9661694390194624</v>
          </cell>
          <cell r="S873" t="str">
            <v/>
          </cell>
          <cell r="T873">
            <v>33832</v>
          </cell>
          <cell r="U873">
            <v>11.926608963675182</v>
          </cell>
          <cell r="V873">
            <v>2365793</v>
          </cell>
          <cell r="X873">
            <v>64</v>
          </cell>
          <cell r="Y873">
            <v>1</v>
          </cell>
          <cell r="Z873">
            <v>10.043199999999977</v>
          </cell>
        </row>
        <row r="874">
          <cell r="A874">
            <v>38491</v>
          </cell>
          <cell r="C874">
            <v>772155</v>
          </cell>
          <cell r="E874">
            <v>1830040</v>
          </cell>
          <cell r="K874">
            <v>39.33</v>
          </cell>
          <cell r="L874">
            <v>0</v>
          </cell>
          <cell r="M874">
            <v>126.87</v>
          </cell>
          <cell r="N874">
            <v>26.61</v>
          </cell>
          <cell r="O874">
            <v>0.20974225585244738</v>
          </cell>
          <cell r="P874">
            <v>230</v>
          </cell>
          <cell r="Q874">
            <v>127000</v>
          </cell>
          <cell r="R874">
            <v>7.8285048134777373</v>
          </cell>
          <cell r="S874" t="str">
            <v/>
          </cell>
          <cell r="T874">
            <v>30538</v>
          </cell>
          <cell r="U874">
            <v>9.7873879551686169</v>
          </cell>
          <cell r="V874">
            <v>2602195</v>
          </cell>
          <cell r="X874">
            <v>75</v>
          </cell>
          <cell r="Y874">
            <v>0</v>
          </cell>
          <cell r="Z874">
            <v>20.61760000000001</v>
          </cell>
        </row>
        <row r="875">
          <cell r="A875">
            <v>38492</v>
          </cell>
          <cell r="C875">
            <v>806088</v>
          </cell>
          <cell r="E875">
            <v>1626970</v>
          </cell>
          <cell r="K875">
            <v>41.46</v>
          </cell>
          <cell r="L875">
            <v>0</v>
          </cell>
          <cell r="M875">
            <v>108.29</v>
          </cell>
          <cell r="N875">
            <v>22.63</v>
          </cell>
          <cell r="O875">
            <v>0.20897589805152827</v>
          </cell>
          <cell r="P875">
            <v>230</v>
          </cell>
          <cell r="Q875">
            <v>111000</v>
          </cell>
          <cell r="R875">
            <v>8.1237328881469111</v>
          </cell>
          <cell r="S875" t="str">
            <v/>
          </cell>
          <cell r="T875">
            <v>30659</v>
          </cell>
          <cell r="U875">
            <v>10.509246388700969</v>
          </cell>
          <cell r="V875">
            <v>2433058</v>
          </cell>
          <cell r="X875">
            <v>66</v>
          </cell>
          <cell r="Y875">
            <v>0</v>
          </cell>
          <cell r="Z875">
            <v>13.795199999999994</v>
          </cell>
        </row>
        <row r="876">
          <cell r="A876">
            <v>38493</v>
          </cell>
          <cell r="C876">
            <v>735419</v>
          </cell>
          <cell r="E876">
            <v>1532480</v>
          </cell>
          <cell r="K876">
            <v>36.549999999999997</v>
          </cell>
          <cell r="L876">
            <v>0</v>
          </cell>
          <cell r="M876">
            <v>105.38</v>
          </cell>
          <cell r="N876">
            <v>22.25</v>
          </cell>
          <cell r="O876">
            <v>0.21114063389637502</v>
          </cell>
          <cell r="P876">
            <v>230</v>
          </cell>
          <cell r="Q876">
            <v>98000</v>
          </cell>
          <cell r="R876">
            <v>7.9894983442542102</v>
          </cell>
          <cell r="S876" t="str">
            <v/>
          </cell>
          <cell r="T876">
            <v>27711</v>
          </cell>
          <cell r="U876">
            <v>10.190477618271359</v>
          </cell>
          <cell r="V876">
            <v>2267899</v>
          </cell>
          <cell r="X876">
            <v>64</v>
          </cell>
          <cell r="Y876">
            <v>1</v>
          </cell>
          <cell r="Z876">
            <v>11.063999999999979</v>
          </cell>
        </row>
        <row r="877">
          <cell r="A877">
            <v>38494</v>
          </cell>
          <cell r="C877">
            <v>752160</v>
          </cell>
          <cell r="E877">
            <v>1691340</v>
          </cell>
          <cell r="K877">
            <v>38.97</v>
          </cell>
          <cell r="L877">
            <v>0</v>
          </cell>
          <cell r="M877">
            <v>113.1</v>
          </cell>
          <cell r="N877">
            <v>23.47</v>
          </cell>
          <cell r="O877">
            <v>0.20751547303271442</v>
          </cell>
          <cell r="P877">
            <v>230</v>
          </cell>
          <cell r="Q877">
            <v>112000</v>
          </cell>
          <cell r="R877">
            <v>8.0341290195304786</v>
          </cell>
          <cell r="S877" t="str">
            <v/>
          </cell>
          <cell r="T877">
            <v>28154</v>
          </cell>
          <cell r="U877">
            <v>9.6093456108041728</v>
          </cell>
          <cell r="V877">
            <v>2443500</v>
          </cell>
          <cell r="X877">
            <v>71</v>
          </cell>
          <cell r="Y877">
            <v>0</v>
          </cell>
          <cell r="Z877">
            <v>17.524800000000027</v>
          </cell>
        </row>
        <row r="878">
          <cell r="A878">
            <v>38495</v>
          </cell>
          <cell r="C878">
            <v>741292</v>
          </cell>
          <cell r="E878">
            <v>1539320</v>
          </cell>
          <cell r="K878">
            <v>36.340000000000003</v>
          </cell>
          <cell r="L878">
            <v>0</v>
          </cell>
          <cell r="M878">
            <v>104.22</v>
          </cell>
          <cell r="N878">
            <v>21.3</v>
          </cell>
          <cell r="O878">
            <v>0.20437535981577434</v>
          </cell>
          <cell r="P878">
            <v>230</v>
          </cell>
          <cell r="Q878">
            <v>104000</v>
          </cell>
          <cell r="R878">
            <v>8.11259248719408</v>
          </cell>
          <cell r="S878" t="str">
            <v/>
          </cell>
          <cell r="T878">
            <v>28384</v>
          </cell>
          <cell r="U878">
            <v>10.379782268969908</v>
          </cell>
          <cell r="V878">
            <v>2280612</v>
          </cell>
          <cell r="X878">
            <v>68</v>
          </cell>
          <cell r="Y878">
            <v>0</v>
          </cell>
          <cell r="Z878">
            <v>9.907199999999996</v>
          </cell>
        </row>
        <row r="879">
          <cell r="A879">
            <v>38496</v>
          </cell>
          <cell r="C879">
            <v>763509</v>
          </cell>
          <cell r="E879">
            <v>1455700</v>
          </cell>
          <cell r="K879">
            <v>36.51</v>
          </cell>
          <cell r="L879">
            <v>0</v>
          </cell>
          <cell r="M879">
            <v>99.55</v>
          </cell>
          <cell r="N879">
            <v>21.04</v>
          </cell>
          <cell r="O879">
            <v>0.21135107985936716</v>
          </cell>
          <cell r="P879">
            <v>230</v>
          </cell>
          <cell r="Q879">
            <v>99000</v>
          </cell>
          <cell r="R879">
            <v>8.1552587093929141</v>
          </cell>
          <cell r="S879" t="str">
            <v/>
          </cell>
          <cell r="T879">
            <v>28322</v>
          </cell>
          <cell r="U879">
            <v>10.643678896399573</v>
          </cell>
          <cell r="V879">
            <v>2219209</v>
          </cell>
          <cell r="X879">
            <v>63</v>
          </cell>
          <cell r="Y879">
            <v>2</v>
          </cell>
          <cell r="Z879">
            <v>6.1791999999999803</v>
          </cell>
        </row>
        <row r="880">
          <cell r="A880">
            <v>38497</v>
          </cell>
          <cell r="C880">
            <v>771543</v>
          </cell>
          <cell r="E880">
            <v>1373240</v>
          </cell>
          <cell r="K880">
            <v>36.17</v>
          </cell>
          <cell r="L880">
            <v>0</v>
          </cell>
          <cell r="M880">
            <v>90.39</v>
          </cell>
          <cell r="N880">
            <v>19.02</v>
          </cell>
          <cell r="O880">
            <v>0.21042150680384997</v>
          </cell>
          <cell r="P880">
            <v>230</v>
          </cell>
          <cell r="Q880">
            <v>101000</v>
          </cell>
          <cell r="R880">
            <v>8.4733841656131474</v>
          </cell>
          <cell r="S880" t="str">
            <v/>
          </cell>
          <cell r="T880">
            <v>27207</v>
          </cell>
          <cell r="U880">
            <v>10.57945628998365</v>
          </cell>
          <cell r="V880">
            <v>2144783</v>
          </cell>
          <cell r="X880">
            <v>62</v>
          </cell>
          <cell r="Y880">
            <v>3</v>
          </cell>
          <cell r="Z880">
            <v>6.7519999999999882</v>
          </cell>
        </row>
        <row r="881">
          <cell r="A881">
            <v>38498</v>
          </cell>
          <cell r="C881">
            <v>701744</v>
          </cell>
          <cell r="E881">
            <v>1544550</v>
          </cell>
          <cell r="K881">
            <v>34.21</v>
          </cell>
          <cell r="L881">
            <v>0</v>
          </cell>
          <cell r="M881">
            <v>101.61</v>
          </cell>
          <cell r="N881">
            <v>21.46</v>
          </cell>
          <cell r="O881">
            <v>0.2111996850703671</v>
          </cell>
          <cell r="P881">
            <v>230</v>
          </cell>
          <cell r="Q881">
            <v>105000</v>
          </cell>
          <cell r="R881">
            <v>8.2693785893093796</v>
          </cell>
          <cell r="S881" t="str">
            <v/>
          </cell>
          <cell r="T881">
            <v>29420</v>
          </cell>
          <cell r="U881">
            <v>10.923004735800388</v>
          </cell>
          <cell r="V881">
            <v>2246294</v>
          </cell>
          <cell r="X881">
            <v>62</v>
          </cell>
          <cell r="Y881">
            <v>3</v>
          </cell>
          <cell r="Z881">
            <v>6.9599999999999937</v>
          </cell>
        </row>
        <row r="882">
          <cell r="A882">
            <v>38499</v>
          </cell>
          <cell r="C882">
            <v>735733</v>
          </cell>
          <cell r="E882">
            <v>1519820</v>
          </cell>
          <cell r="K882">
            <v>32.85</v>
          </cell>
          <cell r="L882">
            <v>0</v>
          </cell>
          <cell r="M882">
            <v>96.89</v>
          </cell>
          <cell r="N882">
            <v>20.74</v>
          </cell>
          <cell r="O882">
            <v>0.21405717824336876</v>
          </cell>
          <cell r="P882">
            <v>230</v>
          </cell>
          <cell r="Q882">
            <v>104000</v>
          </cell>
          <cell r="R882">
            <v>8.692589024202249</v>
          </cell>
          <cell r="S882" t="str">
            <v/>
          </cell>
          <cell r="T882">
            <v>30582</v>
          </cell>
          <cell r="U882">
            <v>11.307820299500833</v>
          </cell>
          <cell r="V882">
            <v>2255553</v>
          </cell>
          <cell r="X882">
            <v>65</v>
          </cell>
          <cell r="Y882">
            <v>0</v>
          </cell>
          <cell r="Z882">
            <v>8.4095999999999833</v>
          </cell>
        </row>
        <row r="883">
          <cell r="A883">
            <v>38500</v>
          </cell>
          <cell r="C883">
            <v>772789</v>
          </cell>
          <cell r="E883">
            <v>1507440</v>
          </cell>
          <cell r="K883">
            <v>36.78</v>
          </cell>
          <cell r="L883">
            <v>0</v>
          </cell>
          <cell r="M883">
            <v>98.21</v>
          </cell>
          <cell r="N883">
            <v>19.03</v>
          </cell>
          <cell r="O883">
            <v>0.19376845535077897</v>
          </cell>
          <cell r="P883">
            <v>230</v>
          </cell>
          <cell r="Q883">
            <v>102000</v>
          </cell>
          <cell r="R883">
            <v>8.4459182161641611</v>
          </cell>
          <cell r="S883" t="str">
            <v/>
          </cell>
          <cell r="T883">
            <v>28879</v>
          </cell>
          <cell r="U883">
            <v>10.562573320486669</v>
          </cell>
          <cell r="V883">
            <v>2280229</v>
          </cell>
          <cell r="X883">
            <v>66</v>
          </cell>
          <cell r="Y883">
            <v>0</v>
          </cell>
          <cell r="Z883">
            <v>10.630400000000002</v>
          </cell>
        </row>
        <row r="884">
          <cell r="A884">
            <v>38501</v>
          </cell>
          <cell r="C884">
            <v>782513</v>
          </cell>
          <cell r="E884">
            <v>1492170</v>
          </cell>
          <cell r="K884">
            <v>36.5</v>
          </cell>
          <cell r="L884">
            <v>0</v>
          </cell>
          <cell r="M884">
            <v>97.98</v>
          </cell>
          <cell r="N884">
            <v>20.47</v>
          </cell>
          <cell r="O884">
            <v>0.20892018779342722</v>
          </cell>
          <cell r="P884">
            <v>230</v>
          </cell>
          <cell r="Q884">
            <v>102000</v>
          </cell>
          <cell r="R884">
            <v>8.4573282272456858</v>
          </cell>
          <cell r="S884" t="str">
            <v/>
          </cell>
          <cell r="T884">
            <v>31563</v>
          </cell>
          <cell r="U884">
            <v>11.572400198181459</v>
          </cell>
          <cell r="V884">
            <v>2274683</v>
          </cell>
          <cell r="X884">
            <v>70</v>
          </cell>
          <cell r="Y884">
            <v>0</v>
          </cell>
          <cell r="Z884">
            <v>10.436799999999998</v>
          </cell>
        </row>
        <row r="885">
          <cell r="A885">
            <v>38502</v>
          </cell>
          <cell r="C885">
            <v>731228</v>
          </cell>
          <cell r="E885">
            <v>1572480</v>
          </cell>
          <cell r="K885">
            <v>31.82</v>
          </cell>
          <cell r="L885">
            <v>0</v>
          </cell>
          <cell r="M885">
            <v>104.56</v>
          </cell>
          <cell r="N885">
            <v>22.6</v>
          </cell>
          <cell r="O885">
            <v>0.21614384085692426</v>
          </cell>
          <cell r="P885">
            <v>230</v>
          </cell>
          <cell r="Q885">
            <v>102000</v>
          </cell>
          <cell r="R885">
            <v>8.4459158234345217</v>
          </cell>
          <cell r="S885" t="str">
            <v/>
          </cell>
          <cell r="T885">
            <v>30338</v>
          </cell>
          <cell r="U885">
            <v>10.983115915732375</v>
          </cell>
          <cell r="V885">
            <v>2303708</v>
          </cell>
          <cell r="X885">
            <v>68</v>
          </cell>
          <cell r="Y885">
            <v>0</v>
          </cell>
          <cell r="Z885">
            <v>11.095999999999975</v>
          </cell>
        </row>
        <row r="886">
          <cell r="A886">
            <v>38503</v>
          </cell>
          <cell r="C886">
            <v>429001</v>
          </cell>
          <cell r="D886">
            <v>64723</v>
          </cell>
          <cell r="E886">
            <v>1713730</v>
          </cell>
          <cell r="K886">
            <v>26.19</v>
          </cell>
          <cell r="L886">
            <v>0</v>
          </cell>
          <cell r="M886">
            <v>107.5</v>
          </cell>
          <cell r="N886">
            <v>22.1</v>
          </cell>
          <cell r="O886">
            <v>0.20558139534883721</v>
          </cell>
          <cell r="P886">
            <v>230</v>
          </cell>
          <cell r="Q886">
            <v>100000</v>
          </cell>
          <cell r="R886">
            <v>8.0138043234348117</v>
          </cell>
          <cell r="S886" t="str">
            <v/>
          </cell>
          <cell r="T886">
            <v>34229</v>
          </cell>
          <cell r="U886">
            <v>12.932086467033969</v>
          </cell>
          <cell r="V886">
            <v>2207454</v>
          </cell>
          <cell r="X886">
            <v>70</v>
          </cell>
          <cell r="Y886">
            <v>0</v>
          </cell>
          <cell r="Z886">
            <v>12.651199999999989</v>
          </cell>
        </row>
        <row r="887">
          <cell r="A887">
            <v>38504</v>
          </cell>
          <cell r="C887">
            <v>823613</v>
          </cell>
          <cell r="E887">
            <v>1514320</v>
          </cell>
          <cell r="K887">
            <v>37.92</v>
          </cell>
          <cell r="L887">
            <v>0</v>
          </cell>
          <cell r="M887">
            <v>95.95</v>
          </cell>
          <cell r="N887">
            <v>19.829999999999998</v>
          </cell>
          <cell r="O887">
            <v>0.20667014069828032</v>
          </cell>
          <cell r="P887">
            <v>230</v>
          </cell>
          <cell r="Q887">
            <v>107000</v>
          </cell>
          <cell r="R887">
            <v>8.7321020392918509</v>
          </cell>
          <cell r="S887" t="str">
            <v/>
          </cell>
          <cell r="T887">
            <v>28813</v>
          </cell>
          <cell r="U887">
            <v>10.278327907600431</v>
          </cell>
          <cell r="V887">
            <v>2337933</v>
          </cell>
          <cell r="X887">
            <v>69</v>
          </cell>
          <cell r="Y887">
            <v>0</v>
          </cell>
          <cell r="Z887">
            <v>14.291200000000018</v>
          </cell>
        </row>
        <row r="888">
          <cell r="A888">
            <v>38505</v>
          </cell>
          <cell r="C888">
            <v>825422</v>
          </cell>
          <cell r="D888">
            <v>198720</v>
          </cell>
          <cell r="E888">
            <v>1062370</v>
          </cell>
          <cell r="K888">
            <v>35.74</v>
          </cell>
          <cell r="L888">
            <v>2900</v>
          </cell>
          <cell r="M888">
            <v>66.069999999999993</v>
          </cell>
          <cell r="N888">
            <v>15.14</v>
          </cell>
          <cell r="O888">
            <v>0.22915090056001214</v>
          </cell>
          <cell r="P888">
            <v>230</v>
          </cell>
          <cell r="Q888">
            <v>99000</v>
          </cell>
          <cell r="R888">
            <v>9.271152146154602</v>
          </cell>
          <cell r="S888">
            <v>68.524137931034488</v>
          </cell>
          <cell r="T888">
            <v>30207</v>
          </cell>
          <cell r="U888">
            <v>12.074044146403185</v>
          </cell>
          <cell r="V888">
            <v>2086512</v>
          </cell>
          <cell r="X888">
            <v>64</v>
          </cell>
          <cell r="Y888">
            <v>1</v>
          </cell>
          <cell r="Z888">
            <v>13.039999999999985</v>
          </cell>
        </row>
        <row r="889">
          <cell r="A889">
            <v>38506</v>
          </cell>
          <cell r="C889">
            <v>802099</v>
          </cell>
          <cell r="E889">
            <v>1573350</v>
          </cell>
          <cell r="K889">
            <v>36.89</v>
          </cell>
          <cell r="L889">
            <v>0</v>
          </cell>
          <cell r="M889">
            <v>100.44</v>
          </cell>
          <cell r="N889">
            <v>25.67</v>
          </cell>
          <cell r="O889">
            <v>0.25557546794105934</v>
          </cell>
          <cell r="P889">
            <v>230</v>
          </cell>
          <cell r="Q889">
            <v>108000</v>
          </cell>
          <cell r="R889">
            <v>8.6486892885749675</v>
          </cell>
          <cell r="S889" t="str">
            <v/>
          </cell>
          <cell r="T889">
            <v>30452</v>
          </cell>
          <cell r="U889">
            <v>10.691438965854456</v>
          </cell>
          <cell r="V889">
            <v>2375449</v>
          </cell>
          <cell r="X889">
            <v>70</v>
          </cell>
          <cell r="Y889">
            <v>0</v>
          </cell>
          <cell r="Z889">
            <v>17.233599999999996</v>
          </cell>
        </row>
        <row r="890">
          <cell r="A890">
            <v>38507</v>
          </cell>
          <cell r="C890">
            <v>769726</v>
          </cell>
          <cell r="E890">
            <v>1692920</v>
          </cell>
          <cell r="K890">
            <v>38.06</v>
          </cell>
          <cell r="L890">
            <v>0</v>
          </cell>
          <cell r="M890">
            <v>108.22</v>
          </cell>
          <cell r="N890">
            <v>26.53</v>
          </cell>
          <cell r="O890">
            <v>0.24514877102199226</v>
          </cell>
          <cell r="P890">
            <v>230</v>
          </cell>
          <cell r="Q890">
            <v>119000</v>
          </cell>
          <cell r="R890">
            <v>8.4175758818703859</v>
          </cell>
          <cell r="S890" t="str">
            <v/>
          </cell>
          <cell r="T890">
            <v>32674</v>
          </cell>
          <cell r="U890">
            <v>11.065380895183473</v>
          </cell>
          <cell r="V890">
            <v>2462646</v>
          </cell>
          <cell r="X890">
            <v>77</v>
          </cell>
          <cell r="Y890">
            <v>0</v>
          </cell>
          <cell r="Z890">
            <v>19.694400000000016</v>
          </cell>
        </row>
        <row r="891">
          <cell r="A891">
            <v>38508</v>
          </cell>
          <cell r="C891">
            <v>753150</v>
          </cell>
          <cell r="E891">
            <v>1706250</v>
          </cell>
          <cell r="K891">
            <v>35.69</v>
          </cell>
          <cell r="L891">
            <v>0</v>
          </cell>
          <cell r="M891">
            <v>109.14</v>
          </cell>
          <cell r="N891">
            <v>26.13</v>
          </cell>
          <cell r="O891">
            <v>0.23941726223199558</v>
          </cell>
          <cell r="P891">
            <v>230</v>
          </cell>
          <cell r="Q891">
            <v>108000</v>
          </cell>
          <cell r="R891">
            <v>8.4906442035489906</v>
          </cell>
          <cell r="S891" t="str">
            <v/>
          </cell>
          <cell r="T891">
            <v>31010</v>
          </cell>
          <cell r="U891">
            <v>10.515711149060747</v>
          </cell>
          <cell r="V891">
            <v>2459400</v>
          </cell>
          <cell r="X891">
            <v>82</v>
          </cell>
          <cell r="Y891">
            <v>0</v>
          </cell>
          <cell r="Z891">
            <v>23.089600000000019</v>
          </cell>
        </row>
        <row r="892">
          <cell r="A892">
            <v>38509</v>
          </cell>
          <cell r="C892">
            <v>841013</v>
          </cell>
          <cell r="E892">
            <v>1614840</v>
          </cell>
          <cell r="K892">
            <v>36.869999999999997</v>
          </cell>
          <cell r="L892">
            <v>0</v>
          </cell>
          <cell r="M892">
            <v>103.76</v>
          </cell>
          <cell r="N892">
            <v>25.56</v>
          </cell>
          <cell r="O892">
            <v>0.24633770239013106</v>
          </cell>
          <cell r="P892">
            <v>230</v>
          </cell>
          <cell r="Q892">
            <v>113000</v>
          </cell>
          <cell r="R892">
            <v>8.7316113204863832</v>
          </cell>
          <cell r="S892" t="str">
            <v/>
          </cell>
          <cell r="T892">
            <v>32928</v>
          </cell>
          <cell r="U892">
            <v>11.182245842890435</v>
          </cell>
          <cell r="V892">
            <v>2455853</v>
          </cell>
          <cell r="X892">
            <v>77</v>
          </cell>
          <cell r="Y892">
            <v>0</v>
          </cell>
          <cell r="Z892">
            <v>20.2256</v>
          </cell>
        </row>
        <row r="893">
          <cell r="A893">
            <v>38510</v>
          </cell>
          <cell r="C893">
            <v>805627</v>
          </cell>
          <cell r="E893">
            <v>1800510</v>
          </cell>
          <cell r="K893">
            <v>35.85</v>
          </cell>
          <cell r="L893">
            <v>0</v>
          </cell>
          <cell r="M893">
            <v>113.87</v>
          </cell>
          <cell r="N893">
            <v>28.52</v>
          </cell>
          <cell r="O893">
            <v>0.25046105207692981</v>
          </cell>
          <cell r="P893">
            <v>230</v>
          </cell>
          <cell r="Q893">
            <v>121000</v>
          </cell>
          <cell r="R893">
            <v>8.7033696232968207</v>
          </cell>
          <cell r="S893" t="str">
            <v/>
          </cell>
          <cell r="T893">
            <v>34619</v>
          </cell>
          <cell r="U893">
            <v>11.07856033662083</v>
          </cell>
          <cell r="V893">
            <v>2606137</v>
          </cell>
          <cell r="X893">
            <v>78</v>
          </cell>
          <cell r="Y893">
            <v>0</v>
          </cell>
          <cell r="Z893">
            <v>21.664000000000016</v>
          </cell>
        </row>
        <row r="894">
          <cell r="A894">
            <v>38511</v>
          </cell>
          <cell r="C894">
            <v>785014</v>
          </cell>
          <cell r="E894">
            <v>1914230</v>
          </cell>
          <cell r="K894">
            <v>36.1</v>
          </cell>
          <cell r="L894">
            <v>0</v>
          </cell>
          <cell r="M894">
            <v>121.23</v>
          </cell>
          <cell r="N894">
            <v>25.13</v>
          </cell>
          <cell r="O894">
            <v>0.20729192444114491</v>
          </cell>
          <cell r="P894">
            <v>230</v>
          </cell>
          <cell r="Q894">
            <v>129000</v>
          </cell>
          <cell r="R894">
            <v>8.5782876755863473</v>
          </cell>
          <cell r="S894" t="str">
            <v/>
          </cell>
          <cell r="T894">
            <v>33776</v>
          </cell>
          <cell r="U894">
            <v>10.43595317800095</v>
          </cell>
          <cell r="V894">
            <v>2699244</v>
          </cell>
          <cell r="X894">
            <v>80</v>
          </cell>
          <cell r="Y894">
            <v>0</v>
          </cell>
          <cell r="Z894">
            <v>22.961600000000047</v>
          </cell>
        </row>
        <row r="895">
          <cell r="A895">
            <v>38512</v>
          </cell>
          <cell r="B895">
            <v>287000</v>
          </cell>
          <cell r="C895">
            <v>379000</v>
          </cell>
          <cell r="D895">
            <v>53000</v>
          </cell>
          <cell r="E895">
            <v>1888560</v>
          </cell>
          <cell r="K895">
            <v>34.17</v>
          </cell>
          <cell r="L895">
            <v>1310</v>
          </cell>
          <cell r="M895">
            <v>118.89</v>
          </cell>
          <cell r="N895">
            <v>29.11</v>
          </cell>
          <cell r="O895">
            <v>0.2448481789889814</v>
          </cell>
          <cell r="P895">
            <v>230</v>
          </cell>
          <cell r="Q895">
            <v>122000</v>
          </cell>
          <cell r="R895">
            <v>8.3449627597020779</v>
          </cell>
          <cell r="S895">
            <v>40.458015267175576</v>
          </cell>
          <cell r="T895">
            <v>41359</v>
          </cell>
          <cell r="U895">
            <v>13.228230989890932</v>
          </cell>
          <cell r="V895">
            <v>2607560</v>
          </cell>
          <cell r="X895">
            <v>75</v>
          </cell>
          <cell r="Y895">
            <v>0</v>
          </cell>
          <cell r="Z895">
            <v>21.100800000000007</v>
          </cell>
        </row>
        <row r="896">
          <cell r="A896">
            <v>38513</v>
          </cell>
          <cell r="B896">
            <v>743708</v>
          </cell>
          <cell r="D896">
            <v>18000</v>
          </cell>
          <cell r="E896">
            <v>1795330</v>
          </cell>
          <cell r="K896">
            <v>42.38</v>
          </cell>
          <cell r="L896">
            <v>950</v>
          </cell>
          <cell r="M896">
            <v>108.15</v>
          </cell>
          <cell r="N896">
            <v>30.37</v>
          </cell>
          <cell r="O896">
            <v>0.28081368469717982</v>
          </cell>
          <cell r="P896">
            <v>230</v>
          </cell>
          <cell r="Q896">
            <v>116000</v>
          </cell>
          <cell r="R896">
            <v>8.4336610642396863</v>
          </cell>
          <cell r="S896">
            <v>18.94736842105263</v>
          </cell>
          <cell r="T896">
            <v>35297</v>
          </cell>
          <cell r="U896">
            <v>11.512421012124184</v>
          </cell>
          <cell r="V896">
            <v>2557038</v>
          </cell>
          <cell r="X896">
            <v>79</v>
          </cell>
          <cell r="Y896">
            <v>0</v>
          </cell>
          <cell r="Z896">
            <v>23.630399999999995</v>
          </cell>
        </row>
        <row r="897">
          <cell r="A897">
            <v>38514</v>
          </cell>
          <cell r="B897">
            <v>762000</v>
          </cell>
          <cell r="E897">
            <v>1780290</v>
          </cell>
          <cell r="K897">
            <v>36.5</v>
          </cell>
          <cell r="L897">
            <v>120</v>
          </cell>
          <cell r="M897">
            <v>111.46</v>
          </cell>
          <cell r="N897">
            <v>30.96</v>
          </cell>
          <cell r="O897">
            <v>0.27776780907949045</v>
          </cell>
          <cell r="P897">
            <v>230</v>
          </cell>
          <cell r="Q897">
            <v>114000</v>
          </cell>
          <cell r="R897">
            <v>8.5911394971613966</v>
          </cell>
          <cell r="S897">
            <v>0</v>
          </cell>
          <cell r="T897">
            <v>33712</v>
          </cell>
          <cell r="U897">
            <v>11.059245011387372</v>
          </cell>
          <cell r="V897">
            <v>2542290</v>
          </cell>
          <cell r="X897">
            <v>75</v>
          </cell>
          <cell r="Y897">
            <v>0</v>
          </cell>
          <cell r="Z897">
            <v>21.814400000000006</v>
          </cell>
        </row>
        <row r="898">
          <cell r="A898">
            <v>38515</v>
          </cell>
          <cell r="B898">
            <v>752381</v>
          </cell>
          <cell r="E898">
            <v>1713340</v>
          </cell>
          <cell r="K898">
            <v>38.29</v>
          </cell>
          <cell r="L898">
            <v>40</v>
          </cell>
          <cell r="M898">
            <v>111.84</v>
          </cell>
          <cell r="N898">
            <v>27.44</v>
          </cell>
          <cell r="O898">
            <v>0.24535050071530759</v>
          </cell>
          <cell r="P898">
            <v>230</v>
          </cell>
          <cell r="Q898">
            <v>109000</v>
          </cell>
          <cell r="R898">
            <v>8.2119529740891224</v>
          </cell>
          <cell r="S898">
            <v>0</v>
          </cell>
          <cell r="T898">
            <v>34137</v>
          </cell>
          <cell r="U898">
            <v>11.546423135464231</v>
          </cell>
          <cell r="V898">
            <v>2465721</v>
          </cell>
          <cell r="X898">
            <v>70</v>
          </cell>
          <cell r="Y898">
            <v>0</v>
          </cell>
          <cell r="Z898">
            <v>18.744000000000028</v>
          </cell>
        </row>
        <row r="899">
          <cell r="A899">
            <v>38516</v>
          </cell>
          <cell r="B899">
            <v>972618</v>
          </cell>
          <cell r="E899">
            <v>1691590</v>
          </cell>
          <cell r="K899">
            <v>46.47</v>
          </cell>
          <cell r="L899">
            <v>0</v>
          </cell>
          <cell r="M899">
            <v>112.74</v>
          </cell>
          <cell r="N899">
            <v>27.79</v>
          </cell>
          <cell r="O899">
            <v>0.24649636331381941</v>
          </cell>
          <cell r="P899">
            <v>230</v>
          </cell>
          <cell r="Q899">
            <v>122000</v>
          </cell>
          <cell r="R899">
            <v>8.3669618742541321</v>
          </cell>
          <cell r="S899" t="str">
            <v/>
          </cell>
          <cell r="T899">
            <v>41116</v>
          </cell>
          <cell r="U899">
            <v>12.870895966080726</v>
          </cell>
          <cell r="V899">
            <v>2664208</v>
          </cell>
          <cell r="X899">
            <v>76</v>
          </cell>
          <cell r="Y899">
            <v>0</v>
          </cell>
          <cell r="Z899">
            <v>23.481600000000029</v>
          </cell>
        </row>
        <row r="900">
          <cell r="A900">
            <v>38517</v>
          </cell>
          <cell r="B900">
            <v>1046000</v>
          </cell>
          <cell r="E900">
            <v>1552680</v>
          </cell>
          <cell r="K900">
            <v>52.12</v>
          </cell>
          <cell r="L900">
            <v>0</v>
          </cell>
          <cell r="M900">
            <v>100.99</v>
          </cell>
          <cell r="N900">
            <v>24.82</v>
          </cell>
          <cell r="O900">
            <v>0.24576690761461534</v>
          </cell>
          <cell r="P900">
            <v>230</v>
          </cell>
          <cell r="Q900">
            <v>118000</v>
          </cell>
          <cell r="R900">
            <v>8.4863170269740724</v>
          </cell>
          <cell r="S900" t="str">
            <v/>
          </cell>
          <cell r="T900">
            <v>35544</v>
          </cell>
          <cell r="U900">
            <v>11.407212892699372</v>
          </cell>
          <cell r="V900">
            <v>2598680</v>
          </cell>
          <cell r="X900">
            <v>78</v>
          </cell>
          <cell r="Y900">
            <v>0</v>
          </cell>
          <cell r="Z900">
            <v>18.409600000000012</v>
          </cell>
        </row>
        <row r="901">
          <cell r="A901">
            <v>38518</v>
          </cell>
          <cell r="B901">
            <v>895035</v>
          </cell>
          <cell r="E901">
            <v>1595610</v>
          </cell>
          <cell r="K901">
            <v>45.97</v>
          </cell>
          <cell r="L901">
            <v>0</v>
          </cell>
          <cell r="M901">
            <v>104.4</v>
          </cell>
          <cell r="N901">
            <v>27</v>
          </cell>
          <cell r="O901">
            <v>0.25862068965517238</v>
          </cell>
          <cell r="P901">
            <v>230</v>
          </cell>
          <cell r="Q901">
            <v>110000</v>
          </cell>
          <cell r="R901">
            <v>8.2817217530092435</v>
          </cell>
          <cell r="S901" t="str">
            <v/>
          </cell>
          <cell r="T901">
            <v>36343</v>
          </cell>
          <cell r="U901">
            <v>12.169563305890643</v>
          </cell>
          <cell r="V901">
            <v>2490645</v>
          </cell>
          <cell r="X901">
            <v>75</v>
          </cell>
          <cell r="Y901">
            <v>0</v>
          </cell>
          <cell r="Z901">
            <v>15.795200000000023</v>
          </cell>
        </row>
        <row r="902">
          <cell r="A902">
            <v>38519</v>
          </cell>
          <cell r="B902">
            <v>713725</v>
          </cell>
          <cell r="E902">
            <v>1573070</v>
          </cell>
          <cell r="K902">
            <v>35.85</v>
          </cell>
          <cell r="M902">
            <v>98.44</v>
          </cell>
          <cell r="N902">
            <v>22.25</v>
          </cell>
          <cell r="O902">
            <v>0.22602600568874442</v>
          </cell>
          <cell r="P902">
            <v>230</v>
          </cell>
          <cell r="Q902">
            <v>100000</v>
          </cell>
          <cell r="R902">
            <v>8.5143904981755902</v>
          </cell>
          <cell r="S902" t="str">
            <v/>
          </cell>
          <cell r="T902">
            <v>34821</v>
          </cell>
          <cell r="U902">
            <v>12.699307983444077</v>
          </cell>
          <cell r="V902">
            <v>2286795</v>
          </cell>
          <cell r="X902">
            <v>70</v>
          </cell>
          <cell r="Y902">
            <v>0</v>
          </cell>
          <cell r="Z902">
            <v>12.647999999999982</v>
          </cell>
        </row>
        <row r="903">
          <cell r="A903">
            <v>38520</v>
          </cell>
          <cell r="B903">
            <v>686423</v>
          </cell>
          <cell r="E903">
            <v>1595070</v>
          </cell>
          <cell r="K903">
            <v>35.409999999999997</v>
          </cell>
          <cell r="L903">
            <v>0</v>
          </cell>
          <cell r="M903">
            <v>111.67</v>
          </cell>
          <cell r="N903">
            <v>25.72</v>
          </cell>
          <cell r="O903">
            <v>0.23032148294080773</v>
          </cell>
          <cell r="P903">
            <v>230</v>
          </cell>
          <cell r="Q903">
            <v>99000</v>
          </cell>
          <cell r="R903">
            <v>7.7559593418547745</v>
          </cell>
          <cell r="S903" t="str">
            <v/>
          </cell>
          <cell r="T903">
            <v>34534</v>
          </cell>
          <cell r="U903">
            <v>12.623907239689098</v>
          </cell>
          <cell r="V903">
            <v>2281493</v>
          </cell>
          <cell r="X903">
            <v>68</v>
          </cell>
          <cell r="Y903">
            <v>0</v>
          </cell>
          <cell r="Z903">
            <v>12.235199999999992</v>
          </cell>
        </row>
        <row r="904">
          <cell r="A904">
            <v>38521</v>
          </cell>
          <cell r="B904">
            <v>570000</v>
          </cell>
          <cell r="E904">
            <v>1609820</v>
          </cell>
          <cell r="K904">
            <v>33.380000000000003</v>
          </cell>
          <cell r="L904">
            <v>0</v>
          </cell>
          <cell r="M904">
            <v>105.1</v>
          </cell>
          <cell r="N904">
            <v>24.2</v>
          </cell>
          <cell r="O904">
            <v>0.23025689819219791</v>
          </cell>
          <cell r="P904">
            <v>230</v>
          </cell>
          <cell r="Q904">
            <v>97000</v>
          </cell>
          <cell r="R904">
            <v>7.8705228191796648</v>
          </cell>
          <cell r="S904" t="str">
            <v/>
          </cell>
          <cell r="T904">
            <v>35548</v>
          </cell>
          <cell r="U904">
            <v>13.600678955143087</v>
          </cell>
          <cell r="V904">
            <v>2179820</v>
          </cell>
          <cell r="X904">
            <v>67</v>
          </cell>
          <cell r="Y904">
            <v>0</v>
          </cell>
          <cell r="Z904">
            <v>9.2799999999999869</v>
          </cell>
        </row>
        <row r="905">
          <cell r="A905">
            <v>38522</v>
          </cell>
          <cell r="B905">
            <v>607000</v>
          </cell>
          <cell r="E905">
            <v>1598760</v>
          </cell>
          <cell r="K905">
            <v>32.4</v>
          </cell>
          <cell r="L905">
            <v>0</v>
          </cell>
          <cell r="M905">
            <v>104.74</v>
          </cell>
          <cell r="N905">
            <v>25.61</v>
          </cell>
          <cell r="O905">
            <v>0.24451021577238877</v>
          </cell>
          <cell r="P905">
            <v>230</v>
          </cell>
          <cell r="Q905">
            <v>99000</v>
          </cell>
          <cell r="R905">
            <v>8.0420008750182301</v>
          </cell>
          <cell r="S905" t="str">
            <v/>
          </cell>
          <cell r="T905">
            <v>39652</v>
          </cell>
          <cell r="U905">
            <v>14.992459741767009</v>
          </cell>
          <cell r="V905">
            <v>2205760</v>
          </cell>
          <cell r="X905">
            <v>68</v>
          </cell>
          <cell r="Y905">
            <v>0</v>
          </cell>
          <cell r="Z905">
            <v>10.8752</v>
          </cell>
        </row>
        <row r="906">
          <cell r="A906">
            <v>38523</v>
          </cell>
          <cell r="B906">
            <v>326000</v>
          </cell>
          <cell r="D906">
            <v>159000</v>
          </cell>
          <cell r="E906">
            <v>1800470</v>
          </cell>
          <cell r="K906">
            <v>14.75</v>
          </cell>
          <cell r="L906">
            <v>2090</v>
          </cell>
          <cell r="M906">
            <v>123.63</v>
          </cell>
          <cell r="N906">
            <v>30.86</v>
          </cell>
          <cell r="O906">
            <v>0.24961578904796572</v>
          </cell>
          <cell r="P906">
            <v>230</v>
          </cell>
          <cell r="Q906">
            <v>101000</v>
          </cell>
          <cell r="R906">
            <v>7.6834441393264923</v>
          </cell>
          <cell r="S906">
            <v>76.076555023923447</v>
          </cell>
          <cell r="T906">
            <v>34083</v>
          </cell>
          <cell r="U906">
            <v>12.43736386826342</v>
          </cell>
          <cell r="V906">
            <v>2285470</v>
          </cell>
          <cell r="X906">
            <v>70</v>
          </cell>
          <cell r="Y906">
            <v>0</v>
          </cell>
          <cell r="Z906">
            <v>14.777600000000035</v>
          </cell>
        </row>
        <row r="907">
          <cell r="A907">
            <v>38524</v>
          </cell>
          <cell r="D907">
            <v>317444</v>
          </cell>
          <cell r="E907">
            <v>2014850</v>
          </cell>
          <cell r="K907">
            <v>0</v>
          </cell>
          <cell r="L907">
            <v>4120</v>
          </cell>
          <cell r="M907">
            <v>139.25</v>
          </cell>
          <cell r="N907">
            <v>36.29</v>
          </cell>
          <cell r="O907">
            <v>0.26061041292639137</v>
          </cell>
          <cell r="P907">
            <v>230</v>
          </cell>
          <cell r="Q907">
            <v>104000</v>
          </cell>
          <cell r="R907">
            <v>7.2346499102333928</v>
          </cell>
          <cell r="S907">
            <v>77.049514563106797</v>
          </cell>
          <cell r="T907">
            <v>40331</v>
          </cell>
          <cell r="U907">
            <v>14.42187562974479</v>
          </cell>
          <cell r="V907">
            <v>2332294</v>
          </cell>
          <cell r="X907">
            <v>70</v>
          </cell>
          <cell r="Y907">
            <v>0</v>
          </cell>
          <cell r="Z907">
            <v>15.004800000000003</v>
          </cell>
        </row>
        <row r="908">
          <cell r="A908">
            <v>38525</v>
          </cell>
          <cell r="D908">
            <v>350817</v>
          </cell>
          <cell r="E908">
            <v>2147550</v>
          </cell>
          <cell r="K908">
            <v>0</v>
          </cell>
          <cell r="L908">
            <v>4700</v>
          </cell>
          <cell r="M908">
            <v>147.57</v>
          </cell>
          <cell r="N908">
            <v>38.729999999999997</v>
          </cell>
          <cell r="O908">
            <v>0.26245171782882698</v>
          </cell>
          <cell r="P908">
            <v>230</v>
          </cell>
          <cell r="Q908">
            <v>114000</v>
          </cell>
          <cell r="R908">
            <v>7.2763773124618822</v>
          </cell>
          <cell r="S908">
            <v>74.641914893617027</v>
          </cell>
          <cell r="T908">
            <v>37125</v>
          </cell>
          <cell r="U908">
            <v>12.392995104402194</v>
          </cell>
          <cell r="V908">
            <v>2498367</v>
          </cell>
          <cell r="X908">
            <v>76</v>
          </cell>
          <cell r="Y908">
            <v>0</v>
          </cell>
          <cell r="Z908">
            <v>18.808000000000021</v>
          </cell>
        </row>
        <row r="909">
          <cell r="A909">
            <v>38526</v>
          </cell>
          <cell r="D909">
            <v>512000</v>
          </cell>
          <cell r="E909">
            <v>2177700</v>
          </cell>
          <cell r="K909">
            <v>0</v>
          </cell>
          <cell r="L909">
            <v>6420</v>
          </cell>
          <cell r="M909">
            <v>140.12</v>
          </cell>
          <cell r="N909">
            <v>32.869999999999997</v>
          </cell>
          <cell r="O909">
            <v>0.23458464173565513</v>
          </cell>
          <cell r="P909">
            <v>230</v>
          </cell>
          <cell r="Q909">
            <v>120000</v>
          </cell>
          <cell r="R909">
            <v>7.770839280616614</v>
          </cell>
          <cell r="S909">
            <v>79.750778816199372</v>
          </cell>
          <cell r="T909">
            <v>35067</v>
          </cell>
          <cell r="U909">
            <v>10.873286240101125</v>
          </cell>
          <cell r="V909">
            <v>2689700</v>
          </cell>
          <cell r="X909">
            <v>78</v>
          </cell>
          <cell r="Y909">
            <v>0</v>
          </cell>
          <cell r="Z909">
            <v>21.672000000000011</v>
          </cell>
        </row>
        <row r="910">
          <cell r="A910">
            <v>38527</v>
          </cell>
          <cell r="D910">
            <v>662000</v>
          </cell>
          <cell r="E910">
            <v>2065260</v>
          </cell>
          <cell r="K910">
            <v>0</v>
          </cell>
          <cell r="L910">
            <v>8110</v>
          </cell>
          <cell r="M910">
            <v>127.67</v>
          </cell>
          <cell r="N910">
            <v>24.3</v>
          </cell>
          <cell r="O910">
            <v>0.19033445601942509</v>
          </cell>
          <cell r="P910">
            <v>230</v>
          </cell>
          <cell r="Q910">
            <v>121000</v>
          </cell>
          <cell r="R910">
            <v>8.088274457585964</v>
          </cell>
          <cell r="S910">
            <v>81.627620221948206</v>
          </cell>
          <cell r="T910">
            <v>35947</v>
          </cell>
          <cell r="U910">
            <v>10.992643899004861</v>
          </cell>
          <cell r="V910">
            <v>2727260</v>
          </cell>
          <cell r="X910">
            <v>81</v>
          </cell>
          <cell r="Y910">
            <v>0</v>
          </cell>
          <cell r="Z910">
            <v>23.337600000000023</v>
          </cell>
        </row>
        <row r="911">
          <cell r="A911">
            <v>38528</v>
          </cell>
          <cell r="D911">
            <v>734000</v>
          </cell>
          <cell r="E911">
            <v>1920610</v>
          </cell>
          <cell r="K911">
            <v>0</v>
          </cell>
          <cell r="L911">
            <v>9540</v>
          </cell>
          <cell r="M911">
            <v>118.44</v>
          </cell>
          <cell r="N911">
            <v>26.66</v>
          </cell>
          <cell r="O911">
            <v>0.22509287402904424</v>
          </cell>
          <cell r="P911">
            <v>230</v>
          </cell>
          <cell r="Q911">
            <v>115000</v>
          </cell>
          <cell r="R911">
            <v>8.1079449510300581</v>
          </cell>
          <cell r="S911">
            <v>76.939203354297689</v>
          </cell>
          <cell r="T911">
            <v>35782</v>
          </cell>
          <cell r="U911">
            <v>11.241646795574493</v>
          </cell>
          <cell r="V911">
            <v>2654610</v>
          </cell>
          <cell r="X911">
            <v>80</v>
          </cell>
          <cell r="Y911">
            <v>0</v>
          </cell>
          <cell r="Z911">
            <v>23.512000000000015</v>
          </cell>
        </row>
        <row r="912">
          <cell r="A912">
            <v>38529</v>
          </cell>
          <cell r="D912">
            <v>690721</v>
          </cell>
          <cell r="E912">
            <v>1956880</v>
          </cell>
          <cell r="K912">
            <v>0</v>
          </cell>
          <cell r="L912">
            <v>9220</v>
          </cell>
          <cell r="M912">
            <v>123.27</v>
          </cell>
          <cell r="N912">
            <v>28.06</v>
          </cell>
          <cell r="O912">
            <v>0.22763040480246613</v>
          </cell>
          <cell r="P912">
            <v>230</v>
          </cell>
          <cell r="Q912">
            <v>115000</v>
          </cell>
          <cell r="R912">
            <v>7.9373732457207753</v>
          </cell>
          <cell r="S912">
            <v>74.915509761388293</v>
          </cell>
          <cell r="T912">
            <v>34770</v>
          </cell>
          <cell r="U912">
            <v>10.952624659078161</v>
          </cell>
          <cell r="V912">
            <v>2647601</v>
          </cell>
          <cell r="X912">
            <v>80</v>
          </cell>
          <cell r="Y912">
            <v>0</v>
          </cell>
          <cell r="Z912">
            <v>23.512000000000015</v>
          </cell>
        </row>
        <row r="913">
          <cell r="A913">
            <v>38530</v>
          </cell>
          <cell r="D913">
            <v>511280</v>
          </cell>
          <cell r="E913">
            <v>2132610</v>
          </cell>
          <cell r="K913">
            <v>0</v>
          </cell>
          <cell r="L913">
            <v>6750</v>
          </cell>
          <cell r="M913">
            <v>132.1</v>
          </cell>
          <cell r="N913">
            <v>33.28</v>
          </cell>
          <cell r="O913">
            <v>0.25193035579106737</v>
          </cell>
          <cell r="P913">
            <v>230</v>
          </cell>
          <cell r="Q913">
            <v>116000</v>
          </cell>
          <cell r="R913">
            <v>8.0719530658591978</v>
          </cell>
          <cell r="S913">
            <v>75.745185185185179</v>
          </cell>
          <cell r="T913">
            <v>34615</v>
          </cell>
          <cell r="U913">
            <v>10.919104047445241</v>
          </cell>
          <cell r="V913">
            <v>2643890</v>
          </cell>
          <cell r="X913">
            <v>80</v>
          </cell>
          <cell r="Y913">
            <v>0</v>
          </cell>
          <cell r="Z913">
            <v>22.432000000000002</v>
          </cell>
        </row>
        <row r="914">
          <cell r="A914">
            <v>38531</v>
          </cell>
          <cell r="D914">
            <v>664438</v>
          </cell>
          <cell r="E914">
            <v>2073170</v>
          </cell>
          <cell r="K914">
            <v>0</v>
          </cell>
          <cell r="L914">
            <v>8330</v>
          </cell>
          <cell r="M914">
            <v>126.51</v>
          </cell>
          <cell r="N914">
            <v>30.02</v>
          </cell>
          <cell r="O914">
            <v>0.23729349458540824</v>
          </cell>
          <cell r="P914">
            <v>230</v>
          </cell>
          <cell r="Q914">
            <v>124000</v>
          </cell>
          <cell r="R914">
            <v>8.193700102758676</v>
          </cell>
          <cell r="S914">
            <v>79.764465786314531</v>
          </cell>
          <cell r="T914">
            <v>32661</v>
          </cell>
          <cell r="U914">
            <v>9.9500271770100035</v>
          </cell>
          <cell r="V914">
            <v>2737608</v>
          </cell>
          <cell r="X914">
            <v>80</v>
          </cell>
          <cell r="Y914">
            <v>0</v>
          </cell>
          <cell r="Z914">
            <v>22.972800000000035</v>
          </cell>
        </row>
        <row r="915">
          <cell r="A915">
            <v>38532</v>
          </cell>
          <cell r="D915">
            <v>894000</v>
          </cell>
          <cell r="E915">
            <v>1932090</v>
          </cell>
          <cell r="K915">
            <v>0</v>
          </cell>
          <cell r="L915">
            <v>11300</v>
          </cell>
          <cell r="M915">
            <v>119.26</v>
          </cell>
          <cell r="N915">
            <v>29.67</v>
          </cell>
          <cell r="O915">
            <v>0.24878416904242831</v>
          </cell>
          <cell r="P915">
            <v>230</v>
          </cell>
          <cell r="Q915">
            <v>129000</v>
          </cell>
          <cell r="R915">
            <v>8.1003270166023817</v>
          </cell>
          <cell r="S915">
            <v>79.115044247787608</v>
          </cell>
          <cell r="T915">
            <v>34308</v>
          </cell>
          <cell r="U915">
            <v>10.12454380433744</v>
          </cell>
          <cell r="V915">
            <v>2826090</v>
          </cell>
          <cell r="X915">
            <v>82</v>
          </cell>
          <cell r="Y915">
            <v>0</v>
          </cell>
          <cell r="Z915">
            <v>24.521600000000035</v>
          </cell>
        </row>
        <row r="916">
          <cell r="A916">
            <v>38533</v>
          </cell>
          <cell r="D916">
            <v>796098</v>
          </cell>
          <cell r="E916">
            <v>2024400</v>
          </cell>
          <cell r="K916">
            <v>0</v>
          </cell>
          <cell r="L916">
            <v>10110</v>
          </cell>
          <cell r="M916">
            <v>126.41</v>
          </cell>
          <cell r="N916">
            <v>28.5</v>
          </cell>
          <cell r="O916">
            <v>0.22545684676845187</v>
          </cell>
          <cell r="P916">
            <v>230</v>
          </cell>
          <cell r="Q916">
            <v>127000</v>
          </cell>
          <cell r="R916">
            <v>8.0072779052290173</v>
          </cell>
          <cell r="S916">
            <v>78.743620178041539</v>
          </cell>
          <cell r="T916">
            <v>31840</v>
          </cell>
          <cell r="U916">
            <v>9.4148480162013932</v>
          </cell>
          <cell r="V916">
            <v>2820498</v>
          </cell>
          <cell r="X916">
            <v>82</v>
          </cell>
          <cell r="Y916">
            <v>0</v>
          </cell>
          <cell r="Z916">
            <v>25.896000000000029</v>
          </cell>
        </row>
        <row r="917">
          <cell r="A917">
            <v>38534</v>
          </cell>
          <cell r="D917">
            <v>517061</v>
          </cell>
          <cell r="E917">
            <v>2046600</v>
          </cell>
          <cell r="K917">
            <v>0</v>
          </cell>
          <cell r="L917">
            <v>6500</v>
          </cell>
          <cell r="M917">
            <v>133.34</v>
          </cell>
          <cell r="N917">
            <v>28.36</v>
          </cell>
          <cell r="O917">
            <v>0.21268936553172341</v>
          </cell>
          <cell r="P917">
            <v>230</v>
          </cell>
          <cell r="Q917">
            <v>117000</v>
          </cell>
          <cell r="R917">
            <v>7.6743662816859155</v>
          </cell>
          <cell r="S917">
            <v>79.547846153846152</v>
          </cell>
          <cell r="T917">
            <v>32517</v>
          </cell>
          <cell r="U917">
            <v>10.578301109234021</v>
          </cell>
          <cell r="V917">
            <v>2563661</v>
          </cell>
          <cell r="X917">
            <v>80</v>
          </cell>
          <cell r="Y917">
            <v>0</v>
          </cell>
          <cell r="Z917">
            <v>21.307200000000009</v>
          </cell>
        </row>
        <row r="918">
          <cell r="A918">
            <v>38535</v>
          </cell>
          <cell r="D918">
            <v>154549</v>
          </cell>
          <cell r="E918">
            <v>2145780</v>
          </cell>
          <cell r="K918">
            <v>0</v>
          </cell>
          <cell r="L918">
            <v>2330</v>
          </cell>
          <cell r="M918">
            <v>140.19999999999999</v>
          </cell>
          <cell r="N918">
            <v>29.35</v>
          </cell>
          <cell r="O918">
            <v>0.20934379457917263</v>
          </cell>
          <cell r="P918">
            <v>230</v>
          </cell>
          <cell r="Q918">
            <v>93000</v>
          </cell>
          <cell r="R918">
            <v>7.6525677603423681</v>
          </cell>
          <cell r="S918">
            <v>66.330042918454936</v>
          </cell>
          <cell r="T918">
            <v>32206</v>
          </cell>
          <cell r="U918">
            <v>11.67650540422696</v>
          </cell>
          <cell r="V918">
            <v>2300329</v>
          </cell>
          <cell r="X918">
            <v>73</v>
          </cell>
          <cell r="Y918">
            <v>0</v>
          </cell>
          <cell r="Z918">
            <v>14.308800000000005</v>
          </cell>
        </row>
        <row r="919">
          <cell r="A919">
            <v>38536</v>
          </cell>
          <cell r="C919">
            <v>543000</v>
          </cell>
          <cell r="D919">
            <v>7500</v>
          </cell>
          <cell r="E919">
            <v>1974670</v>
          </cell>
          <cell r="K919">
            <v>33.020000000000003</v>
          </cell>
          <cell r="L919">
            <v>210</v>
          </cell>
          <cell r="M919">
            <v>126.67</v>
          </cell>
          <cell r="N919">
            <v>28.41</v>
          </cell>
          <cell r="O919">
            <v>0.22428357148496092</v>
          </cell>
          <cell r="P919">
            <v>230</v>
          </cell>
          <cell r="Q919">
            <v>114000</v>
          </cell>
          <cell r="R919">
            <v>7.8829920470912391</v>
          </cell>
          <cell r="S919">
            <v>35.714285714285715</v>
          </cell>
          <cell r="T919">
            <v>33771</v>
          </cell>
          <cell r="U919">
            <v>11.153710047244344</v>
          </cell>
          <cell r="V919">
            <v>2525170</v>
          </cell>
          <cell r="X919">
            <v>74</v>
          </cell>
          <cell r="Y919">
            <v>0</v>
          </cell>
          <cell r="Z919">
            <v>16.220799999999997</v>
          </cell>
        </row>
        <row r="920">
          <cell r="A920">
            <v>38537</v>
          </cell>
          <cell r="C920">
            <v>857000</v>
          </cell>
          <cell r="E920">
            <v>1919860</v>
          </cell>
          <cell r="K920">
            <v>39.47</v>
          </cell>
          <cell r="L920">
            <v>0</v>
          </cell>
          <cell r="M920">
            <v>120.86</v>
          </cell>
          <cell r="N920">
            <v>29.25</v>
          </cell>
          <cell r="O920">
            <v>0.24201555518782061</v>
          </cell>
          <cell r="P920">
            <v>230</v>
          </cell>
          <cell r="Q920">
            <v>130000</v>
          </cell>
          <cell r="R920">
            <v>8.6598266076217811</v>
          </cell>
          <cell r="S920" t="str">
            <v/>
          </cell>
          <cell r="T920">
            <v>35886</v>
          </cell>
          <cell r="U920">
            <v>10.777973682504699</v>
          </cell>
          <cell r="V920">
            <v>2776860</v>
          </cell>
          <cell r="X920">
            <v>78</v>
          </cell>
          <cell r="Y920">
            <v>0</v>
          </cell>
          <cell r="Z920">
            <v>24.20320000000001</v>
          </cell>
        </row>
        <row r="921">
          <cell r="A921">
            <v>38538</v>
          </cell>
          <cell r="C921">
            <v>826639</v>
          </cell>
          <cell r="E921">
            <v>1885890</v>
          </cell>
          <cell r="K921">
            <v>38.07</v>
          </cell>
          <cell r="L921">
            <v>0</v>
          </cell>
          <cell r="M921">
            <v>121.99</v>
          </cell>
          <cell r="N921">
            <v>27.44</v>
          </cell>
          <cell r="O921">
            <v>0.22493647020247562</v>
          </cell>
          <cell r="P921">
            <v>230</v>
          </cell>
          <cell r="Q921">
            <v>127000</v>
          </cell>
          <cell r="R921">
            <v>8.4734755716606269</v>
          </cell>
          <cell r="S921" t="str">
            <v/>
          </cell>
          <cell r="T921">
            <v>32999</v>
          </cell>
          <cell r="U921">
            <v>10.145943508806726</v>
          </cell>
          <cell r="V921">
            <v>2712529</v>
          </cell>
          <cell r="X921">
            <v>76</v>
          </cell>
          <cell r="Y921">
            <v>0</v>
          </cell>
          <cell r="Z921">
            <v>22.296000000000021</v>
          </cell>
        </row>
        <row r="922">
          <cell r="A922">
            <v>38539</v>
          </cell>
          <cell r="C922">
            <v>762744</v>
          </cell>
          <cell r="E922">
            <v>1815630</v>
          </cell>
          <cell r="K922">
            <v>36.42</v>
          </cell>
          <cell r="L922">
            <v>0</v>
          </cell>
          <cell r="M922">
            <v>122.03</v>
          </cell>
          <cell r="N922">
            <v>24.26</v>
          </cell>
          <cell r="O922">
            <v>0.19880357289191183</v>
          </cell>
          <cell r="P922">
            <v>230</v>
          </cell>
          <cell r="Q922">
            <v>110000</v>
          </cell>
          <cell r="R922">
            <v>8.1362385610602708</v>
          </cell>
          <cell r="S922" t="str">
            <v/>
          </cell>
          <cell r="T922">
            <v>35964</v>
          </cell>
          <cell r="U922">
            <v>11.632903527572028</v>
          </cell>
          <cell r="V922">
            <v>2578374</v>
          </cell>
          <cell r="X922">
            <v>76</v>
          </cell>
          <cell r="Y922">
            <v>0</v>
          </cell>
          <cell r="Z922">
            <v>21.078399999999988</v>
          </cell>
        </row>
        <row r="923">
          <cell r="A923">
            <v>38540</v>
          </cell>
          <cell r="C923">
            <v>764529</v>
          </cell>
          <cell r="E923">
            <v>1805760</v>
          </cell>
          <cell r="K923">
            <v>36.81</v>
          </cell>
          <cell r="L923">
            <v>0</v>
          </cell>
          <cell r="M923">
            <v>124</v>
          </cell>
          <cell r="N923">
            <v>24.21</v>
          </cell>
          <cell r="O923">
            <v>0.19524193548387098</v>
          </cell>
          <cell r="P923">
            <v>230</v>
          </cell>
          <cell r="Q923">
            <v>115000</v>
          </cell>
          <cell r="R923">
            <v>7.9916951682109323</v>
          </cell>
          <cell r="S923" t="str">
            <v/>
          </cell>
          <cell r="T923">
            <v>39965</v>
          </cell>
          <cell r="U923">
            <v>12.967728531694295</v>
          </cell>
          <cell r="V923">
            <v>2570289</v>
          </cell>
          <cell r="X923">
            <v>76</v>
          </cell>
          <cell r="Y923">
            <v>0</v>
          </cell>
          <cell r="Z923">
            <v>20.328000000000031</v>
          </cell>
        </row>
        <row r="924">
          <cell r="A924">
            <v>38541</v>
          </cell>
          <cell r="C924">
            <v>821328</v>
          </cell>
          <cell r="E924">
            <v>1889310</v>
          </cell>
          <cell r="K924">
            <v>35.33</v>
          </cell>
          <cell r="L924">
            <v>0</v>
          </cell>
          <cell r="M924">
            <v>124.28</v>
          </cell>
          <cell r="N924">
            <v>25.57</v>
          </cell>
          <cell r="O924">
            <v>0.20574509172835534</v>
          </cell>
          <cell r="P924">
            <v>230</v>
          </cell>
          <cell r="Q924">
            <v>119000</v>
          </cell>
          <cell r="R924">
            <v>8.4914416389950507</v>
          </cell>
          <cell r="S924" t="str">
            <v/>
          </cell>
          <cell r="T924">
            <v>35614</v>
          </cell>
          <cell r="U924">
            <v>10.957595960803324</v>
          </cell>
          <cell r="V924">
            <v>2710638</v>
          </cell>
          <cell r="X924">
            <v>77</v>
          </cell>
          <cell r="Y924">
            <v>0</v>
          </cell>
          <cell r="Z924">
            <v>22.515200000000007</v>
          </cell>
        </row>
        <row r="925">
          <cell r="A925">
            <v>38542</v>
          </cell>
          <cell r="C925">
            <v>771569</v>
          </cell>
          <cell r="D925">
            <v>10734</v>
          </cell>
          <cell r="E925">
            <v>1824680</v>
          </cell>
          <cell r="K925">
            <v>30.49</v>
          </cell>
          <cell r="L925">
            <v>190</v>
          </cell>
          <cell r="M925">
            <v>121.44</v>
          </cell>
          <cell r="N925">
            <v>26.18</v>
          </cell>
          <cell r="O925">
            <v>0.21557971014492755</v>
          </cell>
          <cell r="P925">
            <v>230</v>
          </cell>
          <cell r="Q925">
            <v>116000</v>
          </cell>
          <cell r="R925">
            <v>8.5442276048180084</v>
          </cell>
          <cell r="S925">
            <v>56.494736842105262</v>
          </cell>
          <cell r="T925">
            <v>32263</v>
          </cell>
          <cell r="U925">
            <v>10.321257177357888</v>
          </cell>
          <cell r="V925">
            <v>2606983</v>
          </cell>
          <cell r="X925">
            <v>77</v>
          </cell>
          <cell r="Y925">
            <v>0</v>
          </cell>
          <cell r="Z925">
            <v>21.515200000000007</v>
          </cell>
        </row>
        <row r="926">
          <cell r="A926">
            <v>38543</v>
          </cell>
          <cell r="C926">
            <v>835000</v>
          </cell>
          <cell r="E926">
            <v>1816240</v>
          </cell>
          <cell r="K926">
            <v>36.94</v>
          </cell>
          <cell r="L926">
            <v>0</v>
          </cell>
          <cell r="M926">
            <v>120.17</v>
          </cell>
          <cell r="N926">
            <v>25.14</v>
          </cell>
          <cell r="O926">
            <v>0.20920362819339269</v>
          </cell>
          <cell r="P926">
            <v>230</v>
          </cell>
          <cell r="Q926">
            <v>124000</v>
          </cell>
          <cell r="R926">
            <v>8.4375278467315891</v>
          </cell>
          <cell r="S926" t="str">
            <v/>
          </cell>
          <cell r="T926">
            <v>30535</v>
          </cell>
          <cell r="U926">
            <v>9.6053884220213934</v>
          </cell>
          <cell r="V926">
            <v>2651240</v>
          </cell>
          <cell r="X926">
            <v>78</v>
          </cell>
          <cell r="Y926">
            <v>0</v>
          </cell>
          <cell r="Z926">
            <v>21.147200000000012</v>
          </cell>
        </row>
        <row r="927">
          <cell r="A927">
            <v>38544</v>
          </cell>
          <cell r="C927">
            <v>709230</v>
          </cell>
          <cell r="E927">
            <v>1974060</v>
          </cell>
          <cell r="K927">
            <v>30.86</v>
          </cell>
          <cell r="L927">
            <v>0</v>
          </cell>
          <cell r="M927">
            <v>127.66</v>
          </cell>
          <cell r="N927">
            <v>25.41</v>
          </cell>
          <cell r="O927">
            <v>0.19904433651887829</v>
          </cell>
          <cell r="P927">
            <v>230</v>
          </cell>
          <cell r="Q927">
            <v>126000</v>
          </cell>
          <cell r="R927">
            <v>8.4635692657077986</v>
          </cell>
          <cell r="S927" t="str">
            <v/>
          </cell>
          <cell r="T927">
            <v>29284</v>
          </cell>
          <cell r="U927">
            <v>9.1018324519526406</v>
          </cell>
          <cell r="V927">
            <v>2683290</v>
          </cell>
          <cell r="X927">
            <v>72</v>
          </cell>
          <cell r="Y927">
            <v>0</v>
          </cell>
          <cell r="Z927">
            <v>20.272000000000006</v>
          </cell>
        </row>
        <row r="928">
          <cell r="A928">
            <v>38545</v>
          </cell>
          <cell r="C928">
            <v>760918</v>
          </cell>
          <cell r="D928">
            <v>900</v>
          </cell>
          <cell r="E928">
            <v>2043680</v>
          </cell>
          <cell r="K928">
            <v>38.090000000000003</v>
          </cell>
          <cell r="L928">
            <v>12</v>
          </cell>
          <cell r="M928">
            <v>131.63</v>
          </cell>
          <cell r="N928">
            <v>26.31</v>
          </cell>
          <cell r="O928">
            <v>0.19987844716250094</v>
          </cell>
          <cell r="P928">
            <v>230</v>
          </cell>
          <cell r="Q928">
            <v>122000</v>
          </cell>
          <cell r="R928">
            <v>8.2624263492811689</v>
          </cell>
          <cell r="S928">
            <v>75</v>
          </cell>
          <cell r="T928">
            <v>33476</v>
          </cell>
          <cell r="U928">
            <v>9.951525183764165</v>
          </cell>
          <cell r="V928">
            <v>2805498</v>
          </cell>
          <cell r="X928">
            <v>74</v>
          </cell>
          <cell r="Y928">
            <v>0</v>
          </cell>
          <cell r="Z928">
            <v>24</v>
          </cell>
        </row>
        <row r="929">
          <cell r="A929">
            <v>38546</v>
          </cell>
          <cell r="C929">
            <v>798614</v>
          </cell>
          <cell r="E929">
            <v>1990180</v>
          </cell>
          <cell r="K929">
            <v>39.19</v>
          </cell>
          <cell r="L929">
            <v>0</v>
          </cell>
          <cell r="M929">
            <v>127.06</v>
          </cell>
          <cell r="N929">
            <v>27.77</v>
          </cell>
          <cell r="O929">
            <v>0.21855816149850463</v>
          </cell>
          <cell r="P929">
            <v>230</v>
          </cell>
          <cell r="Q929">
            <v>122000</v>
          </cell>
          <cell r="R929">
            <v>8.3873503759398496</v>
          </cell>
          <cell r="S929" t="str">
            <v/>
          </cell>
          <cell r="T929">
            <v>30388</v>
          </cell>
          <cell r="U929">
            <v>9.0876529424546959</v>
          </cell>
          <cell r="V929">
            <v>2788794</v>
          </cell>
          <cell r="X929">
            <v>75</v>
          </cell>
          <cell r="Y929">
            <v>0</v>
          </cell>
          <cell r="Z929">
            <v>23.204800000000006</v>
          </cell>
        </row>
        <row r="930">
          <cell r="A930">
            <v>38547</v>
          </cell>
          <cell r="C930">
            <v>936344</v>
          </cell>
          <cell r="E930">
            <v>1930640</v>
          </cell>
          <cell r="K930">
            <v>42.72</v>
          </cell>
          <cell r="L930">
            <v>0</v>
          </cell>
          <cell r="M930">
            <v>122.06</v>
          </cell>
          <cell r="N930">
            <v>25.87</v>
          </cell>
          <cell r="O930">
            <v>0.21194494510896281</v>
          </cell>
          <cell r="P930">
            <v>230</v>
          </cell>
          <cell r="Q930">
            <v>124000</v>
          </cell>
          <cell r="R930">
            <v>8.6994295424201962</v>
          </cell>
          <cell r="S930" t="str">
            <v/>
          </cell>
          <cell r="T930">
            <v>30773</v>
          </cell>
          <cell r="U930">
            <v>8.9518051025049328</v>
          </cell>
          <cell r="V930">
            <v>2866984</v>
          </cell>
          <cell r="X930">
            <v>78</v>
          </cell>
          <cell r="Y930">
            <v>0</v>
          </cell>
          <cell r="Z930">
            <v>24.448000000000022</v>
          </cell>
        </row>
        <row r="931">
          <cell r="A931">
            <v>38548</v>
          </cell>
          <cell r="C931">
            <v>950851</v>
          </cell>
          <cell r="E931">
            <v>1971600</v>
          </cell>
          <cell r="K931">
            <v>44.87</v>
          </cell>
          <cell r="L931">
            <v>0</v>
          </cell>
          <cell r="M931">
            <v>123.72</v>
          </cell>
          <cell r="N931">
            <v>29.34</v>
          </cell>
          <cell r="O931">
            <v>0.23714839961202716</v>
          </cell>
          <cell r="P931">
            <v>230</v>
          </cell>
          <cell r="Q931">
            <v>128000</v>
          </cell>
          <cell r="R931">
            <v>8.6673319888486855</v>
          </cell>
          <cell r="S931" t="str">
            <v/>
          </cell>
          <cell r="T931">
            <v>37402</v>
          </cell>
          <cell r="U931">
            <v>10.673666727004148</v>
          </cell>
          <cell r="V931">
            <v>2922451</v>
          </cell>
          <cell r="X931">
            <v>78</v>
          </cell>
          <cell r="Y931">
            <v>0</v>
          </cell>
          <cell r="Z931">
            <v>25.900800000000018</v>
          </cell>
        </row>
        <row r="932">
          <cell r="A932">
            <v>38549</v>
          </cell>
          <cell r="C932">
            <v>829860</v>
          </cell>
          <cell r="E932">
            <v>2027990</v>
          </cell>
          <cell r="K932">
            <v>38.08</v>
          </cell>
          <cell r="L932">
            <v>0</v>
          </cell>
          <cell r="M932">
            <v>127.03</v>
          </cell>
          <cell r="N932">
            <v>26.08</v>
          </cell>
          <cell r="O932">
            <v>0.20530583326773202</v>
          </cell>
          <cell r="P932">
            <v>230</v>
          </cell>
          <cell r="Q932">
            <v>131000</v>
          </cell>
          <cell r="R932">
            <v>8.6543819272000491</v>
          </cell>
          <cell r="S932" t="str">
            <v/>
          </cell>
          <cell r="T932">
            <v>30003</v>
          </cell>
          <cell r="U932">
            <v>8.7557086621061284</v>
          </cell>
          <cell r="V932">
            <v>2857850</v>
          </cell>
          <cell r="X932">
            <v>78</v>
          </cell>
          <cell r="Y932">
            <v>0</v>
          </cell>
          <cell r="Z932">
            <v>25.424000000000007</v>
          </cell>
        </row>
        <row r="933">
          <cell r="A933">
            <v>38550</v>
          </cell>
          <cell r="C933">
            <v>888379</v>
          </cell>
          <cell r="E933">
            <v>2044910</v>
          </cell>
          <cell r="K933">
            <v>40.04</v>
          </cell>
          <cell r="L933">
            <v>0</v>
          </cell>
          <cell r="M933">
            <v>128.78</v>
          </cell>
          <cell r="N933">
            <v>26.41</v>
          </cell>
          <cell r="O933">
            <v>0.20507842832738002</v>
          </cell>
          <cell r="P933">
            <v>230</v>
          </cell>
          <cell r="Q933">
            <v>130000</v>
          </cell>
          <cell r="R933">
            <v>8.6876229119772539</v>
          </cell>
          <cell r="S933" t="str">
            <v/>
          </cell>
          <cell r="T933">
            <v>29841</v>
          </cell>
          <cell r="U933">
            <v>8.4844670947867744</v>
          </cell>
          <cell r="V933">
            <v>2933289</v>
          </cell>
          <cell r="X933">
            <v>79</v>
          </cell>
          <cell r="Y933">
            <v>0</v>
          </cell>
          <cell r="Z933">
            <v>25.408000000000015</v>
          </cell>
        </row>
        <row r="934">
          <cell r="A934">
            <v>38551</v>
          </cell>
          <cell r="C934">
            <v>1011170</v>
          </cell>
          <cell r="E934">
            <v>1998840</v>
          </cell>
          <cell r="K934">
            <v>47.72</v>
          </cell>
          <cell r="L934">
            <v>0</v>
          </cell>
          <cell r="M934">
            <v>126.17</v>
          </cell>
          <cell r="N934">
            <v>26.14</v>
          </cell>
          <cell r="O934">
            <v>0.20718078782594912</v>
          </cell>
          <cell r="P934">
            <v>230</v>
          </cell>
          <cell r="Q934">
            <v>137000</v>
          </cell>
          <cell r="R934">
            <v>8.6549255276324111</v>
          </cell>
          <cell r="S934" t="str">
            <v/>
          </cell>
          <cell r="T934">
            <v>30900</v>
          </cell>
          <cell r="U934">
            <v>8.5616326856056961</v>
          </cell>
          <cell r="V934">
            <v>3010010</v>
          </cell>
          <cell r="X934">
            <v>80</v>
          </cell>
          <cell r="Y934">
            <v>0</v>
          </cell>
          <cell r="Z934">
            <v>25.603200000000015</v>
          </cell>
        </row>
        <row r="935">
          <cell r="A935">
            <v>38552</v>
          </cell>
          <cell r="C935">
            <v>1019990</v>
          </cell>
          <cell r="E935">
            <v>1952800</v>
          </cell>
          <cell r="K935">
            <v>46.4</v>
          </cell>
          <cell r="L935">
            <v>0</v>
          </cell>
          <cell r="M935">
            <v>124.1</v>
          </cell>
          <cell r="N935">
            <v>26.67</v>
          </cell>
          <cell r="O935">
            <v>0.21490733279613217</v>
          </cell>
          <cell r="P935">
            <v>230</v>
          </cell>
          <cell r="Q935">
            <v>140000</v>
          </cell>
          <cell r="R935">
            <v>8.7178592375366577</v>
          </cell>
          <cell r="S935" t="str">
            <v/>
          </cell>
          <cell r="T935">
            <v>30021</v>
          </cell>
          <cell r="U935">
            <v>8.4222276043716509</v>
          </cell>
          <cell r="V935">
            <v>2972790</v>
          </cell>
          <cell r="X935">
            <v>80</v>
          </cell>
          <cell r="Y935">
            <v>0</v>
          </cell>
          <cell r="Z935">
            <v>25.091200000000015</v>
          </cell>
        </row>
        <row r="936">
          <cell r="A936">
            <v>38553</v>
          </cell>
          <cell r="C936">
            <v>1135770</v>
          </cell>
          <cell r="E936">
            <v>2052860</v>
          </cell>
          <cell r="K936">
            <v>55.16</v>
          </cell>
          <cell r="L936">
            <v>0</v>
          </cell>
          <cell r="M936">
            <v>133.72</v>
          </cell>
          <cell r="N936">
            <v>27.5</v>
          </cell>
          <cell r="O936">
            <v>0.20565360454681425</v>
          </cell>
          <cell r="P936">
            <v>230</v>
          </cell>
          <cell r="Q936">
            <v>140000</v>
          </cell>
          <cell r="R936">
            <v>8.4408883947479882</v>
          </cell>
          <cell r="S936" t="str">
            <v/>
          </cell>
          <cell r="T936">
            <v>30469</v>
          </cell>
          <cell r="U936">
            <v>7.9692990406538229</v>
          </cell>
          <cell r="V936">
            <v>3188630</v>
          </cell>
          <cell r="X936">
            <v>80</v>
          </cell>
          <cell r="Y936">
            <v>0</v>
          </cell>
          <cell r="Z936">
            <v>26.115200000000002</v>
          </cell>
        </row>
        <row r="937">
          <cell r="A937">
            <v>38554</v>
          </cell>
          <cell r="C937">
            <v>1223980</v>
          </cell>
          <cell r="D937">
            <v>53760</v>
          </cell>
          <cell r="E937">
            <v>1972090</v>
          </cell>
          <cell r="K937">
            <v>56.01</v>
          </cell>
          <cell r="L937">
            <v>780</v>
          </cell>
          <cell r="M937">
            <v>129.72999999999999</v>
          </cell>
          <cell r="N937">
            <v>27</v>
          </cell>
          <cell r="O937">
            <v>0.20812456640715332</v>
          </cell>
          <cell r="P937">
            <v>230</v>
          </cell>
          <cell r="Q937">
            <v>152000</v>
          </cell>
          <cell r="R937">
            <v>8.6036125767201472</v>
          </cell>
          <cell r="S937">
            <v>68.92307692307692</v>
          </cell>
          <cell r="T937">
            <v>30189</v>
          </cell>
          <cell r="U937">
            <v>7.7473670930479441</v>
          </cell>
          <cell r="V937">
            <v>3249830</v>
          </cell>
          <cell r="X937">
            <v>83</v>
          </cell>
          <cell r="Y937">
            <v>0</v>
          </cell>
          <cell r="Z937">
            <v>28.185600000000022</v>
          </cell>
        </row>
        <row r="938">
          <cell r="A938">
            <v>38555</v>
          </cell>
          <cell r="C938">
            <v>1335360</v>
          </cell>
          <cell r="D938">
            <v>1977</v>
          </cell>
          <cell r="E938">
            <v>2075770</v>
          </cell>
          <cell r="K938">
            <v>60.07</v>
          </cell>
          <cell r="L938">
            <v>40</v>
          </cell>
          <cell r="M938">
            <v>133.06</v>
          </cell>
          <cell r="N938">
            <v>28.71</v>
          </cell>
          <cell r="O938">
            <v>0.21576732301217497</v>
          </cell>
          <cell r="P938">
            <v>230</v>
          </cell>
          <cell r="Q938">
            <v>151000</v>
          </cell>
          <cell r="R938">
            <v>8.8311758918862946</v>
          </cell>
          <cell r="S938">
            <v>49.424999999999997</v>
          </cell>
          <cell r="T938">
            <v>29787</v>
          </cell>
          <cell r="U938">
            <v>7.278517198552521</v>
          </cell>
          <cell r="V938">
            <v>3413107</v>
          </cell>
          <cell r="X938">
            <v>85</v>
          </cell>
          <cell r="Y938">
            <v>0</v>
          </cell>
          <cell r="Z938">
            <v>29.801600000000022</v>
          </cell>
        </row>
        <row r="939">
          <cell r="A939">
            <v>38556</v>
          </cell>
          <cell r="C939">
            <v>1347660</v>
          </cell>
          <cell r="E939">
            <v>1995970</v>
          </cell>
          <cell r="K939">
            <v>64.819999999999993</v>
          </cell>
          <cell r="L939">
            <v>0</v>
          </cell>
          <cell r="M939">
            <v>127.52</v>
          </cell>
          <cell r="N939">
            <v>28.86</v>
          </cell>
          <cell r="O939">
            <v>0.22631744040150564</v>
          </cell>
          <cell r="P939">
            <v>230</v>
          </cell>
          <cell r="Q939">
            <v>145000</v>
          </cell>
          <cell r="R939">
            <v>8.6919777477383811</v>
          </cell>
          <cell r="S939" t="str">
            <v/>
          </cell>
          <cell r="T939">
            <v>29485</v>
          </cell>
          <cell r="U939">
            <v>7.3544291682991245</v>
          </cell>
          <cell r="V939">
            <v>3343630</v>
          </cell>
          <cell r="X939">
            <v>81</v>
          </cell>
          <cell r="Y939">
            <v>0</v>
          </cell>
          <cell r="Z939">
            <v>28.084800000000016</v>
          </cell>
        </row>
        <row r="940">
          <cell r="A940">
            <v>38557</v>
          </cell>
          <cell r="C940">
            <v>1294340</v>
          </cell>
          <cell r="E940">
            <v>2031920</v>
          </cell>
          <cell r="K940">
            <v>59.16</v>
          </cell>
          <cell r="L940">
            <v>0</v>
          </cell>
          <cell r="M940">
            <v>130.65</v>
          </cell>
          <cell r="N940">
            <v>27.92</v>
          </cell>
          <cell r="O940">
            <v>0.21370072713356295</v>
          </cell>
          <cell r="P940">
            <v>230</v>
          </cell>
          <cell r="Q940">
            <v>145000</v>
          </cell>
          <cell r="R940">
            <v>8.7620778673410253</v>
          </cell>
          <cell r="S940" t="str">
            <v/>
          </cell>
          <cell r="T940">
            <v>29122</v>
          </cell>
          <cell r="U940">
            <v>7.3018188596201128</v>
          </cell>
          <cell r="V940">
            <v>3326260</v>
          </cell>
          <cell r="X940">
            <v>82</v>
          </cell>
          <cell r="Y940">
            <v>0</v>
          </cell>
          <cell r="Z940">
            <v>28.284800000000018</v>
          </cell>
        </row>
        <row r="941">
          <cell r="A941">
            <v>38558</v>
          </cell>
          <cell r="C941">
            <v>1312920</v>
          </cell>
          <cell r="E941">
            <v>2065240</v>
          </cell>
          <cell r="K941">
            <v>64.900000000000006</v>
          </cell>
          <cell r="L941">
            <v>0</v>
          </cell>
          <cell r="M941">
            <v>130.03</v>
          </cell>
          <cell r="N941">
            <v>26.92</v>
          </cell>
          <cell r="O941">
            <v>0.20702914711989542</v>
          </cell>
          <cell r="P941">
            <v>230</v>
          </cell>
          <cell r="Q941">
            <v>158000</v>
          </cell>
          <cell r="R941">
            <v>8.6650592520391942</v>
          </cell>
          <cell r="S941" t="str">
            <v/>
          </cell>
          <cell r="T941">
            <v>34223</v>
          </cell>
          <cell r="U941">
            <v>8.4489728136026709</v>
          </cell>
          <cell r="V941">
            <v>3378160</v>
          </cell>
          <cell r="X941">
            <v>85</v>
          </cell>
          <cell r="Y941">
            <v>0</v>
          </cell>
          <cell r="Z941">
            <v>28.406400000000005</v>
          </cell>
        </row>
        <row r="942">
          <cell r="A942">
            <v>38559</v>
          </cell>
          <cell r="B942">
            <v>206000</v>
          </cell>
          <cell r="C942">
            <v>1200170</v>
          </cell>
          <cell r="E942">
            <v>1982370</v>
          </cell>
          <cell r="K942">
            <v>67.95</v>
          </cell>
          <cell r="L942">
            <v>190</v>
          </cell>
          <cell r="M942">
            <v>123.59</v>
          </cell>
          <cell r="N942">
            <v>31.31</v>
          </cell>
          <cell r="O942">
            <v>0.25333764867707742</v>
          </cell>
          <cell r="P942">
            <v>230</v>
          </cell>
          <cell r="Q942">
            <v>146000</v>
          </cell>
          <cell r="R942">
            <v>8.8455152970658855</v>
          </cell>
          <cell r="S942">
            <v>0</v>
          </cell>
          <cell r="T942">
            <v>28786</v>
          </cell>
          <cell r="U942">
            <v>7.0849168078287397</v>
          </cell>
          <cell r="V942">
            <v>3388540</v>
          </cell>
          <cell r="X942">
            <v>83</v>
          </cell>
          <cell r="Y942">
            <v>0</v>
          </cell>
          <cell r="Z942">
            <v>27.37120000000003</v>
          </cell>
        </row>
        <row r="943">
          <cell r="A943">
            <v>38560</v>
          </cell>
          <cell r="C943">
            <v>942484</v>
          </cell>
          <cell r="E943">
            <v>1840750</v>
          </cell>
          <cell r="K943">
            <v>42.87</v>
          </cell>
          <cell r="L943">
            <v>0</v>
          </cell>
          <cell r="M943">
            <v>124.05</v>
          </cell>
          <cell r="N943">
            <v>27.68</v>
          </cell>
          <cell r="O943">
            <v>0.22313583232567513</v>
          </cell>
          <cell r="P943">
            <v>230</v>
          </cell>
          <cell r="Q943">
            <v>125000</v>
          </cell>
          <cell r="R943">
            <v>8.337029714833454</v>
          </cell>
          <cell r="S943" t="str">
            <v/>
          </cell>
          <cell r="T943">
            <v>27360</v>
          </cell>
          <cell r="U943">
            <v>8.198462651720984</v>
          </cell>
          <cell r="V943">
            <v>2783234</v>
          </cell>
          <cell r="X943">
            <v>70</v>
          </cell>
          <cell r="Y943">
            <v>0</v>
          </cell>
          <cell r="Z943">
            <v>18.531200000000027</v>
          </cell>
        </row>
        <row r="944">
          <cell r="A944">
            <v>38561</v>
          </cell>
          <cell r="C944">
            <v>823588</v>
          </cell>
          <cell r="E944">
            <v>1788680</v>
          </cell>
          <cell r="K944">
            <v>39.15</v>
          </cell>
          <cell r="L944">
            <v>0</v>
          </cell>
          <cell r="M944">
            <v>117.84</v>
          </cell>
          <cell r="N944">
            <v>30.484000000000002</v>
          </cell>
          <cell r="O944">
            <v>0.25868974881194839</v>
          </cell>
          <cell r="P944">
            <v>230</v>
          </cell>
          <cell r="Q944">
            <v>116000</v>
          </cell>
          <cell r="R944">
            <v>8.3198547678196064</v>
          </cell>
          <cell r="S944" t="str">
            <v/>
          </cell>
          <cell r="T944">
            <v>29959</v>
          </cell>
          <cell r="U944">
            <v>9.5647942707256686</v>
          </cell>
          <cell r="V944">
            <v>2612268</v>
          </cell>
          <cell r="X944">
            <v>72</v>
          </cell>
          <cell r="Y944">
            <v>0</v>
          </cell>
          <cell r="Z944">
            <v>18.939200000000028</v>
          </cell>
        </row>
        <row r="945">
          <cell r="A945">
            <v>38562</v>
          </cell>
          <cell r="C945">
            <v>737429</v>
          </cell>
          <cell r="E945">
            <v>1792630</v>
          </cell>
          <cell r="K945">
            <v>35.630000000000003</v>
          </cell>
          <cell r="L945">
            <v>0</v>
          </cell>
          <cell r="M945">
            <v>111.91</v>
          </cell>
          <cell r="N945">
            <v>31.48</v>
          </cell>
          <cell r="O945">
            <v>0.2812974711822</v>
          </cell>
          <cell r="P945">
            <v>230</v>
          </cell>
          <cell r="Q945">
            <v>114000</v>
          </cell>
          <cell r="R945">
            <v>8.5741459943066278</v>
          </cell>
          <cell r="S945" t="str">
            <v/>
          </cell>
          <cell r="T945">
            <v>27808</v>
          </cell>
          <cell r="U945">
            <v>9.1665340610633983</v>
          </cell>
          <cell r="V945">
            <v>2530059</v>
          </cell>
          <cell r="X945">
            <v>70</v>
          </cell>
          <cell r="Y945">
            <v>0</v>
          </cell>
          <cell r="Z945">
            <v>16.360000000000014</v>
          </cell>
        </row>
        <row r="946">
          <cell r="A946">
            <v>38563</v>
          </cell>
          <cell r="C946">
            <v>791854</v>
          </cell>
          <cell r="E946">
            <v>1822380</v>
          </cell>
          <cell r="K946">
            <v>36.64</v>
          </cell>
          <cell r="L946">
            <v>0</v>
          </cell>
          <cell r="M946">
            <v>113.79</v>
          </cell>
          <cell r="N946">
            <v>32.33</v>
          </cell>
          <cell r="O946">
            <v>0.2841198699358467</v>
          </cell>
          <cell r="P946">
            <v>230</v>
          </cell>
          <cell r="Q946">
            <v>116000</v>
          </cell>
          <cell r="R946">
            <v>8.6892042810609578</v>
          </cell>
          <cell r="S946" t="str">
            <v/>
          </cell>
          <cell r="T946">
            <v>26012</v>
          </cell>
          <cell r="U946">
            <v>8.2984185807391384</v>
          </cell>
          <cell r="V946">
            <v>2614234</v>
          </cell>
          <cell r="X946">
            <v>72</v>
          </cell>
          <cell r="Y946">
            <v>0</v>
          </cell>
          <cell r="Z946">
            <v>18.944000000000031</v>
          </cell>
        </row>
        <row r="947">
          <cell r="A947">
            <v>38564</v>
          </cell>
          <cell r="C947">
            <v>802357</v>
          </cell>
          <cell r="E947">
            <v>1871640</v>
          </cell>
          <cell r="K947">
            <v>40.53</v>
          </cell>
          <cell r="L947">
            <v>0</v>
          </cell>
          <cell r="M947">
            <v>116.31</v>
          </cell>
          <cell r="N947">
            <v>31.56</v>
          </cell>
          <cell r="O947">
            <v>0.27134382254320349</v>
          </cell>
          <cell r="P947">
            <v>230</v>
          </cell>
          <cell r="Q947">
            <v>120000</v>
          </cell>
          <cell r="R947">
            <v>8.5246015047181842</v>
          </cell>
          <cell r="S947" t="str">
            <v/>
          </cell>
          <cell r="T947">
            <v>28363</v>
          </cell>
          <cell r="U947">
            <v>8.8462111214036501</v>
          </cell>
          <cell r="V947">
            <v>2673997</v>
          </cell>
          <cell r="X947">
            <v>74</v>
          </cell>
          <cell r="Y947">
            <v>0</v>
          </cell>
          <cell r="Z947">
            <v>21.092800000000011</v>
          </cell>
        </row>
        <row r="948">
          <cell r="A948">
            <v>38565</v>
          </cell>
          <cell r="C948">
            <v>896012</v>
          </cell>
          <cell r="E948">
            <v>1977370</v>
          </cell>
          <cell r="K948">
            <v>39.590000000000003</v>
          </cell>
          <cell r="L948">
            <v>0</v>
          </cell>
          <cell r="M948">
            <v>124.32</v>
          </cell>
          <cell r="N948">
            <v>33.03</v>
          </cell>
          <cell r="O948">
            <v>0.2656853281853282</v>
          </cell>
          <cell r="P948">
            <v>230</v>
          </cell>
          <cell r="Q948">
            <v>132000</v>
          </cell>
          <cell r="R948">
            <v>8.7651211030443541</v>
          </cell>
          <cell r="S948" t="str">
            <v/>
          </cell>
          <cell r="T948">
            <v>27624</v>
          </cell>
          <cell r="U948">
            <v>8.0178744072316182</v>
          </cell>
          <cell r="V948">
            <v>2873382</v>
          </cell>
          <cell r="X948">
            <v>76</v>
          </cell>
          <cell r="Y948">
            <v>0</v>
          </cell>
          <cell r="Z948">
            <v>21.574400000000026</v>
          </cell>
        </row>
        <row r="949">
          <cell r="A949">
            <v>38566</v>
          </cell>
          <cell r="C949">
            <v>1090380</v>
          </cell>
          <cell r="E949">
            <v>1999120</v>
          </cell>
          <cell r="K949">
            <v>51.18</v>
          </cell>
          <cell r="L949">
            <v>0</v>
          </cell>
          <cell r="M949">
            <v>123.06</v>
          </cell>
          <cell r="N949">
            <v>34.659999999999997</v>
          </cell>
          <cell r="O949">
            <v>0.28165122704371848</v>
          </cell>
          <cell r="P949">
            <v>230</v>
          </cell>
          <cell r="Q949">
            <v>139000</v>
          </cell>
          <cell r="R949">
            <v>8.8656450872359969</v>
          </cell>
          <cell r="S949" t="str">
            <v/>
          </cell>
          <cell r="T949">
            <v>27422</v>
          </cell>
          <cell r="U949">
            <v>7.4024754814694935</v>
          </cell>
          <cell r="V949">
            <v>3089500</v>
          </cell>
          <cell r="X949">
            <v>78</v>
          </cell>
          <cell r="Y949">
            <v>0</v>
          </cell>
          <cell r="Z949">
            <v>23.712000000000018</v>
          </cell>
        </row>
        <row r="950">
          <cell r="A950">
            <v>38567</v>
          </cell>
          <cell r="C950">
            <v>1161000</v>
          </cell>
          <cell r="E950">
            <v>1963430</v>
          </cell>
          <cell r="K950">
            <v>54.94</v>
          </cell>
          <cell r="L950">
            <v>0</v>
          </cell>
          <cell r="M950">
            <v>122.94</v>
          </cell>
          <cell r="N950">
            <v>33.729999999999997</v>
          </cell>
          <cell r="O950">
            <v>0.27436147714332193</v>
          </cell>
          <cell r="P950">
            <v>230</v>
          </cell>
          <cell r="Q950">
            <v>141000</v>
          </cell>
          <cell r="R950">
            <v>8.7824094895435127</v>
          </cell>
          <cell r="S950" t="str">
            <v/>
          </cell>
          <cell r="T950">
            <v>27949</v>
          </cell>
          <cell r="U950">
            <v>7.4603898951168706</v>
          </cell>
          <cell r="V950">
            <v>3124430</v>
          </cell>
          <cell r="X950">
            <v>78</v>
          </cell>
          <cell r="Y950">
            <v>0</v>
          </cell>
          <cell r="Z950">
            <v>24.204800000000006</v>
          </cell>
        </row>
        <row r="951">
          <cell r="A951">
            <v>38568</v>
          </cell>
          <cell r="B951">
            <v>438170</v>
          </cell>
          <cell r="C951">
            <v>657750</v>
          </cell>
          <cell r="E951">
            <v>1726720</v>
          </cell>
          <cell r="K951">
            <v>74.510000000000005</v>
          </cell>
          <cell r="L951">
            <v>0</v>
          </cell>
          <cell r="M951">
            <v>110.57</v>
          </cell>
          <cell r="N951">
            <v>27</v>
          </cell>
          <cell r="O951">
            <v>0.24418920141087094</v>
          </cell>
          <cell r="P951">
            <v>230</v>
          </cell>
          <cell r="Q951">
            <v>132000</v>
          </cell>
          <cell r="R951">
            <v>7.6254592608601701</v>
          </cell>
          <cell r="S951" t="str">
            <v/>
          </cell>
          <cell r="T951">
            <v>26584</v>
          </cell>
          <cell r="U951">
            <v>7.854723237819913</v>
          </cell>
          <cell r="V951">
            <v>2822640</v>
          </cell>
          <cell r="X951">
            <v>80</v>
          </cell>
          <cell r="Y951">
            <v>0</v>
          </cell>
          <cell r="Z951">
            <v>26.619200000000006</v>
          </cell>
        </row>
        <row r="952">
          <cell r="A952">
            <v>38569</v>
          </cell>
          <cell r="B952">
            <v>694168</v>
          </cell>
          <cell r="C952">
            <v>832994</v>
          </cell>
          <cell r="E952">
            <v>1566110</v>
          </cell>
          <cell r="K952">
            <v>73.95</v>
          </cell>
          <cell r="L952">
            <v>0</v>
          </cell>
          <cell r="M952">
            <v>101.26</v>
          </cell>
          <cell r="N952">
            <v>21.58</v>
          </cell>
          <cell r="O952">
            <v>0.21311475409836061</v>
          </cell>
          <cell r="P952">
            <v>230</v>
          </cell>
          <cell r="Q952">
            <v>141000</v>
          </cell>
          <cell r="R952">
            <v>8.8273272073511784</v>
          </cell>
          <cell r="S952" t="str">
            <v/>
          </cell>
          <cell r="T952">
            <v>30970</v>
          </cell>
          <cell r="U952">
            <v>8.3500513372247891</v>
          </cell>
          <cell r="V952">
            <v>3093272</v>
          </cell>
          <cell r="X952">
            <v>78</v>
          </cell>
          <cell r="Y952">
            <v>0</v>
          </cell>
          <cell r="Z952">
            <v>24.208000000000013</v>
          </cell>
        </row>
        <row r="953">
          <cell r="A953">
            <v>38570</v>
          </cell>
          <cell r="B953">
            <v>601000</v>
          </cell>
          <cell r="C953">
            <v>822500</v>
          </cell>
          <cell r="E953">
            <v>1597070</v>
          </cell>
          <cell r="K953">
            <v>65.45</v>
          </cell>
          <cell r="L953">
            <v>0</v>
          </cell>
          <cell r="M953">
            <v>102.35</v>
          </cell>
          <cell r="N953">
            <v>17.899999999999999</v>
          </cell>
          <cell r="O953">
            <v>0.17489008304836345</v>
          </cell>
          <cell r="P953">
            <v>230</v>
          </cell>
          <cell r="Q953">
            <v>137000</v>
          </cell>
          <cell r="R953">
            <v>9.0005065554231223</v>
          </cell>
          <cell r="S953" t="str">
            <v/>
          </cell>
          <cell r="T953">
            <v>31127</v>
          </cell>
          <cell r="U953">
            <v>8.5943772201935396</v>
          </cell>
          <cell r="V953">
            <v>3020570</v>
          </cell>
          <cell r="X953">
            <v>78</v>
          </cell>
          <cell r="Y953">
            <v>0</v>
          </cell>
          <cell r="Z953">
            <v>23.211200000000005</v>
          </cell>
        </row>
        <row r="954">
          <cell r="A954">
            <v>38571</v>
          </cell>
          <cell r="B954">
            <v>5677</v>
          </cell>
          <cell r="C954">
            <v>1103620</v>
          </cell>
          <cell r="E954">
            <v>1880820</v>
          </cell>
          <cell r="K954">
            <v>47.14</v>
          </cell>
          <cell r="L954">
            <v>0</v>
          </cell>
          <cell r="M954">
            <v>119.94</v>
          </cell>
          <cell r="N954">
            <v>21.9</v>
          </cell>
          <cell r="O954">
            <v>0.18259129564782389</v>
          </cell>
          <cell r="P954">
            <v>230</v>
          </cell>
          <cell r="Q954">
            <v>140000</v>
          </cell>
          <cell r="R954">
            <v>8.9481595642805853</v>
          </cell>
          <cell r="S954" t="str">
            <v/>
          </cell>
          <cell r="T954">
            <v>28508</v>
          </cell>
          <cell r="U954">
            <v>7.9514186234184141</v>
          </cell>
          <cell r="V954">
            <v>2990117</v>
          </cell>
          <cell r="X954">
            <v>78</v>
          </cell>
          <cell r="Y954">
            <v>0</v>
          </cell>
          <cell r="Z954">
            <v>23.960000000000022</v>
          </cell>
        </row>
        <row r="955">
          <cell r="A955">
            <v>38572</v>
          </cell>
          <cell r="C955">
            <v>1037420</v>
          </cell>
          <cell r="E955">
            <v>2014550</v>
          </cell>
          <cell r="K955">
            <v>51.16</v>
          </cell>
          <cell r="L955">
            <v>0</v>
          </cell>
          <cell r="M955">
            <v>128.83000000000001</v>
          </cell>
          <cell r="N955">
            <v>26.04</v>
          </cell>
          <cell r="O955">
            <v>0.20212683381200028</v>
          </cell>
          <cell r="P955">
            <v>230</v>
          </cell>
          <cell r="Q955">
            <v>137000</v>
          </cell>
          <cell r="R955">
            <v>8.4781654536363131</v>
          </cell>
          <cell r="S955" t="str">
            <v/>
          </cell>
          <cell r="T955">
            <v>27191</v>
          </cell>
          <cell r="U955">
            <v>7.4303790666356475</v>
          </cell>
          <cell r="V955">
            <v>3051970</v>
          </cell>
          <cell r="X955">
            <v>78</v>
          </cell>
          <cell r="Y955">
            <v>0</v>
          </cell>
          <cell r="Z955">
            <v>25.665600000000012</v>
          </cell>
        </row>
        <row r="956">
          <cell r="A956">
            <v>38573</v>
          </cell>
          <cell r="C956">
            <v>1119720</v>
          </cell>
          <cell r="E956">
            <v>2050740</v>
          </cell>
          <cell r="K956">
            <v>50.58</v>
          </cell>
          <cell r="L956">
            <v>0</v>
          </cell>
          <cell r="M956">
            <v>130.19</v>
          </cell>
          <cell r="N956">
            <v>23.27</v>
          </cell>
          <cell r="O956">
            <v>0.17873876641831171</v>
          </cell>
          <cell r="P956">
            <v>230</v>
          </cell>
          <cell r="Q956">
            <v>136000</v>
          </cell>
          <cell r="R956">
            <v>8.7693201305526376</v>
          </cell>
          <cell r="S956" t="str">
            <v/>
          </cell>
          <cell r="T956">
            <v>27082</v>
          </cell>
          <cell r="U956">
            <v>7.12400976514449</v>
          </cell>
          <cell r="V956">
            <v>3170460</v>
          </cell>
          <cell r="X956">
            <v>78</v>
          </cell>
          <cell r="Y956">
            <v>0</v>
          </cell>
          <cell r="Z956">
            <v>24.940800000000024</v>
          </cell>
        </row>
        <row r="957">
          <cell r="A957">
            <v>38574</v>
          </cell>
          <cell r="C957">
            <v>1159120</v>
          </cell>
          <cell r="D957">
            <v>1802</v>
          </cell>
          <cell r="E957">
            <v>1983280</v>
          </cell>
          <cell r="K957">
            <v>53.6</v>
          </cell>
          <cell r="L957">
            <v>40</v>
          </cell>
          <cell r="M957">
            <v>127.78</v>
          </cell>
          <cell r="N957">
            <v>32.28</v>
          </cell>
          <cell r="O957">
            <v>0.25262169353576458</v>
          </cell>
          <cell r="P957">
            <v>230</v>
          </cell>
          <cell r="Q957">
            <v>143000</v>
          </cell>
          <cell r="R957">
            <v>8.6624765685301579</v>
          </cell>
          <cell r="S957">
            <v>45.05</v>
          </cell>
          <cell r="T957">
            <v>28707</v>
          </cell>
          <cell r="U957">
            <v>7.6145355800931362</v>
          </cell>
          <cell r="V957">
            <v>3144202</v>
          </cell>
          <cell r="X957">
            <v>78</v>
          </cell>
          <cell r="Y957">
            <v>0</v>
          </cell>
          <cell r="Z957">
            <v>22.187200000000018</v>
          </cell>
        </row>
        <row r="958">
          <cell r="A958">
            <v>38575</v>
          </cell>
          <cell r="B958">
            <v>298446</v>
          </cell>
          <cell r="C958">
            <v>988205</v>
          </cell>
          <cell r="E958">
            <v>1803720</v>
          </cell>
          <cell r="K958">
            <v>71.37</v>
          </cell>
          <cell r="L958">
            <v>360</v>
          </cell>
          <cell r="M958">
            <v>117.81</v>
          </cell>
          <cell r="N958">
            <v>22.71</v>
          </cell>
          <cell r="O958">
            <v>0.19276801629742807</v>
          </cell>
          <cell r="P958">
            <v>230</v>
          </cell>
          <cell r="Q958">
            <v>147000</v>
          </cell>
          <cell r="R958">
            <v>8.1678057934242521</v>
          </cell>
          <cell r="S958">
            <v>0</v>
          </cell>
          <cell r="T958">
            <v>34268</v>
          </cell>
          <cell r="U958">
            <v>9.2479226604184408</v>
          </cell>
          <cell r="V958">
            <v>3090371</v>
          </cell>
          <cell r="X958">
            <v>83</v>
          </cell>
          <cell r="Y958">
            <v>0</v>
          </cell>
          <cell r="Z958">
            <v>23.996800000000022</v>
          </cell>
        </row>
        <row r="959">
          <cell r="A959">
            <v>38576</v>
          </cell>
          <cell r="B959">
            <v>649533</v>
          </cell>
          <cell r="C959">
            <v>758171</v>
          </cell>
          <cell r="E959">
            <v>1778220</v>
          </cell>
          <cell r="K959">
            <v>68.44</v>
          </cell>
          <cell r="L959">
            <v>0</v>
          </cell>
          <cell r="M959">
            <v>113.79</v>
          </cell>
          <cell r="N959">
            <v>20.523</v>
          </cell>
          <cell r="O959">
            <v>0.18035855523332453</v>
          </cell>
          <cell r="P959">
            <v>230</v>
          </cell>
          <cell r="Q959">
            <v>151000</v>
          </cell>
          <cell r="R959">
            <v>8.74149152170334</v>
          </cell>
          <cell r="S959" t="str">
            <v/>
          </cell>
          <cell r="T959">
            <v>32804</v>
          </cell>
          <cell r="U959">
            <v>8.587315956061726</v>
          </cell>
          <cell r="V959">
            <v>3185924</v>
          </cell>
          <cell r="X959">
            <v>84</v>
          </cell>
          <cell r="Y959">
            <v>0</v>
          </cell>
          <cell r="Z959">
            <v>24.884800000000027</v>
          </cell>
        </row>
        <row r="960">
          <cell r="A960">
            <v>38577</v>
          </cell>
          <cell r="B960">
            <v>514962</v>
          </cell>
          <cell r="C960">
            <v>753656</v>
          </cell>
          <cell r="E960">
            <v>1714890</v>
          </cell>
          <cell r="K960">
            <v>63.26</v>
          </cell>
          <cell r="L960">
            <v>0</v>
          </cell>
          <cell r="M960">
            <v>108.25</v>
          </cell>
          <cell r="N960">
            <v>25.67</v>
          </cell>
          <cell r="O960">
            <v>0.23713625866050811</v>
          </cell>
          <cell r="P960">
            <v>230</v>
          </cell>
          <cell r="Q960">
            <v>143000</v>
          </cell>
          <cell r="R960">
            <v>8.6977668940586561</v>
          </cell>
          <cell r="S960" t="str">
            <v/>
          </cell>
          <cell r="T960">
            <v>28295</v>
          </cell>
          <cell r="U960">
            <v>7.9094911091238895</v>
          </cell>
          <cell r="V960">
            <v>2983508</v>
          </cell>
          <cell r="X960">
            <v>84</v>
          </cell>
          <cell r="Y960">
            <v>0</v>
          </cell>
          <cell r="Z960">
            <v>26.340800000000016</v>
          </cell>
        </row>
        <row r="961">
          <cell r="A961">
            <v>38578</v>
          </cell>
          <cell r="B961">
            <v>558001</v>
          </cell>
          <cell r="C961">
            <v>719776</v>
          </cell>
          <cell r="E961">
            <v>1769940</v>
          </cell>
          <cell r="K961">
            <v>68.010000000000005</v>
          </cell>
          <cell r="L961">
            <v>0</v>
          </cell>
          <cell r="M961">
            <v>105.82</v>
          </cell>
          <cell r="N961">
            <v>29.58</v>
          </cell>
          <cell r="O961">
            <v>0.27953127953127954</v>
          </cell>
          <cell r="P961">
            <v>230</v>
          </cell>
          <cell r="Q961">
            <v>142000</v>
          </cell>
          <cell r="R961">
            <v>8.7663723177817428</v>
          </cell>
          <cell r="S961" t="str">
            <v/>
          </cell>
          <cell r="T961">
            <v>30121</v>
          </cell>
          <cell r="U961">
            <v>8.2425349860239638</v>
          </cell>
          <cell r="V961">
            <v>3047717</v>
          </cell>
          <cell r="X961">
            <v>78</v>
          </cell>
          <cell r="Y961">
            <v>0</v>
          </cell>
          <cell r="Z961">
            <v>23.956800000000015</v>
          </cell>
        </row>
        <row r="962">
          <cell r="A962">
            <v>38579</v>
          </cell>
          <cell r="B962">
            <v>596000</v>
          </cell>
          <cell r="C962">
            <v>772000</v>
          </cell>
          <cell r="E962">
            <v>1755040</v>
          </cell>
          <cell r="K962">
            <v>66.31</v>
          </cell>
          <cell r="L962">
            <v>0</v>
          </cell>
          <cell r="M962">
            <v>110.86</v>
          </cell>
          <cell r="N962">
            <v>26.89</v>
          </cell>
          <cell r="O962">
            <v>0.24255818149016778</v>
          </cell>
          <cell r="P962">
            <v>230</v>
          </cell>
          <cell r="Q962">
            <v>145000</v>
          </cell>
          <cell r="R962">
            <v>8.813681774566799</v>
          </cell>
          <cell r="S962" t="str">
            <v/>
          </cell>
          <cell r="T962">
            <v>38282</v>
          </cell>
          <cell r="U962">
            <v>10.223112095906552</v>
          </cell>
          <cell r="V962">
            <v>3123040</v>
          </cell>
          <cell r="X962">
            <v>76</v>
          </cell>
          <cell r="Y962">
            <v>0</v>
          </cell>
          <cell r="Z962">
            <v>23.488000000000028</v>
          </cell>
        </row>
        <row r="963">
          <cell r="A963">
            <v>38580</v>
          </cell>
          <cell r="B963">
            <v>555124</v>
          </cell>
          <cell r="C963">
            <v>828966</v>
          </cell>
          <cell r="E963">
            <v>1774920</v>
          </cell>
          <cell r="K963">
            <v>72.19</v>
          </cell>
          <cell r="L963">
            <v>0</v>
          </cell>
          <cell r="M963">
            <v>116.43</v>
          </cell>
          <cell r="N963">
            <v>27.34</v>
          </cell>
          <cell r="O963">
            <v>0.2348192046723353</v>
          </cell>
          <cell r="P963">
            <v>230</v>
          </cell>
          <cell r="Q963">
            <v>139000</v>
          </cell>
          <cell r="R963">
            <v>8.3740059378644887</v>
          </cell>
          <cell r="S963" t="str">
            <v/>
          </cell>
          <cell r="T963">
            <v>38808</v>
          </cell>
          <cell r="U963">
            <v>10.245574404639427</v>
          </cell>
          <cell r="V963">
            <v>3159010</v>
          </cell>
          <cell r="X963">
            <v>78</v>
          </cell>
          <cell r="Y963">
            <v>0</v>
          </cell>
          <cell r="Z963">
            <v>25.904000000000025</v>
          </cell>
        </row>
        <row r="964">
          <cell r="A964">
            <v>38581</v>
          </cell>
          <cell r="B964">
            <v>514347</v>
          </cell>
          <cell r="C964">
            <v>739327</v>
          </cell>
          <cell r="E964">
            <v>1822730</v>
          </cell>
          <cell r="K964">
            <v>63.66</v>
          </cell>
          <cell r="L964">
            <v>0</v>
          </cell>
          <cell r="M964">
            <v>121.07</v>
          </cell>
          <cell r="N964">
            <v>30.1</v>
          </cell>
          <cell r="O964">
            <v>0.24861650284959116</v>
          </cell>
          <cell r="P964">
            <v>230</v>
          </cell>
          <cell r="Q964">
            <v>140000</v>
          </cell>
          <cell r="R964">
            <v>8.3267579710929471</v>
          </cell>
          <cell r="S964" t="str">
            <v/>
          </cell>
          <cell r="T964">
            <v>35973</v>
          </cell>
          <cell r="U964">
            <v>9.7521268337968614</v>
          </cell>
          <cell r="V964">
            <v>3076404</v>
          </cell>
          <cell r="X964">
            <v>77</v>
          </cell>
          <cell r="Y964">
            <v>0</v>
          </cell>
          <cell r="Z964">
            <v>23.977600000000038</v>
          </cell>
        </row>
        <row r="965">
          <cell r="A965">
            <v>38582</v>
          </cell>
          <cell r="B965">
            <v>643031</v>
          </cell>
          <cell r="C965">
            <v>792101</v>
          </cell>
          <cell r="E965">
            <v>1919120</v>
          </cell>
          <cell r="K965">
            <v>76.14</v>
          </cell>
          <cell r="L965">
            <v>0</v>
          </cell>
          <cell r="M965">
            <v>123.12</v>
          </cell>
          <cell r="N965">
            <v>30.1</v>
          </cell>
          <cell r="O965">
            <v>0.2444769330734243</v>
          </cell>
          <cell r="P965">
            <v>230</v>
          </cell>
          <cell r="Q965">
            <v>156000</v>
          </cell>
          <cell r="R965">
            <v>8.4167720566094548</v>
          </cell>
          <cell r="S965" t="str">
            <v/>
          </cell>
          <cell r="T965">
            <v>40169</v>
          </cell>
          <cell r="U965">
            <v>9.9876055824070473</v>
          </cell>
          <cell r="V965">
            <v>3354252</v>
          </cell>
          <cell r="X965">
            <v>82</v>
          </cell>
          <cell r="Y965">
            <v>0</v>
          </cell>
          <cell r="Z965">
            <v>30.052800000000005</v>
          </cell>
        </row>
        <row r="966">
          <cell r="A966">
            <v>38583</v>
          </cell>
          <cell r="B966">
            <v>571744</v>
          </cell>
          <cell r="C966">
            <v>1192730</v>
          </cell>
          <cell r="E966">
            <v>1720220</v>
          </cell>
          <cell r="K966">
            <v>89.96</v>
          </cell>
          <cell r="L966">
            <v>0</v>
          </cell>
          <cell r="M966">
            <v>108.99</v>
          </cell>
          <cell r="N966">
            <v>28.87</v>
          </cell>
          <cell r="O966">
            <v>0.26488668685200478</v>
          </cell>
          <cell r="P966">
            <v>230</v>
          </cell>
          <cell r="Q966">
            <v>154000</v>
          </cell>
          <cell r="R966">
            <v>8.7577129932143762</v>
          </cell>
          <cell r="S966" t="str">
            <v/>
          </cell>
          <cell r="T966">
            <v>41588</v>
          </cell>
          <cell r="U966">
            <v>9.9533537234546277</v>
          </cell>
          <cell r="V966">
            <v>3484694</v>
          </cell>
          <cell r="X966">
            <v>86</v>
          </cell>
          <cell r="Y966">
            <v>0</v>
          </cell>
          <cell r="Z966">
            <v>29.616000000000014</v>
          </cell>
        </row>
        <row r="967">
          <cell r="A967">
            <v>38584</v>
          </cell>
          <cell r="B967">
            <v>614000</v>
          </cell>
          <cell r="C967">
            <v>966000</v>
          </cell>
          <cell r="E967">
            <v>1807820</v>
          </cell>
          <cell r="K967">
            <v>84.62</v>
          </cell>
          <cell r="L967">
            <v>0</v>
          </cell>
          <cell r="M967">
            <v>114.54</v>
          </cell>
          <cell r="N967">
            <v>30.48</v>
          </cell>
          <cell r="O967">
            <v>0.26610790990047145</v>
          </cell>
          <cell r="P967">
            <v>230</v>
          </cell>
          <cell r="Q967">
            <v>154000</v>
          </cell>
          <cell r="R967">
            <v>8.5052721430006013</v>
          </cell>
          <cell r="S967" t="str">
            <v/>
          </cell>
          <cell r="T967">
            <v>35489</v>
          </cell>
          <cell r="U967">
            <v>8.7365403120590823</v>
          </cell>
          <cell r="V967">
            <v>3387820</v>
          </cell>
          <cell r="X967">
            <v>85</v>
          </cell>
          <cell r="Y967">
            <v>0</v>
          </cell>
          <cell r="Z967">
            <v>29.524800000000027</v>
          </cell>
        </row>
        <row r="968">
          <cell r="A968">
            <v>38585</v>
          </cell>
          <cell r="B968">
            <v>450185</v>
          </cell>
          <cell r="C968">
            <v>996300</v>
          </cell>
          <cell r="E968">
            <v>1790040</v>
          </cell>
          <cell r="K968">
            <v>68.739999999999995</v>
          </cell>
          <cell r="L968">
            <v>0</v>
          </cell>
          <cell r="M968">
            <v>115.39</v>
          </cell>
          <cell r="N968">
            <v>32.14</v>
          </cell>
          <cell r="O968">
            <v>0.27853366842880667</v>
          </cell>
          <cell r="P968">
            <v>230</v>
          </cell>
          <cell r="Q968">
            <v>144000</v>
          </cell>
          <cell r="R968">
            <v>8.7886954868842668</v>
          </cell>
          <cell r="S968" t="str">
            <v/>
          </cell>
          <cell r="T968">
            <v>35468</v>
          </cell>
          <cell r="U968">
            <v>9.1395283521678348</v>
          </cell>
          <cell r="V968">
            <v>3236525</v>
          </cell>
          <cell r="X968">
            <v>80</v>
          </cell>
          <cell r="Y968">
            <v>0</v>
          </cell>
          <cell r="Z968">
            <v>27.609600000000015</v>
          </cell>
        </row>
        <row r="969">
          <cell r="A969">
            <v>38586</v>
          </cell>
          <cell r="C969">
            <v>1337830</v>
          </cell>
          <cell r="E969">
            <v>1880780</v>
          </cell>
          <cell r="K969">
            <v>64.790000000000006</v>
          </cell>
          <cell r="L969">
            <v>0</v>
          </cell>
          <cell r="M969">
            <v>120.21</v>
          </cell>
          <cell r="N969">
            <v>34.42</v>
          </cell>
          <cell r="O969">
            <v>0.28633225189252143</v>
          </cell>
          <cell r="P969">
            <v>230</v>
          </cell>
          <cell r="Q969">
            <v>144000</v>
          </cell>
          <cell r="R969">
            <v>8.6989459459459457</v>
          </cell>
          <cell r="S969" t="str">
            <v/>
          </cell>
          <cell r="T969">
            <v>38137</v>
          </cell>
          <cell r="U969">
            <v>9.8819857019023747</v>
          </cell>
          <cell r="V969">
            <v>3218610</v>
          </cell>
          <cell r="X969">
            <v>80</v>
          </cell>
          <cell r="Y969">
            <v>0</v>
          </cell>
          <cell r="Z969">
            <v>25.089600000000019</v>
          </cell>
        </row>
        <row r="970">
          <cell r="A970">
            <v>38587</v>
          </cell>
          <cell r="C970">
            <v>985000</v>
          </cell>
          <cell r="E970">
            <v>1825920</v>
          </cell>
          <cell r="K970">
            <v>50.15</v>
          </cell>
          <cell r="L970">
            <v>0</v>
          </cell>
          <cell r="M970">
            <v>115.97</v>
          </cell>
          <cell r="N970">
            <v>33.090000000000003</v>
          </cell>
          <cell r="O970">
            <v>0.28533241355522981</v>
          </cell>
          <cell r="P970">
            <v>230</v>
          </cell>
          <cell r="Q970">
            <v>126000</v>
          </cell>
          <cell r="R970">
            <v>8.4605104743558872</v>
          </cell>
          <cell r="S970" t="str">
            <v/>
          </cell>
          <cell r="T970">
            <v>34816</v>
          </cell>
          <cell r="U970">
            <v>10.329907645895293</v>
          </cell>
          <cell r="V970">
            <v>2810920</v>
          </cell>
          <cell r="X970">
            <v>75</v>
          </cell>
          <cell r="Y970">
            <v>0</v>
          </cell>
          <cell r="Z970">
            <v>18.399999999999991</v>
          </cell>
        </row>
        <row r="971">
          <cell r="A971">
            <v>38588</v>
          </cell>
          <cell r="C971">
            <v>928000</v>
          </cell>
          <cell r="E971">
            <v>1857040</v>
          </cell>
          <cell r="K971">
            <v>41.68</v>
          </cell>
          <cell r="L971">
            <v>0</v>
          </cell>
          <cell r="M971">
            <v>119.09</v>
          </cell>
          <cell r="N971">
            <v>31.88</v>
          </cell>
          <cell r="O971">
            <v>0.26769669997480894</v>
          </cell>
          <cell r="P971">
            <v>230</v>
          </cell>
          <cell r="Q971">
            <v>129000</v>
          </cell>
          <cell r="R971">
            <v>8.6615662126018531</v>
          </cell>
          <cell r="S971" t="str">
            <v/>
          </cell>
          <cell r="T971">
            <v>33819</v>
          </cell>
          <cell r="U971">
            <v>10.127339643236724</v>
          </cell>
          <cell r="V971">
            <v>2785040</v>
          </cell>
          <cell r="X971">
            <v>76</v>
          </cell>
          <cell r="Y971">
            <v>0</v>
          </cell>
          <cell r="Z971">
            <v>20.079999999999998</v>
          </cell>
        </row>
        <row r="972">
          <cell r="A972">
            <v>38589</v>
          </cell>
          <cell r="C972">
            <v>1112330</v>
          </cell>
          <cell r="E972">
            <v>1988070</v>
          </cell>
          <cell r="K972">
            <v>49.76</v>
          </cell>
          <cell r="L972">
            <v>4</v>
          </cell>
          <cell r="M972">
            <v>128.61000000000001</v>
          </cell>
          <cell r="N972">
            <v>32</v>
          </cell>
          <cell r="O972">
            <v>0.24881424461550422</v>
          </cell>
          <cell r="P972">
            <v>230</v>
          </cell>
          <cell r="Q972">
            <v>147000</v>
          </cell>
          <cell r="R972">
            <v>8.69092336155183</v>
          </cell>
          <cell r="S972">
            <v>0</v>
          </cell>
          <cell r="T972">
            <v>32180</v>
          </cell>
          <cell r="U972">
            <v>8.6563411172751898</v>
          </cell>
          <cell r="V972">
            <v>3100400</v>
          </cell>
          <cell r="X972">
            <v>78</v>
          </cell>
          <cell r="Y972">
            <v>0</v>
          </cell>
          <cell r="Z972">
            <v>23.960000000000022</v>
          </cell>
        </row>
        <row r="973">
          <cell r="A973">
            <v>38590</v>
          </cell>
          <cell r="C973">
            <v>1195100</v>
          </cell>
          <cell r="E973">
            <v>1963950</v>
          </cell>
          <cell r="K973">
            <v>57.43</v>
          </cell>
          <cell r="L973">
            <v>0</v>
          </cell>
          <cell r="M973">
            <v>124.92</v>
          </cell>
          <cell r="N973">
            <v>28.57</v>
          </cell>
          <cell r="O973">
            <v>0.22870637207812999</v>
          </cell>
          <cell r="P973">
            <v>230</v>
          </cell>
          <cell r="Q973">
            <v>150000</v>
          </cell>
          <cell r="R973">
            <v>8.6620510008225935</v>
          </cell>
          <cell r="S973" t="str">
            <v/>
          </cell>
          <cell r="T973">
            <v>30683</v>
          </cell>
          <cell r="U973">
            <v>8.1004168974850028</v>
          </cell>
          <cell r="V973">
            <v>3159050</v>
          </cell>
          <cell r="X973">
            <v>80</v>
          </cell>
          <cell r="Y973">
            <v>0</v>
          </cell>
          <cell r="Z973">
            <v>28.580800000000025</v>
          </cell>
        </row>
        <row r="974">
          <cell r="A974">
            <v>38591</v>
          </cell>
          <cell r="C974">
            <v>1239120</v>
          </cell>
          <cell r="E974">
            <v>1997750</v>
          </cell>
          <cell r="K974">
            <v>58.63</v>
          </cell>
          <cell r="L974">
            <v>0</v>
          </cell>
          <cell r="M974">
            <v>126.4</v>
          </cell>
          <cell r="N974">
            <v>30.97</v>
          </cell>
          <cell r="O974">
            <v>0.2450158227848101</v>
          </cell>
          <cell r="P974">
            <v>230</v>
          </cell>
          <cell r="Q974">
            <v>152000</v>
          </cell>
          <cell r="R974">
            <v>8.7468788845052146</v>
          </cell>
          <cell r="S974" t="str">
            <v/>
          </cell>
          <cell r="T974">
            <v>34479</v>
          </cell>
          <cell r="U974">
            <v>8.883732123934541</v>
          </cell>
          <cell r="V974">
            <v>3236870</v>
          </cell>
          <cell r="X974">
            <v>77</v>
          </cell>
          <cell r="Y974">
            <v>0</v>
          </cell>
          <cell r="Z974">
            <v>23.73120000000003</v>
          </cell>
        </row>
        <row r="975">
          <cell r="A975">
            <v>38592</v>
          </cell>
          <cell r="C975">
            <v>1217520</v>
          </cell>
          <cell r="E975">
            <v>1976140</v>
          </cell>
          <cell r="K975">
            <v>54.73</v>
          </cell>
          <cell r="L975">
            <v>0</v>
          </cell>
          <cell r="M975">
            <v>125.67</v>
          </cell>
          <cell r="N975">
            <v>33.79</v>
          </cell>
          <cell r="O975">
            <v>0.26887880958064769</v>
          </cell>
          <cell r="P975">
            <v>230</v>
          </cell>
          <cell r="Q975">
            <v>145000</v>
          </cell>
          <cell r="R975">
            <v>8.8516075388026607</v>
          </cell>
          <cell r="S975" t="str">
            <v/>
          </cell>
          <cell r="T975">
            <v>32172</v>
          </cell>
          <cell r="U975">
            <v>8.4014729182192216</v>
          </cell>
          <cell r="V975">
            <v>3193660</v>
          </cell>
          <cell r="X975">
            <v>78</v>
          </cell>
          <cell r="Y975">
            <v>0</v>
          </cell>
          <cell r="Z975">
            <v>24.199999999999989</v>
          </cell>
        </row>
        <row r="976">
          <cell r="A976">
            <v>38593</v>
          </cell>
          <cell r="C976">
            <v>1155000</v>
          </cell>
          <cell r="E976">
            <v>1956780</v>
          </cell>
          <cell r="K976">
            <v>52.16</v>
          </cell>
          <cell r="L976">
            <v>0</v>
          </cell>
          <cell r="M976">
            <v>123.14</v>
          </cell>
          <cell r="N976">
            <v>31</v>
          </cell>
          <cell r="O976">
            <v>0.25174598018515509</v>
          </cell>
          <cell r="P976">
            <v>230</v>
          </cell>
          <cell r="Q976">
            <v>140000</v>
          </cell>
          <cell r="R976">
            <v>8.8755847119224178</v>
          </cell>
          <cell r="S976" t="str">
            <v/>
          </cell>
          <cell r="T976">
            <v>33152</v>
          </cell>
          <cell r="U976">
            <v>8.8851936833580787</v>
          </cell>
          <cell r="V976">
            <v>3111780</v>
          </cell>
          <cell r="X976">
            <v>74</v>
          </cell>
          <cell r="Y976">
            <v>0</v>
          </cell>
          <cell r="Z976">
            <v>22.227199999999996</v>
          </cell>
        </row>
        <row r="977">
          <cell r="A977">
            <v>38594</v>
          </cell>
          <cell r="C977">
            <v>996848</v>
          </cell>
          <cell r="E977">
            <v>1868010</v>
          </cell>
          <cell r="K977">
            <v>46.83</v>
          </cell>
          <cell r="L977">
            <v>0</v>
          </cell>
          <cell r="M977">
            <v>118.1</v>
          </cell>
          <cell r="N977">
            <v>32.5</v>
          </cell>
          <cell r="O977">
            <v>0.275190516511431</v>
          </cell>
          <cell r="P977">
            <v>230</v>
          </cell>
          <cell r="Q977">
            <v>129000</v>
          </cell>
          <cell r="R977">
            <v>8.6850724549809009</v>
          </cell>
          <cell r="S977" t="str">
            <v/>
          </cell>
          <cell r="T977">
            <v>32497</v>
          </cell>
          <cell r="U977">
            <v>9.4603285747496031</v>
          </cell>
          <cell r="V977">
            <v>2864858</v>
          </cell>
          <cell r="X977">
            <v>72</v>
          </cell>
          <cell r="Y977">
            <v>0</v>
          </cell>
          <cell r="Z977">
            <v>19.152000000000015</v>
          </cell>
        </row>
        <row r="978">
          <cell r="A978">
            <v>38595</v>
          </cell>
          <cell r="C978">
            <v>878000</v>
          </cell>
          <cell r="E978">
            <v>1821670</v>
          </cell>
          <cell r="K978">
            <v>40.76</v>
          </cell>
          <cell r="L978">
            <v>0</v>
          </cell>
          <cell r="M978">
            <v>115.35</v>
          </cell>
          <cell r="N978">
            <v>29.34</v>
          </cell>
          <cell r="O978">
            <v>0.25435630689206762</v>
          </cell>
          <cell r="P978">
            <v>230</v>
          </cell>
          <cell r="Q978">
            <v>125000</v>
          </cell>
          <cell r="R978">
            <v>8.6466914355262325</v>
          </cell>
          <cell r="S978" t="str">
            <v/>
          </cell>
          <cell r="T978">
            <v>34432</v>
          </cell>
          <cell r="U978">
            <v>10.63696229539166</v>
          </cell>
          <cell r="V978">
            <v>2699670</v>
          </cell>
          <cell r="X978">
            <v>74</v>
          </cell>
          <cell r="Y978">
            <v>0</v>
          </cell>
          <cell r="Z978">
            <v>19.673600000000008</v>
          </cell>
        </row>
        <row r="979">
          <cell r="A979">
            <v>38596</v>
          </cell>
          <cell r="C979">
            <v>892325</v>
          </cell>
          <cell r="E979">
            <v>1936020</v>
          </cell>
          <cell r="K979">
            <v>41.13</v>
          </cell>
          <cell r="L979">
            <v>0</v>
          </cell>
          <cell r="M979">
            <v>123.16</v>
          </cell>
          <cell r="N979">
            <v>30.71</v>
          </cell>
          <cell r="O979">
            <v>0.24935043845404353</v>
          </cell>
          <cell r="P979">
            <v>230</v>
          </cell>
          <cell r="Q979">
            <v>135000</v>
          </cell>
          <cell r="R979">
            <v>8.6077819709051067</v>
          </cell>
          <cell r="S979" t="str">
            <v/>
          </cell>
          <cell r="T979">
            <v>32037</v>
          </cell>
          <cell r="U979">
            <v>9.4468171315734129</v>
          </cell>
          <cell r="V979">
            <v>2828345</v>
          </cell>
          <cell r="X979">
            <v>74</v>
          </cell>
          <cell r="Y979">
            <v>0</v>
          </cell>
          <cell r="Z979">
            <v>20.624000000000009</v>
          </cell>
        </row>
        <row r="980">
          <cell r="A980">
            <v>38597</v>
          </cell>
          <cell r="C980">
            <v>828763</v>
          </cell>
          <cell r="E980">
            <v>1774330</v>
          </cell>
          <cell r="K980">
            <v>38.9</v>
          </cell>
          <cell r="L980">
            <v>0</v>
          </cell>
          <cell r="M980">
            <v>112.72</v>
          </cell>
          <cell r="N980">
            <v>27.01</v>
          </cell>
          <cell r="O980">
            <v>0.23962029808374735</v>
          </cell>
          <cell r="P980">
            <v>230</v>
          </cell>
          <cell r="Q980">
            <v>111000</v>
          </cell>
          <cell r="R980">
            <v>8.5842665875214355</v>
          </cell>
          <cell r="S980" t="str">
            <v/>
          </cell>
          <cell r="T980">
            <v>31563</v>
          </cell>
          <cell r="U980">
            <v>10.11240935302734</v>
          </cell>
          <cell r="V980">
            <v>2603093</v>
          </cell>
          <cell r="X980">
            <v>72</v>
          </cell>
          <cell r="Y980">
            <v>0</v>
          </cell>
          <cell r="Z980">
            <v>18.484800000000021</v>
          </cell>
        </row>
        <row r="981">
          <cell r="A981">
            <v>38598</v>
          </cell>
          <cell r="C981">
            <v>760982</v>
          </cell>
          <cell r="E981">
            <v>1768850</v>
          </cell>
          <cell r="K981">
            <v>34.29</v>
          </cell>
          <cell r="L981">
            <v>0</v>
          </cell>
          <cell r="M981">
            <v>111.45</v>
          </cell>
          <cell r="N981">
            <v>27.81</v>
          </cell>
          <cell r="O981">
            <v>0.24952893674293403</v>
          </cell>
          <cell r="P981">
            <v>230</v>
          </cell>
          <cell r="Q981">
            <v>113000</v>
          </cell>
          <cell r="R981">
            <v>8.6792644435295738</v>
          </cell>
          <cell r="S981" t="str">
            <v/>
          </cell>
          <cell r="T981">
            <v>30776</v>
          </cell>
          <cell r="U981">
            <v>10.145805729392308</v>
          </cell>
          <cell r="V981">
            <v>2529832</v>
          </cell>
          <cell r="X981">
            <v>71</v>
          </cell>
          <cell r="Y981">
            <v>0</v>
          </cell>
          <cell r="Z981">
            <v>16.630399999999995</v>
          </cell>
        </row>
        <row r="982">
          <cell r="A982">
            <v>38599</v>
          </cell>
          <cell r="C982">
            <v>747525</v>
          </cell>
          <cell r="E982">
            <v>1779060</v>
          </cell>
          <cell r="K982">
            <v>31.34</v>
          </cell>
          <cell r="L982">
            <v>0</v>
          </cell>
          <cell r="M982">
            <v>110.25</v>
          </cell>
          <cell r="N982">
            <v>28.59</v>
          </cell>
          <cell r="O982">
            <v>0.25931972789115648</v>
          </cell>
          <cell r="P982">
            <v>230</v>
          </cell>
          <cell r="Q982">
            <v>110000</v>
          </cell>
          <cell r="R982">
            <v>8.9221873013630901</v>
          </cell>
          <cell r="S982" t="str">
            <v/>
          </cell>
          <cell r="T982">
            <v>31210</v>
          </cell>
          <cell r="U982">
            <v>10.302103432103015</v>
          </cell>
          <cell r="V982">
            <v>2526585</v>
          </cell>
          <cell r="X982">
            <v>70</v>
          </cell>
          <cell r="Y982">
            <v>0</v>
          </cell>
          <cell r="Z982">
            <v>16.584000000000032</v>
          </cell>
        </row>
        <row r="983">
          <cell r="A983">
            <v>38600</v>
          </cell>
          <cell r="C983">
            <v>742000</v>
          </cell>
          <cell r="E983">
            <v>1742680</v>
          </cell>
          <cell r="K983">
            <v>35.409999999999997</v>
          </cell>
          <cell r="L983">
            <v>0</v>
          </cell>
          <cell r="M983">
            <v>109.54</v>
          </cell>
          <cell r="N983">
            <v>26.24</v>
          </cell>
          <cell r="O983">
            <v>0.23954719737082342</v>
          </cell>
          <cell r="P983">
            <v>230</v>
          </cell>
          <cell r="Q983">
            <v>110000</v>
          </cell>
          <cell r="R983">
            <v>8.5708175232838908</v>
          </cell>
          <cell r="S983" t="str">
            <v/>
          </cell>
          <cell r="T983">
            <v>30946</v>
          </cell>
          <cell r="U983">
            <v>10.387238598129336</v>
          </cell>
          <cell r="V983">
            <v>2484680</v>
          </cell>
          <cell r="X983">
            <v>70</v>
          </cell>
          <cell r="Y983">
            <v>0</v>
          </cell>
          <cell r="Z983">
            <v>15.916800000000009</v>
          </cell>
        </row>
        <row r="984">
          <cell r="A984">
            <v>38601</v>
          </cell>
          <cell r="C984">
            <v>780997</v>
          </cell>
          <cell r="E984">
            <v>1912430</v>
          </cell>
          <cell r="K984">
            <v>37.200000000000003</v>
          </cell>
          <cell r="L984">
            <v>0</v>
          </cell>
          <cell r="M984">
            <v>121.35</v>
          </cell>
          <cell r="N984">
            <v>28.36</v>
          </cell>
          <cell r="O984">
            <v>0.23370416151627524</v>
          </cell>
          <cell r="P984">
            <v>230</v>
          </cell>
          <cell r="Q984">
            <v>124000</v>
          </cell>
          <cell r="R984">
            <v>8.4939356669820238</v>
          </cell>
          <cell r="S984" t="str">
            <v/>
          </cell>
          <cell r="T984">
            <v>34558</v>
          </cell>
          <cell r="U984">
            <v>10.700632317118673</v>
          </cell>
          <cell r="V984">
            <v>2693427</v>
          </cell>
          <cell r="X984">
            <v>72</v>
          </cell>
          <cell r="Y984">
            <v>0</v>
          </cell>
          <cell r="Z984">
            <v>19.392000000000024</v>
          </cell>
        </row>
        <row r="985">
          <cell r="A985">
            <v>38602</v>
          </cell>
          <cell r="C985">
            <v>889729</v>
          </cell>
          <cell r="E985">
            <v>1853090</v>
          </cell>
          <cell r="K985">
            <v>35.67</v>
          </cell>
          <cell r="L985">
            <v>0</v>
          </cell>
          <cell r="M985">
            <v>118.5</v>
          </cell>
          <cell r="N985">
            <v>19.25</v>
          </cell>
          <cell r="O985">
            <v>0.16244725738396623</v>
          </cell>
          <cell r="P985">
            <v>230</v>
          </cell>
          <cell r="Q985">
            <v>126000</v>
          </cell>
          <cell r="R985">
            <v>8.8954368554193408</v>
          </cell>
          <cell r="S985" t="str">
            <v/>
          </cell>
          <cell r="T985">
            <v>34134</v>
          </cell>
          <cell r="U985">
            <v>10.379013708159379</v>
          </cell>
          <cell r="V985">
            <v>2742819</v>
          </cell>
          <cell r="X985">
            <v>74</v>
          </cell>
          <cell r="Y985">
            <v>0</v>
          </cell>
          <cell r="Z985">
            <v>20.864000000000019</v>
          </cell>
        </row>
        <row r="986">
          <cell r="A986">
            <v>38603</v>
          </cell>
          <cell r="B986">
            <v>322167</v>
          </cell>
          <cell r="C986">
            <v>793090</v>
          </cell>
          <cell r="E986">
            <v>1689710</v>
          </cell>
          <cell r="K986">
            <v>56.14</v>
          </cell>
          <cell r="L986">
            <v>200</v>
          </cell>
          <cell r="M986">
            <v>110.48</v>
          </cell>
          <cell r="N986">
            <v>21.87</v>
          </cell>
          <cell r="O986">
            <v>0.19795438088341782</v>
          </cell>
          <cell r="P986">
            <v>230</v>
          </cell>
          <cell r="Q986">
            <v>126000</v>
          </cell>
          <cell r="R986">
            <v>8.4172578321930143</v>
          </cell>
          <cell r="S986">
            <v>0</v>
          </cell>
          <cell r="T986">
            <v>36195</v>
          </cell>
          <cell r="U986">
            <v>10.761848535116455</v>
          </cell>
          <cell r="V986">
            <v>2804967</v>
          </cell>
          <cell r="X986">
            <v>78</v>
          </cell>
          <cell r="Y986">
            <v>0</v>
          </cell>
          <cell r="Z986">
            <v>21.936000000000035</v>
          </cell>
        </row>
        <row r="987">
          <cell r="A987">
            <v>38604</v>
          </cell>
          <cell r="B987">
            <v>584433</v>
          </cell>
          <cell r="C987">
            <v>699782</v>
          </cell>
          <cell r="E987">
            <v>1603160</v>
          </cell>
          <cell r="K987">
            <v>63.37</v>
          </cell>
          <cell r="L987">
            <v>0</v>
          </cell>
          <cell r="M987">
            <v>102.4</v>
          </cell>
          <cell r="N987">
            <v>21.28</v>
          </cell>
          <cell r="O987">
            <v>0.20781250000000001</v>
          </cell>
          <cell r="P987">
            <v>230</v>
          </cell>
          <cell r="Q987">
            <v>132000</v>
          </cell>
          <cell r="R987">
            <v>8.7089793086807017</v>
          </cell>
          <cell r="S987" t="str">
            <v/>
          </cell>
          <cell r="T987">
            <v>33595</v>
          </cell>
          <cell r="U987">
            <v>9.703703190614311</v>
          </cell>
          <cell r="V987">
            <v>2887375</v>
          </cell>
          <cell r="X987">
            <v>78</v>
          </cell>
          <cell r="Y987">
            <v>0</v>
          </cell>
          <cell r="Z987">
            <v>23.208000000000013</v>
          </cell>
        </row>
        <row r="988">
          <cell r="A988">
            <v>38605</v>
          </cell>
          <cell r="B988">
            <v>481000</v>
          </cell>
          <cell r="C988">
            <v>703000</v>
          </cell>
          <cell r="E988">
            <v>1680130</v>
          </cell>
          <cell r="K988">
            <v>63.35</v>
          </cell>
          <cell r="L988">
            <v>0</v>
          </cell>
          <cell r="M988">
            <v>105.62</v>
          </cell>
          <cell r="N988">
            <v>32.57</v>
          </cell>
          <cell r="O988">
            <v>0.30836962696459003</v>
          </cell>
          <cell r="P988">
            <v>230</v>
          </cell>
          <cell r="Q988">
            <v>130000</v>
          </cell>
          <cell r="R988">
            <v>8.4752618808072437</v>
          </cell>
          <cell r="S988" t="str">
            <v/>
          </cell>
          <cell r="T988">
            <v>34032</v>
          </cell>
          <cell r="U988">
            <v>9.9097066124791819</v>
          </cell>
          <cell r="V988">
            <v>2864130</v>
          </cell>
          <cell r="X988">
            <v>77</v>
          </cell>
          <cell r="Y988">
            <v>0</v>
          </cell>
          <cell r="Z988">
            <v>22.76320000000004</v>
          </cell>
        </row>
        <row r="989">
          <cell r="A989">
            <v>38606</v>
          </cell>
          <cell r="B989">
            <v>652910</v>
          </cell>
          <cell r="C989">
            <v>597380</v>
          </cell>
          <cell r="E989">
            <v>1569580</v>
          </cell>
          <cell r="K989">
            <v>68.400000000000006</v>
          </cell>
          <cell r="L989">
            <v>0</v>
          </cell>
          <cell r="M989">
            <v>99.69</v>
          </cell>
          <cell r="N989">
            <v>29.05</v>
          </cell>
          <cell r="O989">
            <v>0.29140335038619725</v>
          </cell>
          <cell r="P989">
            <v>230</v>
          </cell>
          <cell r="Q989">
            <v>140000</v>
          </cell>
          <cell r="R989">
            <v>8.3879766791599746</v>
          </cell>
          <cell r="S989" t="str">
            <v/>
          </cell>
          <cell r="T989">
            <v>34296</v>
          </cell>
          <cell r="U989">
            <v>10.143327174656989</v>
          </cell>
          <cell r="V989">
            <v>2819870</v>
          </cell>
          <cell r="X989">
            <v>76</v>
          </cell>
          <cell r="Y989">
            <v>0</v>
          </cell>
          <cell r="Z989">
            <v>23.017600000000002</v>
          </cell>
        </row>
        <row r="990">
          <cell r="A990">
            <v>38607</v>
          </cell>
          <cell r="B990">
            <v>267929</v>
          </cell>
          <cell r="C990">
            <v>715131</v>
          </cell>
          <cell r="E990">
            <v>1719950</v>
          </cell>
          <cell r="K990">
            <v>45.14</v>
          </cell>
          <cell r="L990">
            <v>0</v>
          </cell>
          <cell r="M990">
            <v>104.93</v>
          </cell>
          <cell r="N990">
            <v>29.04</v>
          </cell>
          <cell r="O990">
            <v>0.2767559325264462</v>
          </cell>
          <cell r="P990">
            <v>230</v>
          </cell>
          <cell r="Q990">
            <v>125000</v>
          </cell>
          <cell r="R990">
            <v>9.0058306123808887</v>
          </cell>
          <cell r="S990" t="str">
            <v/>
          </cell>
          <cell r="T990">
            <v>33851</v>
          </cell>
          <cell r="U990">
            <v>10.444554034206309</v>
          </cell>
          <cell r="V990">
            <v>2703010</v>
          </cell>
          <cell r="X990">
            <v>76</v>
          </cell>
          <cell r="Y990">
            <v>0</v>
          </cell>
          <cell r="Z990">
            <v>16.425600000000003</v>
          </cell>
        </row>
        <row r="991">
          <cell r="A991">
            <v>38608</v>
          </cell>
          <cell r="C991">
            <v>877224</v>
          </cell>
          <cell r="E991">
            <v>1901870</v>
          </cell>
          <cell r="K991">
            <v>44.11</v>
          </cell>
          <cell r="L991">
            <v>80</v>
          </cell>
          <cell r="M991">
            <v>117.45</v>
          </cell>
          <cell r="N991">
            <v>33.67</v>
          </cell>
          <cell r="O991">
            <v>0.2866751809280545</v>
          </cell>
          <cell r="P991">
            <v>230</v>
          </cell>
          <cell r="Q991">
            <v>126000</v>
          </cell>
          <cell r="R991">
            <v>8.6008108442683824</v>
          </cell>
          <cell r="S991">
            <v>0</v>
          </cell>
          <cell r="T991">
            <v>32142</v>
          </cell>
          <cell r="U991">
            <v>9.6457435408805878</v>
          </cell>
          <cell r="V991">
            <v>2779094</v>
          </cell>
          <cell r="X991">
            <v>76</v>
          </cell>
          <cell r="Y991">
            <v>0</v>
          </cell>
          <cell r="Z991">
            <v>16.404800000000009</v>
          </cell>
        </row>
        <row r="992">
          <cell r="A992">
            <v>38609</v>
          </cell>
          <cell r="B992">
            <v>273000</v>
          </cell>
          <cell r="C992">
            <v>787000</v>
          </cell>
          <cell r="E992">
            <v>1783020</v>
          </cell>
          <cell r="K992">
            <v>53.81</v>
          </cell>
          <cell r="L992">
            <v>160</v>
          </cell>
          <cell r="M992">
            <v>109.01</v>
          </cell>
          <cell r="N992">
            <v>30.46</v>
          </cell>
          <cell r="O992">
            <v>0.27942390606366385</v>
          </cell>
          <cell r="P992">
            <v>230</v>
          </cell>
          <cell r="Q992">
            <v>126000</v>
          </cell>
          <cell r="R992">
            <v>8.7305613560987592</v>
          </cell>
          <cell r="S992">
            <v>0</v>
          </cell>
          <cell r="T992">
            <v>35497</v>
          </cell>
          <cell r="U992">
            <v>10.413045986310332</v>
          </cell>
          <cell r="V992">
            <v>2843020</v>
          </cell>
          <cell r="X992">
            <v>75</v>
          </cell>
          <cell r="Y992">
            <v>0</v>
          </cell>
          <cell r="Z992">
            <v>19.644800000000018</v>
          </cell>
        </row>
        <row r="993">
          <cell r="A993">
            <v>38610</v>
          </cell>
          <cell r="B993">
            <v>735488</v>
          </cell>
          <cell r="C993">
            <v>253865</v>
          </cell>
          <cell r="D993">
            <v>100790</v>
          </cell>
          <cell r="E993">
            <v>1738940</v>
          </cell>
          <cell r="K993">
            <v>49.2</v>
          </cell>
          <cell r="L993">
            <v>1420</v>
          </cell>
          <cell r="M993">
            <v>113.67</v>
          </cell>
          <cell r="N993">
            <v>30.59</v>
          </cell>
          <cell r="O993">
            <v>0.269112342746547</v>
          </cell>
          <cell r="P993">
            <v>230</v>
          </cell>
          <cell r="Q993">
            <v>129000</v>
          </cell>
          <cell r="R993">
            <v>8.3756769202431389</v>
          </cell>
          <cell r="S993">
            <v>70.978873239436624</v>
          </cell>
          <cell r="T993">
            <v>33482</v>
          </cell>
          <cell r="U993">
            <v>9.8703318354392575</v>
          </cell>
          <cell r="V993">
            <v>2829083</v>
          </cell>
          <cell r="X993">
            <v>70</v>
          </cell>
          <cell r="Y993">
            <v>0</v>
          </cell>
          <cell r="Z993">
            <v>18.955200000000019</v>
          </cell>
        </row>
        <row r="994">
          <cell r="A994">
            <v>38611</v>
          </cell>
          <cell r="B994">
            <v>366052</v>
          </cell>
          <cell r="D994">
            <v>188893</v>
          </cell>
          <cell r="E994">
            <v>1898340</v>
          </cell>
          <cell r="K994">
            <v>22.83</v>
          </cell>
          <cell r="L994">
            <v>2700</v>
          </cell>
          <cell r="M994">
            <v>121.21</v>
          </cell>
          <cell r="N994">
            <v>33.49</v>
          </cell>
          <cell r="O994">
            <v>0.27629733520336608</v>
          </cell>
          <cell r="P994">
            <v>230</v>
          </cell>
          <cell r="Q994">
            <v>108000</v>
          </cell>
          <cell r="R994">
            <v>7.8602888086642597</v>
          </cell>
          <cell r="S994">
            <v>69.96037037037037</v>
          </cell>
          <cell r="T994">
            <v>39021</v>
          </cell>
          <cell r="U994">
            <v>13.265280633925533</v>
          </cell>
          <cell r="V994">
            <v>2453285</v>
          </cell>
          <cell r="X994">
            <v>66</v>
          </cell>
          <cell r="Y994">
            <v>0</v>
          </cell>
          <cell r="Z994">
            <v>14.811200000000014</v>
          </cell>
        </row>
        <row r="995">
          <cell r="A995">
            <v>38612</v>
          </cell>
          <cell r="D995">
            <v>178694</v>
          </cell>
          <cell r="E995">
            <v>2069970</v>
          </cell>
          <cell r="K995">
            <v>0</v>
          </cell>
          <cell r="L995">
            <v>2750</v>
          </cell>
          <cell r="M995">
            <v>132.58000000000001</v>
          </cell>
          <cell r="N995">
            <v>36.409999999999997</v>
          </cell>
          <cell r="O995">
            <v>0.27462664051893193</v>
          </cell>
          <cell r="P995">
            <v>230</v>
          </cell>
          <cell r="Q995">
            <v>106000</v>
          </cell>
          <cell r="R995">
            <v>7.8064941921858502</v>
          </cell>
          <cell r="S995">
            <v>64.979636363636359</v>
          </cell>
          <cell r="T995">
            <v>42713</v>
          </cell>
          <cell r="U995">
            <v>15.841691777873439</v>
          </cell>
          <cell r="V995">
            <v>2248664</v>
          </cell>
          <cell r="X995">
            <v>64</v>
          </cell>
          <cell r="Y995">
            <v>1</v>
          </cell>
          <cell r="Z995">
            <v>11.468799999999995</v>
          </cell>
        </row>
        <row r="996">
          <cell r="A996">
            <v>38613</v>
          </cell>
          <cell r="D996">
            <v>200810</v>
          </cell>
          <cell r="E996">
            <v>2182280</v>
          </cell>
          <cell r="K996">
            <v>0</v>
          </cell>
          <cell r="L996">
            <v>2900</v>
          </cell>
          <cell r="M996">
            <v>138.24</v>
          </cell>
          <cell r="N996">
            <v>35.979999999999997</v>
          </cell>
          <cell r="O996">
            <v>0.2602719907407407</v>
          </cell>
          <cell r="P996">
            <v>230</v>
          </cell>
          <cell r="Q996">
            <v>115000</v>
          </cell>
          <cell r="R996">
            <v>7.8930844907407405</v>
          </cell>
          <cell r="S996">
            <v>69.244827586206895</v>
          </cell>
          <cell r="T996">
            <v>36133</v>
          </cell>
          <cell r="U996">
            <v>12.645314276842251</v>
          </cell>
          <cell r="V996">
            <v>2383090</v>
          </cell>
          <cell r="X996">
            <v>64</v>
          </cell>
          <cell r="Y996">
            <v>1</v>
          </cell>
          <cell r="Z996">
            <v>13.233599999999988</v>
          </cell>
        </row>
        <row r="997">
          <cell r="A997">
            <v>38614</v>
          </cell>
          <cell r="C997">
            <v>212000</v>
          </cell>
          <cell r="D997">
            <v>439000</v>
          </cell>
          <cell r="E997">
            <v>2179000</v>
          </cell>
          <cell r="K997">
            <v>13.49</v>
          </cell>
          <cell r="L997">
            <v>5690</v>
          </cell>
          <cell r="M997">
            <v>138</v>
          </cell>
          <cell r="N997">
            <v>35.979999999999997</v>
          </cell>
          <cell r="O997">
            <v>0.26072463768115939</v>
          </cell>
          <cell r="P997">
            <v>230</v>
          </cell>
          <cell r="Q997">
            <v>135000</v>
          </cell>
          <cell r="R997">
            <v>7.891610007261205</v>
          </cell>
          <cell r="S997">
            <v>77.152899824253069</v>
          </cell>
          <cell r="T997">
            <v>39197</v>
          </cell>
          <cell r="U997">
            <v>11.551342049469964</v>
          </cell>
          <cell r="V997">
            <v>2830000</v>
          </cell>
          <cell r="X997">
            <v>76</v>
          </cell>
          <cell r="Y997">
            <v>0</v>
          </cell>
          <cell r="Z997">
            <v>22.059200000000004</v>
          </cell>
        </row>
        <row r="998">
          <cell r="A998">
            <v>38615</v>
          </cell>
          <cell r="C998">
            <v>925575</v>
          </cell>
          <cell r="E998">
            <v>1992020</v>
          </cell>
          <cell r="K998">
            <v>43.56</v>
          </cell>
          <cell r="L998">
            <v>0</v>
          </cell>
          <cell r="M998">
            <v>125.05</v>
          </cell>
          <cell r="N998">
            <v>33.68</v>
          </cell>
          <cell r="O998">
            <v>0.26933226709316271</v>
          </cell>
          <cell r="P998">
            <v>230</v>
          </cell>
          <cell r="Q998">
            <v>135000</v>
          </cell>
          <cell r="R998">
            <v>8.6519038016724981</v>
          </cell>
          <cell r="S998" t="str">
            <v/>
          </cell>
          <cell r="T998">
            <v>37103</v>
          </cell>
          <cell r="U998">
            <v>10.605962102347997</v>
          </cell>
          <cell r="V998">
            <v>2917595</v>
          </cell>
          <cell r="X998">
            <v>75</v>
          </cell>
          <cell r="Y998">
            <v>0</v>
          </cell>
          <cell r="Z998">
            <v>21.110399999999998</v>
          </cell>
        </row>
        <row r="999">
          <cell r="A999">
            <v>38616</v>
          </cell>
          <cell r="C999">
            <v>963795</v>
          </cell>
          <cell r="E999">
            <v>1963340</v>
          </cell>
          <cell r="K999">
            <v>43.34</v>
          </cell>
          <cell r="L999">
            <v>0</v>
          </cell>
          <cell r="M999">
            <v>124.65</v>
          </cell>
          <cell r="N999">
            <v>34.799999999999997</v>
          </cell>
          <cell r="O999">
            <v>0.27918170878459686</v>
          </cell>
          <cell r="P999">
            <v>230</v>
          </cell>
          <cell r="Q999">
            <v>132000</v>
          </cell>
          <cell r="R999">
            <v>8.7122298946365859</v>
          </cell>
          <cell r="S999" t="str">
            <v/>
          </cell>
          <cell r="T999">
            <v>41759</v>
          </cell>
          <cell r="U999">
            <v>11.897984206399773</v>
          </cell>
          <cell r="V999">
            <v>2927135</v>
          </cell>
          <cell r="X999">
            <v>75</v>
          </cell>
          <cell r="Y999">
            <v>0</v>
          </cell>
          <cell r="Z999">
            <v>21.108800000000002</v>
          </cell>
        </row>
        <row r="1000">
          <cell r="A1000">
            <v>38617</v>
          </cell>
          <cell r="C1000">
            <v>1115260</v>
          </cell>
          <cell r="E1000">
            <v>2042850</v>
          </cell>
          <cell r="K1000">
            <v>52.31</v>
          </cell>
          <cell r="L1000">
            <v>0</v>
          </cell>
          <cell r="M1000">
            <v>131.34</v>
          </cell>
          <cell r="N1000">
            <v>33.22</v>
          </cell>
          <cell r="O1000">
            <v>0.25293132328308204</v>
          </cell>
          <cell r="P1000">
            <v>230</v>
          </cell>
          <cell r="Q1000">
            <v>150000</v>
          </cell>
          <cell r="R1000">
            <v>8.5981758780288597</v>
          </cell>
          <cell r="S1000" t="str">
            <v/>
          </cell>
          <cell r="T1000">
            <v>39662</v>
          </cell>
          <cell r="U1000">
            <v>10.474020220954937</v>
          </cell>
          <cell r="V1000">
            <v>3158110</v>
          </cell>
          <cell r="X1000">
            <v>78</v>
          </cell>
          <cell r="Y1000">
            <v>0</v>
          </cell>
          <cell r="Z1000">
            <v>23.705600000000018</v>
          </cell>
        </row>
        <row r="1001">
          <cell r="A1001">
            <v>38618</v>
          </cell>
          <cell r="C1001">
            <v>1060000</v>
          </cell>
          <cell r="E1001">
            <v>2035400</v>
          </cell>
          <cell r="K1001">
            <v>51.33</v>
          </cell>
          <cell r="L1001">
            <v>0</v>
          </cell>
          <cell r="M1001">
            <v>128.1</v>
          </cell>
          <cell r="N1001">
            <v>35.24</v>
          </cell>
          <cell r="O1001">
            <v>0.27509758001561285</v>
          </cell>
          <cell r="P1001">
            <v>230</v>
          </cell>
          <cell r="Q1001">
            <v>141000</v>
          </cell>
          <cell r="R1001">
            <v>8.6256478849690694</v>
          </cell>
          <cell r="S1001" t="str">
            <v/>
          </cell>
          <cell r="T1001">
            <v>39198</v>
          </cell>
          <cell r="U1001">
            <v>10.561197906571042</v>
          </cell>
          <cell r="V1001">
            <v>3095400</v>
          </cell>
          <cell r="X1001">
            <v>79</v>
          </cell>
          <cell r="Y1001">
            <v>0</v>
          </cell>
          <cell r="Z1001">
            <v>23.633600000000001</v>
          </cell>
        </row>
        <row r="1002">
          <cell r="A1002">
            <v>38619</v>
          </cell>
          <cell r="C1002">
            <v>890129</v>
          </cell>
          <cell r="E1002">
            <v>2074730</v>
          </cell>
          <cell r="K1002">
            <v>43.69</v>
          </cell>
          <cell r="L1002">
            <v>0</v>
          </cell>
          <cell r="M1002">
            <v>130.34</v>
          </cell>
          <cell r="N1002">
            <v>36.19</v>
          </cell>
          <cell r="O1002">
            <v>0.27765843179377009</v>
          </cell>
          <cell r="P1002">
            <v>230</v>
          </cell>
          <cell r="Q1002">
            <v>137000</v>
          </cell>
          <cell r="R1002">
            <v>8.5182411078549674</v>
          </cell>
          <cell r="S1002" t="str">
            <v/>
          </cell>
          <cell r="T1002">
            <v>34892</v>
          </cell>
          <cell r="U1002">
            <v>9.8149449940115172</v>
          </cell>
          <cell r="V1002">
            <v>2964859</v>
          </cell>
          <cell r="X1002">
            <v>76</v>
          </cell>
          <cell r="Y1002">
            <v>0</v>
          </cell>
          <cell r="Z1002">
            <v>21.324800000000025</v>
          </cell>
        </row>
        <row r="1003">
          <cell r="A1003">
            <v>38620</v>
          </cell>
          <cell r="C1003">
            <v>757995</v>
          </cell>
          <cell r="E1003">
            <v>2060160</v>
          </cell>
          <cell r="K1003">
            <v>36.21</v>
          </cell>
          <cell r="L1003">
            <v>0</v>
          </cell>
          <cell r="M1003">
            <v>129.31</v>
          </cell>
          <cell r="N1003">
            <v>35.18</v>
          </cell>
          <cell r="O1003">
            <v>0.2720593921583791</v>
          </cell>
          <cell r="P1003">
            <v>230</v>
          </cell>
          <cell r="Q1003">
            <v>124000</v>
          </cell>
          <cell r="R1003">
            <v>8.5130346785886903</v>
          </cell>
          <cell r="S1003" t="str">
            <v/>
          </cell>
          <cell r="T1003">
            <v>34820</v>
          </cell>
          <cell r="U1003">
            <v>10.30457160802014</v>
          </cell>
          <cell r="V1003">
            <v>2818155</v>
          </cell>
          <cell r="X1003">
            <v>73</v>
          </cell>
          <cell r="Y1003">
            <v>0</v>
          </cell>
          <cell r="Z1003">
            <v>20.572800000000029</v>
          </cell>
        </row>
        <row r="1004">
          <cell r="A1004">
            <v>38621</v>
          </cell>
          <cell r="C1004">
            <v>825895</v>
          </cell>
          <cell r="E1004">
            <v>1910390</v>
          </cell>
          <cell r="K1004">
            <v>35.630000000000003</v>
          </cell>
          <cell r="L1004">
            <v>0</v>
          </cell>
          <cell r="M1004">
            <v>121.34</v>
          </cell>
          <cell r="N1004">
            <v>35.159999999999997</v>
          </cell>
          <cell r="O1004">
            <v>0.28976429866490849</v>
          </cell>
          <cell r="P1004">
            <v>230</v>
          </cell>
          <cell r="Q1004">
            <v>124000</v>
          </cell>
          <cell r="R1004">
            <v>8.7159489074345409</v>
          </cell>
          <cell r="S1004" t="str">
            <v/>
          </cell>
          <cell r="T1004">
            <v>38815</v>
          </cell>
          <cell r="U1004">
            <v>11.830533003689307</v>
          </cell>
          <cell r="V1004">
            <v>2736285</v>
          </cell>
          <cell r="X1004">
            <v>72</v>
          </cell>
          <cell r="Y1004">
            <v>0</v>
          </cell>
          <cell r="Z1004">
            <v>18.707200000000014</v>
          </cell>
        </row>
        <row r="1005">
          <cell r="A1005">
            <v>38622</v>
          </cell>
          <cell r="C1005">
            <v>724577</v>
          </cell>
          <cell r="E1005">
            <v>1773530</v>
          </cell>
          <cell r="K1005">
            <v>35.74</v>
          </cell>
          <cell r="L1005">
            <v>0</v>
          </cell>
          <cell r="M1005">
            <v>115.38</v>
          </cell>
          <cell r="N1005">
            <v>33.15</v>
          </cell>
          <cell r="O1005">
            <v>0.28731149245969839</v>
          </cell>
          <cell r="P1005">
            <v>230</v>
          </cell>
          <cell r="Q1005">
            <v>112000</v>
          </cell>
          <cell r="R1005">
            <v>8.2653090259396507</v>
          </cell>
          <cell r="S1005" t="str">
            <v/>
          </cell>
          <cell r="T1005">
            <v>38016</v>
          </cell>
          <cell r="U1005">
            <v>12.691747791427668</v>
          </cell>
          <cell r="V1005">
            <v>2498107</v>
          </cell>
          <cell r="X1005">
            <v>66</v>
          </cell>
          <cell r="Y1005">
            <v>0</v>
          </cell>
          <cell r="Z1005">
            <v>13.391999999999982</v>
          </cell>
        </row>
        <row r="1006">
          <cell r="A1006">
            <v>38623</v>
          </cell>
          <cell r="C1006">
            <v>748392</v>
          </cell>
          <cell r="E1006">
            <v>1816620</v>
          </cell>
          <cell r="K1006">
            <v>36.61</v>
          </cell>
          <cell r="L1006">
            <v>0</v>
          </cell>
          <cell r="M1006">
            <v>113.99</v>
          </cell>
          <cell r="N1006">
            <v>29.7</v>
          </cell>
          <cell r="O1006">
            <v>0.26054917097991054</v>
          </cell>
          <cell r="P1006">
            <v>230</v>
          </cell>
          <cell r="Q1006">
            <v>121000</v>
          </cell>
          <cell r="R1006">
            <v>8.5159760956175301</v>
          </cell>
          <cell r="S1006" t="str">
            <v/>
          </cell>
          <cell r="T1006">
            <v>39130</v>
          </cell>
          <cell r="U1006">
            <v>12.722911237842164</v>
          </cell>
          <cell r="V1006">
            <v>2565012</v>
          </cell>
          <cell r="X1006">
            <v>70</v>
          </cell>
          <cell r="Y1006">
            <v>0</v>
          </cell>
          <cell r="Z1006">
            <v>16.576000000000036</v>
          </cell>
        </row>
        <row r="1007">
          <cell r="A1007">
            <v>38624</v>
          </cell>
          <cell r="C1007">
            <v>702401</v>
          </cell>
          <cell r="E1007">
            <v>1572590</v>
          </cell>
          <cell r="K1007">
            <v>33.19</v>
          </cell>
          <cell r="L1007">
            <v>0</v>
          </cell>
          <cell r="M1007">
            <v>100.53</v>
          </cell>
          <cell r="N1007">
            <v>24.62</v>
          </cell>
          <cell r="O1007">
            <v>0.24490201929772207</v>
          </cell>
          <cell r="P1007">
            <v>230</v>
          </cell>
          <cell r="Q1007">
            <v>105000</v>
          </cell>
          <cell r="R1007">
            <v>8.506547262937481</v>
          </cell>
          <cell r="S1007" t="str">
            <v/>
          </cell>
          <cell r="T1007">
            <v>39916</v>
          </cell>
          <cell r="U1007">
            <v>14.633000306374838</v>
          </cell>
          <cell r="V1007">
            <v>2274991</v>
          </cell>
          <cell r="X1007">
            <v>55</v>
          </cell>
          <cell r="Y1007">
            <v>10</v>
          </cell>
          <cell r="Z1007">
            <v>0</v>
          </cell>
        </row>
        <row r="1008">
          <cell r="A1008">
            <v>38625</v>
          </cell>
          <cell r="C1008">
            <v>751179</v>
          </cell>
          <cell r="E1008">
            <v>1553370</v>
          </cell>
          <cell r="K1008">
            <v>32.46</v>
          </cell>
          <cell r="L1008">
            <v>0</v>
          </cell>
          <cell r="M1008">
            <v>101.34</v>
          </cell>
          <cell r="N1008">
            <v>25.49</v>
          </cell>
          <cell r="O1008">
            <v>0.25152950463785273</v>
          </cell>
          <cell r="P1008">
            <v>230</v>
          </cell>
          <cell r="Q1008">
            <v>105000</v>
          </cell>
          <cell r="R1008">
            <v>8.6119170403587439</v>
          </cell>
          <cell r="S1008" t="str">
            <v/>
          </cell>
          <cell r="T1008">
            <v>41625</v>
          </cell>
          <cell r="U1008">
            <v>15.063793392980578</v>
          </cell>
          <cell r="V1008">
            <v>2304549</v>
          </cell>
          <cell r="X1008">
            <v>55</v>
          </cell>
          <cell r="Y1008">
            <v>10</v>
          </cell>
          <cell r="Z1008">
            <v>1.7775999999999854</v>
          </cell>
        </row>
        <row r="1009">
          <cell r="A1009">
            <v>38626</v>
          </cell>
          <cell r="C1009">
            <v>772605</v>
          </cell>
          <cell r="E1009">
            <v>1568200</v>
          </cell>
          <cell r="K1009">
            <v>37.85</v>
          </cell>
          <cell r="L1009">
            <v>0</v>
          </cell>
          <cell r="M1009">
            <v>99.45</v>
          </cell>
          <cell r="N1009">
            <v>22.08</v>
          </cell>
          <cell r="O1009">
            <v>0.22202111613876319</v>
          </cell>
          <cell r="P1009">
            <v>230</v>
          </cell>
          <cell r="Q1009">
            <v>107000</v>
          </cell>
          <cell r="R1009">
            <v>8.5244173343044434</v>
          </cell>
          <cell r="S1009" t="str">
            <v/>
          </cell>
          <cell r="T1009">
            <v>41533</v>
          </cell>
          <cell r="U1009">
            <v>14.797696518932588</v>
          </cell>
          <cell r="V1009">
            <v>2340805</v>
          </cell>
          <cell r="X1009">
            <v>64</v>
          </cell>
          <cell r="Y1009">
            <v>1</v>
          </cell>
          <cell r="Z1009">
            <v>8.8015999999999863</v>
          </cell>
        </row>
        <row r="1010">
          <cell r="A1010">
            <v>38627</v>
          </cell>
          <cell r="C1010">
            <v>971148</v>
          </cell>
          <cell r="E1010">
            <v>1851450</v>
          </cell>
          <cell r="K1010">
            <v>50.74</v>
          </cell>
          <cell r="L1010">
            <v>0</v>
          </cell>
          <cell r="M1010">
            <v>117.35</v>
          </cell>
          <cell r="N1010">
            <v>27.58</v>
          </cell>
          <cell r="O1010">
            <v>0.23502343417128249</v>
          </cell>
          <cell r="P1010">
            <v>230</v>
          </cell>
          <cell r="Q1010">
            <v>136000</v>
          </cell>
          <cell r="R1010">
            <v>8.3960913796180616</v>
          </cell>
          <cell r="S1010" t="str">
            <v/>
          </cell>
          <cell r="T1010">
            <v>40268</v>
          </cell>
          <cell r="U1010">
            <v>11.898085380915029</v>
          </cell>
          <cell r="V1010">
            <v>2822598</v>
          </cell>
          <cell r="X1010">
            <v>74</v>
          </cell>
          <cell r="Y1010">
            <v>0</v>
          </cell>
          <cell r="Z1010">
            <v>20.393600000000021</v>
          </cell>
        </row>
        <row r="1011">
          <cell r="A1011">
            <v>38628</v>
          </cell>
          <cell r="C1011">
            <v>1003530</v>
          </cell>
          <cell r="E1011">
            <v>1977310</v>
          </cell>
          <cell r="K1011">
            <v>52.58</v>
          </cell>
          <cell r="L1011">
            <v>0</v>
          </cell>
          <cell r="M1011">
            <v>126.89</v>
          </cell>
          <cell r="N1011">
            <v>28.76</v>
          </cell>
          <cell r="O1011">
            <v>0.2266530065410986</v>
          </cell>
          <cell r="P1011">
            <v>230</v>
          </cell>
          <cell r="Q1011">
            <v>137000</v>
          </cell>
          <cell r="R1011">
            <v>8.3045634367860917</v>
          </cell>
          <cell r="S1011" t="str">
            <v/>
          </cell>
          <cell r="T1011">
            <v>39762</v>
          </cell>
          <cell r="U1011">
            <v>11.124886944619639</v>
          </cell>
          <cell r="V1011">
            <v>2980840</v>
          </cell>
          <cell r="X1011">
            <v>74</v>
          </cell>
          <cell r="Y1011">
            <v>0</v>
          </cell>
          <cell r="Z1011">
            <v>20.628799999999998</v>
          </cell>
        </row>
        <row r="1012">
          <cell r="A1012">
            <v>38629</v>
          </cell>
          <cell r="C1012">
            <v>1120070</v>
          </cell>
          <cell r="E1012">
            <v>1808080</v>
          </cell>
          <cell r="K1012">
            <v>54.23</v>
          </cell>
          <cell r="L1012">
            <v>0</v>
          </cell>
          <cell r="M1012">
            <v>115.13</v>
          </cell>
          <cell r="N1012">
            <v>24.11</v>
          </cell>
          <cell r="O1012">
            <v>0.20941544341179535</v>
          </cell>
          <cell r="P1012">
            <v>230</v>
          </cell>
          <cell r="Q1012">
            <v>134000</v>
          </cell>
          <cell r="R1012">
            <v>8.6447508266414754</v>
          </cell>
          <cell r="S1012" t="str">
            <v/>
          </cell>
          <cell r="T1012">
            <v>38051</v>
          </cell>
          <cell r="U1012">
            <v>10.83774191895907</v>
          </cell>
          <cell r="V1012">
            <v>2928150</v>
          </cell>
          <cell r="X1012">
            <v>75</v>
          </cell>
          <cell r="Y1012">
            <v>0</v>
          </cell>
          <cell r="Z1012">
            <v>21.348800000000011</v>
          </cell>
        </row>
        <row r="1013">
          <cell r="A1013">
            <v>38630</v>
          </cell>
          <cell r="C1013">
            <v>988713</v>
          </cell>
          <cell r="E1013">
            <v>1809870</v>
          </cell>
          <cell r="K1013">
            <v>51.13</v>
          </cell>
          <cell r="L1013">
            <v>0</v>
          </cell>
          <cell r="M1013">
            <v>113.66</v>
          </cell>
          <cell r="N1013">
            <v>26.14</v>
          </cell>
          <cell r="O1013">
            <v>0.22998416329403484</v>
          </cell>
          <cell r="P1013">
            <v>230</v>
          </cell>
          <cell r="Q1013">
            <v>129000</v>
          </cell>
          <cell r="R1013">
            <v>8.4913617331148732</v>
          </cell>
          <cell r="S1013" t="str">
            <v/>
          </cell>
          <cell r="T1013">
            <v>41085</v>
          </cell>
          <cell r="U1013">
            <v>12.243656879213514</v>
          </cell>
          <cell r="V1013">
            <v>2798583</v>
          </cell>
          <cell r="X1013">
            <v>72</v>
          </cell>
          <cell r="Y1013">
            <v>0</v>
          </cell>
          <cell r="Z1013">
            <v>19.833600000000004</v>
          </cell>
        </row>
        <row r="1014">
          <cell r="A1014">
            <v>38631</v>
          </cell>
          <cell r="C1014">
            <v>645991</v>
          </cell>
          <cell r="E1014">
            <v>1717190</v>
          </cell>
          <cell r="K1014">
            <v>29.51</v>
          </cell>
          <cell r="L1014">
            <v>0</v>
          </cell>
          <cell r="M1014">
            <v>111.54</v>
          </cell>
          <cell r="N1014">
            <v>22.94</v>
          </cell>
          <cell r="O1014">
            <v>0.20566612874305182</v>
          </cell>
          <cell r="P1014">
            <v>230</v>
          </cell>
          <cell r="Q1014">
            <v>108000</v>
          </cell>
          <cell r="R1014">
            <v>8.3771038638780571</v>
          </cell>
          <cell r="S1014" t="str">
            <v/>
          </cell>
          <cell r="T1014">
            <v>39761</v>
          </cell>
          <cell r="U1014">
            <v>14.032219284092076</v>
          </cell>
          <cell r="V1014">
            <v>2363181</v>
          </cell>
          <cell r="X1014">
            <v>60</v>
          </cell>
          <cell r="Y1014">
            <v>5</v>
          </cell>
          <cell r="Z1014">
            <v>5.7135999999999925</v>
          </cell>
        </row>
        <row r="1015">
          <cell r="A1015">
            <v>38632</v>
          </cell>
          <cell r="C1015">
            <v>551181</v>
          </cell>
          <cell r="D1015">
            <v>24336</v>
          </cell>
          <cell r="E1015">
            <v>1543240</v>
          </cell>
          <cell r="K1015">
            <v>32.58</v>
          </cell>
          <cell r="L1015">
            <v>470</v>
          </cell>
          <cell r="M1015">
            <v>102.34</v>
          </cell>
          <cell r="N1015">
            <v>20.49</v>
          </cell>
          <cell r="O1015">
            <v>0.20021496970881372</v>
          </cell>
          <cell r="P1015">
            <v>230</v>
          </cell>
          <cell r="Q1015">
            <v>100000</v>
          </cell>
          <cell r="R1015">
            <v>7.7617143492439951</v>
          </cell>
          <cell r="S1015">
            <v>51.778723404255317</v>
          </cell>
          <cell r="T1015">
            <v>37000</v>
          </cell>
          <cell r="U1015">
            <v>14.564199669900797</v>
          </cell>
          <cell r="V1015">
            <v>2118757</v>
          </cell>
          <cell r="X1015">
            <v>52</v>
          </cell>
          <cell r="Y1015">
            <v>13</v>
          </cell>
          <cell r="Z1015">
            <v>0</v>
          </cell>
        </row>
        <row r="1016">
          <cell r="A1016">
            <v>38633</v>
          </cell>
          <cell r="C1016">
            <v>632025</v>
          </cell>
          <cell r="E1016">
            <v>1642420</v>
          </cell>
          <cell r="K1016">
            <v>30.75</v>
          </cell>
          <cell r="L1016">
            <v>0</v>
          </cell>
          <cell r="M1016">
            <v>103.31</v>
          </cell>
          <cell r="N1016">
            <v>25.24</v>
          </cell>
          <cell r="O1016">
            <v>0.24431323202013355</v>
          </cell>
          <cell r="P1016">
            <v>230</v>
          </cell>
          <cell r="Q1016">
            <v>106000</v>
          </cell>
          <cell r="R1016">
            <v>8.4829367447411599</v>
          </cell>
          <cell r="S1016" t="str">
            <v/>
          </cell>
          <cell r="T1016">
            <v>43381</v>
          </cell>
          <cell r="U1016">
            <v>15.907069197100832</v>
          </cell>
          <cell r="V1016">
            <v>2274445</v>
          </cell>
          <cell r="X1016">
            <v>50</v>
          </cell>
          <cell r="Y1016">
            <v>15</v>
          </cell>
          <cell r="Z1016">
            <v>0</v>
          </cell>
        </row>
        <row r="1017">
          <cell r="A1017">
            <v>38634</v>
          </cell>
          <cell r="C1017">
            <v>635759</v>
          </cell>
          <cell r="E1017">
            <v>1639070</v>
          </cell>
          <cell r="K1017">
            <v>29.7</v>
          </cell>
          <cell r="L1017">
            <v>0</v>
          </cell>
          <cell r="M1017">
            <v>104.59</v>
          </cell>
          <cell r="N1017">
            <v>25.56</v>
          </cell>
          <cell r="O1017">
            <v>0.24438282818625107</v>
          </cell>
          <cell r="P1017">
            <v>230</v>
          </cell>
          <cell r="Q1017">
            <v>115000</v>
          </cell>
          <cell r="R1017">
            <v>8.4698376647553797</v>
          </cell>
          <cell r="S1017" t="str">
            <v/>
          </cell>
          <cell r="T1017">
            <v>43958</v>
          </cell>
          <cell r="U1017">
            <v>16.115924317827847</v>
          </cell>
          <cell r="V1017">
            <v>2274829</v>
          </cell>
          <cell r="X1017">
            <v>52</v>
          </cell>
          <cell r="Y1017">
            <v>13</v>
          </cell>
          <cell r="Z1017">
            <v>0</v>
          </cell>
        </row>
        <row r="1018">
          <cell r="A1018">
            <v>38635</v>
          </cell>
          <cell r="C1018">
            <v>747275</v>
          </cell>
          <cell r="E1018">
            <v>1601700</v>
          </cell>
          <cell r="K1018">
            <v>36.33</v>
          </cell>
          <cell r="L1018">
            <v>0</v>
          </cell>
          <cell r="M1018">
            <v>104.48</v>
          </cell>
          <cell r="N1018">
            <v>28.97</v>
          </cell>
          <cell r="O1018">
            <v>0.27727794793261867</v>
          </cell>
          <cell r="P1018">
            <v>230</v>
          </cell>
          <cell r="Q1018">
            <v>110000</v>
          </cell>
          <cell r="R1018">
            <v>8.3409381435977554</v>
          </cell>
          <cell r="S1018" t="str">
            <v/>
          </cell>
          <cell r="T1018">
            <v>45106</v>
          </cell>
          <cell r="U1018">
            <v>16.0148166753584</v>
          </cell>
          <cell r="V1018">
            <v>2348975</v>
          </cell>
          <cell r="X1018">
            <v>52</v>
          </cell>
          <cell r="Y1018">
            <v>13</v>
          </cell>
          <cell r="Z1018">
            <v>0.73599999999998289</v>
          </cell>
        </row>
        <row r="1019">
          <cell r="A1019">
            <v>38636</v>
          </cell>
          <cell r="C1019">
            <v>796032</v>
          </cell>
          <cell r="E1019">
            <v>1620300</v>
          </cell>
          <cell r="K1019">
            <v>37.880000000000003</v>
          </cell>
          <cell r="L1019">
            <v>0</v>
          </cell>
          <cell r="M1019">
            <v>106.26</v>
          </cell>
          <cell r="N1019">
            <v>29.766999999999999</v>
          </cell>
          <cell r="O1019">
            <v>0.28013363448146056</v>
          </cell>
          <cell r="P1019">
            <v>230</v>
          </cell>
          <cell r="Q1019">
            <v>107000</v>
          </cell>
          <cell r="R1019">
            <v>8.3818926044123749</v>
          </cell>
          <cell r="S1019" t="str">
            <v/>
          </cell>
          <cell r="T1019">
            <v>42878</v>
          </cell>
          <cell r="U1019">
            <v>14.799395116234029</v>
          </cell>
          <cell r="V1019">
            <v>2416332</v>
          </cell>
          <cell r="X1019">
            <v>57</v>
          </cell>
          <cell r="Y1019">
            <v>8</v>
          </cell>
          <cell r="Z1019">
            <v>4.9151999999999987</v>
          </cell>
        </row>
        <row r="1020">
          <cell r="A1020">
            <v>38637</v>
          </cell>
          <cell r="B1020">
            <v>228348</v>
          </cell>
          <cell r="C1020">
            <v>612117</v>
          </cell>
          <cell r="E1020">
            <v>1592510</v>
          </cell>
          <cell r="K1020">
            <v>40.72</v>
          </cell>
          <cell r="L1020">
            <v>350</v>
          </cell>
          <cell r="M1020">
            <v>103.8</v>
          </cell>
          <cell r="N1020">
            <v>25.67</v>
          </cell>
          <cell r="O1020">
            <v>0.2473025048169557</v>
          </cell>
          <cell r="P1020">
            <v>230</v>
          </cell>
          <cell r="Q1020">
            <v>106000</v>
          </cell>
          <cell r="R1020">
            <v>8.4174335732078625</v>
          </cell>
          <cell r="S1020">
            <v>0</v>
          </cell>
          <cell r="T1020">
            <v>37206</v>
          </cell>
          <cell r="U1020">
            <v>12.753852382371376</v>
          </cell>
          <cell r="V1020">
            <v>2432975</v>
          </cell>
          <cell r="X1020">
            <v>60</v>
          </cell>
          <cell r="Y1020">
            <v>5</v>
          </cell>
          <cell r="Z1020">
            <v>7.8079999999999856</v>
          </cell>
        </row>
        <row r="1021">
          <cell r="A1021">
            <v>38638</v>
          </cell>
          <cell r="B1021">
            <v>623500</v>
          </cell>
          <cell r="C1021">
            <v>4366</v>
          </cell>
          <cell r="E1021">
            <v>1705460</v>
          </cell>
          <cell r="K1021">
            <v>36.25</v>
          </cell>
          <cell r="L1021">
            <v>0</v>
          </cell>
          <cell r="M1021">
            <v>114.15</v>
          </cell>
          <cell r="N1021">
            <v>20.66</v>
          </cell>
          <cell r="O1021">
            <v>0.18098992553657467</v>
          </cell>
          <cell r="P1021">
            <v>230</v>
          </cell>
          <cell r="Q1021">
            <v>103000</v>
          </cell>
          <cell r="R1021">
            <v>7.7570678191489364</v>
          </cell>
          <cell r="S1021" t="str">
            <v/>
          </cell>
          <cell r="T1021">
            <v>44323</v>
          </cell>
          <cell r="U1021">
            <v>15.842356361691422</v>
          </cell>
          <cell r="V1021">
            <v>2333326</v>
          </cell>
          <cell r="X1021">
            <v>62</v>
          </cell>
          <cell r="Y1021">
            <v>3</v>
          </cell>
          <cell r="Z1021">
            <v>9.5455999999999861</v>
          </cell>
        </row>
        <row r="1022">
          <cell r="A1022">
            <v>38639</v>
          </cell>
          <cell r="B1022">
            <v>350800</v>
          </cell>
          <cell r="C1022">
            <v>69600</v>
          </cell>
          <cell r="D1022">
            <v>110400</v>
          </cell>
          <cell r="E1022">
            <v>1739340</v>
          </cell>
          <cell r="K1022">
            <v>26.51</v>
          </cell>
          <cell r="L1022">
            <v>1400</v>
          </cell>
          <cell r="M1022">
            <v>109.88</v>
          </cell>
          <cell r="N1022">
            <v>21.76</v>
          </cell>
          <cell r="O1022">
            <v>0.19803421914816166</v>
          </cell>
          <cell r="P1022">
            <v>230</v>
          </cell>
          <cell r="Q1022">
            <v>102000</v>
          </cell>
          <cell r="R1022">
            <v>7.9175159469169296</v>
          </cell>
          <cell r="S1022">
            <v>78.857142857142861</v>
          </cell>
          <cell r="T1022">
            <v>46964</v>
          </cell>
          <cell r="U1022">
            <v>17.25355088232444</v>
          </cell>
          <cell r="V1022">
            <v>2270140</v>
          </cell>
          <cell r="X1022">
            <v>60</v>
          </cell>
          <cell r="Y1022">
            <v>5</v>
          </cell>
          <cell r="Z1022">
            <v>6.8688000000000002</v>
          </cell>
        </row>
        <row r="1023">
          <cell r="A1023">
            <v>38640</v>
          </cell>
          <cell r="C1023">
            <v>854500</v>
          </cell>
          <cell r="D1023">
            <v>164076</v>
          </cell>
          <cell r="E1023">
            <v>1160600</v>
          </cell>
          <cell r="K1023">
            <v>40.479999999999997</v>
          </cell>
          <cell r="L1023">
            <v>2130</v>
          </cell>
          <cell r="M1023">
            <v>70.58</v>
          </cell>
          <cell r="N1023">
            <v>20.100000000000001</v>
          </cell>
          <cell r="O1023">
            <v>0.28478322470954948</v>
          </cell>
          <cell r="P1023">
            <v>230</v>
          </cell>
          <cell r="Q1023">
            <v>97000</v>
          </cell>
          <cell r="R1023">
            <v>9.0721231766612647</v>
          </cell>
          <cell r="S1023">
            <v>77.030985915492963</v>
          </cell>
          <cell r="T1023">
            <v>44413</v>
          </cell>
          <cell r="U1023">
            <v>16.997453165783764</v>
          </cell>
          <cell r="V1023">
            <v>2179176</v>
          </cell>
          <cell r="X1023">
            <v>60</v>
          </cell>
          <cell r="Y1023">
            <v>5</v>
          </cell>
          <cell r="Z1023">
            <v>3.5327999999999875</v>
          </cell>
        </row>
        <row r="1024">
          <cell r="A1024">
            <v>38641</v>
          </cell>
          <cell r="C1024">
            <v>1296270</v>
          </cell>
          <cell r="D1024">
            <v>993760</v>
          </cell>
          <cell r="K1024">
            <v>61.58</v>
          </cell>
          <cell r="L1024">
            <v>12590</v>
          </cell>
          <cell r="M1024">
            <v>0</v>
          </cell>
          <cell r="N1024">
            <v>0</v>
          </cell>
          <cell r="O1024" t="str">
            <v/>
          </cell>
          <cell r="P1024">
            <v>230</v>
          </cell>
          <cell r="Q1024">
            <v>99000</v>
          </cell>
          <cell r="R1024">
            <v>10.525089314712568</v>
          </cell>
          <cell r="S1024">
            <v>78.93248610007943</v>
          </cell>
          <cell r="T1024">
            <v>37201</v>
          </cell>
          <cell r="U1024">
            <v>13.548134303917415</v>
          </cell>
          <cell r="V1024">
            <v>2290030</v>
          </cell>
          <cell r="X1024">
            <v>55</v>
          </cell>
          <cell r="Y1024">
            <v>10</v>
          </cell>
          <cell r="Z1024">
            <v>0</v>
          </cell>
        </row>
        <row r="1025">
          <cell r="A1025">
            <v>38642</v>
          </cell>
          <cell r="C1025">
            <v>1356200</v>
          </cell>
          <cell r="D1025">
            <v>979648</v>
          </cell>
          <cell r="K1025">
            <v>65.489999999999995</v>
          </cell>
          <cell r="L1025">
            <v>12370</v>
          </cell>
          <cell r="M1025">
            <v>0</v>
          </cell>
          <cell r="N1025">
            <v>0</v>
          </cell>
          <cell r="O1025" t="str">
            <v/>
          </cell>
          <cell r="P1025">
            <v>230</v>
          </cell>
          <cell r="Q1025">
            <v>105000</v>
          </cell>
          <cell r="R1025">
            <v>10.35425255764239</v>
          </cell>
          <cell r="S1025">
            <v>79.195472918350845</v>
          </cell>
          <cell r="T1025">
            <v>32015</v>
          </cell>
          <cell r="U1025">
            <v>11.430756624574885</v>
          </cell>
          <cell r="V1025">
            <v>2335848</v>
          </cell>
          <cell r="X1025">
            <v>60</v>
          </cell>
          <cell r="Y1025">
            <v>5</v>
          </cell>
          <cell r="Z1025">
            <v>5.1231999999999758</v>
          </cell>
        </row>
        <row r="1026">
          <cell r="A1026">
            <v>38643</v>
          </cell>
          <cell r="C1026">
            <v>1341780</v>
          </cell>
          <cell r="D1026">
            <v>1127930</v>
          </cell>
          <cell r="K1026">
            <v>62.36</v>
          </cell>
          <cell r="L1026">
            <v>14850</v>
          </cell>
          <cell r="M1026">
            <v>0</v>
          </cell>
          <cell r="N1026">
            <v>0</v>
          </cell>
          <cell r="O1026" t="str">
            <v/>
          </cell>
          <cell r="P1026">
            <v>230</v>
          </cell>
          <cell r="Q1026">
            <v>114000</v>
          </cell>
          <cell r="R1026">
            <v>10.758338678640154</v>
          </cell>
          <cell r="S1026">
            <v>75.954882154882156</v>
          </cell>
          <cell r="T1026">
            <v>45632</v>
          </cell>
          <cell r="U1026">
            <v>15.409537152135272</v>
          </cell>
          <cell r="V1026">
            <v>2469710</v>
          </cell>
          <cell r="X1026">
            <v>65</v>
          </cell>
          <cell r="Y1026">
            <v>0</v>
          </cell>
          <cell r="Z1026">
            <v>10.559999999999988</v>
          </cell>
        </row>
        <row r="1027">
          <cell r="A1027">
            <v>38644</v>
          </cell>
          <cell r="C1027">
            <v>883653</v>
          </cell>
          <cell r="D1027">
            <v>188685</v>
          </cell>
          <cell r="E1027">
            <v>1478400</v>
          </cell>
          <cell r="K1027">
            <v>40.56</v>
          </cell>
          <cell r="L1027">
            <v>3560</v>
          </cell>
          <cell r="M1027">
            <v>93.02</v>
          </cell>
          <cell r="N1027">
            <v>22.27</v>
          </cell>
          <cell r="O1027">
            <v>0.23941087938077835</v>
          </cell>
          <cell r="P1027">
            <v>230</v>
          </cell>
          <cell r="Q1027">
            <v>117000</v>
          </cell>
          <cell r="R1027">
            <v>8.8413422668064108</v>
          </cell>
          <cell r="S1027">
            <v>53.001404494382022</v>
          </cell>
          <cell r="T1027">
            <v>40324</v>
          </cell>
          <cell r="U1027">
            <v>13.184504249358419</v>
          </cell>
          <cell r="V1027">
            <v>2550738</v>
          </cell>
          <cell r="X1027">
            <v>69</v>
          </cell>
          <cell r="Y1027">
            <v>0</v>
          </cell>
          <cell r="Z1027">
            <v>12.921599999999984</v>
          </cell>
        </row>
        <row r="1028">
          <cell r="A1028">
            <v>38645</v>
          </cell>
          <cell r="C1028">
            <v>791103</v>
          </cell>
          <cell r="E1028">
            <v>1693270</v>
          </cell>
          <cell r="K1028">
            <v>36.15</v>
          </cell>
          <cell r="L1028">
            <v>0</v>
          </cell>
          <cell r="M1028">
            <v>113.18</v>
          </cell>
          <cell r="N1028">
            <v>23.91</v>
          </cell>
          <cell r="O1028">
            <v>0.21125640572539317</v>
          </cell>
          <cell r="P1028">
            <v>230</v>
          </cell>
          <cell r="Q1028">
            <v>118000</v>
          </cell>
          <cell r="R1028">
            <v>8.3183988481885756</v>
          </cell>
          <cell r="S1028" t="str">
            <v/>
          </cell>
          <cell r="T1028">
            <v>43751</v>
          </cell>
          <cell r="U1028">
            <v>14.687139974552935</v>
          </cell>
          <cell r="V1028">
            <v>2484373</v>
          </cell>
          <cell r="X1028">
            <v>63</v>
          </cell>
          <cell r="Y1028">
            <v>2</v>
          </cell>
          <cell r="Z1028">
            <v>10.303999999999981</v>
          </cell>
        </row>
        <row r="1029">
          <cell r="A1029">
            <v>38646</v>
          </cell>
          <cell r="C1029">
            <v>718903</v>
          </cell>
          <cell r="E1029">
            <v>1670170</v>
          </cell>
          <cell r="K1029">
            <v>34.78</v>
          </cell>
          <cell r="L1029">
            <v>0</v>
          </cell>
          <cell r="M1029">
            <v>111.51</v>
          </cell>
          <cell r="N1029">
            <v>21.66</v>
          </cell>
          <cell r="O1029">
            <v>0.19424266881894001</v>
          </cell>
          <cell r="P1029">
            <v>230</v>
          </cell>
          <cell r="Q1029">
            <v>107000</v>
          </cell>
          <cell r="R1029">
            <v>8.1655376307334731</v>
          </cell>
          <cell r="S1029" t="str">
            <v/>
          </cell>
          <cell r="T1029">
            <v>40544</v>
          </cell>
          <cell r="U1029">
            <v>14.153479613222366</v>
          </cell>
          <cell r="V1029">
            <v>2389073</v>
          </cell>
          <cell r="X1029">
            <v>55</v>
          </cell>
          <cell r="Y1029">
            <v>10</v>
          </cell>
          <cell r="Z1029">
            <v>4.667199999999994</v>
          </cell>
        </row>
        <row r="1030">
          <cell r="A1030">
            <v>38647</v>
          </cell>
          <cell r="C1030">
            <v>680034</v>
          </cell>
          <cell r="E1030">
            <v>1603740</v>
          </cell>
          <cell r="K1030">
            <v>32.65</v>
          </cell>
          <cell r="L1030">
            <v>0</v>
          </cell>
          <cell r="M1030">
            <v>106.36</v>
          </cell>
          <cell r="N1030">
            <v>19.45</v>
          </cell>
          <cell r="O1030">
            <v>0.18286949981195938</v>
          </cell>
          <cell r="P1030">
            <v>230</v>
          </cell>
          <cell r="Q1030">
            <v>99000</v>
          </cell>
          <cell r="R1030">
            <v>8.2144234227753401</v>
          </cell>
          <cell r="S1030" t="str">
            <v/>
          </cell>
          <cell r="T1030">
            <v>35123</v>
          </cell>
          <cell r="U1030">
            <v>12.82639262904298</v>
          </cell>
          <cell r="V1030">
            <v>2283774</v>
          </cell>
          <cell r="X1030">
            <v>52</v>
          </cell>
          <cell r="Y1030">
            <v>13</v>
          </cell>
          <cell r="Z1030">
            <v>0</v>
          </cell>
        </row>
        <row r="1031">
          <cell r="A1031">
            <v>38648</v>
          </cell>
          <cell r="C1031">
            <v>591012</v>
          </cell>
          <cell r="E1031">
            <v>1678340</v>
          </cell>
          <cell r="K1031">
            <v>28.98</v>
          </cell>
          <cell r="L1031">
            <v>0</v>
          </cell>
          <cell r="M1031">
            <v>111.2</v>
          </cell>
          <cell r="N1031">
            <v>22.53</v>
          </cell>
          <cell r="O1031">
            <v>0.20260791366906475</v>
          </cell>
          <cell r="P1031">
            <v>230</v>
          </cell>
          <cell r="Q1031">
            <v>98000</v>
          </cell>
          <cell r="R1031">
            <v>8.094421458125268</v>
          </cell>
          <cell r="S1031" t="str">
            <v/>
          </cell>
          <cell r="T1031">
            <v>46207</v>
          </cell>
          <cell r="U1031">
            <v>16.981340047731688</v>
          </cell>
          <cell r="V1031">
            <v>2269352</v>
          </cell>
          <cell r="X1031">
            <v>48</v>
          </cell>
          <cell r="Y1031">
            <v>17</v>
          </cell>
          <cell r="Z1031">
            <v>0</v>
          </cell>
        </row>
        <row r="1032">
          <cell r="A1032">
            <v>38649</v>
          </cell>
          <cell r="C1032">
            <v>319763</v>
          </cell>
          <cell r="E1032">
            <v>1415760</v>
          </cell>
          <cell r="K1032">
            <v>12.56</v>
          </cell>
          <cell r="L1032">
            <v>0</v>
          </cell>
          <cell r="M1032">
            <v>95.7</v>
          </cell>
          <cell r="N1032">
            <v>19.62</v>
          </cell>
          <cell r="O1032">
            <v>0.20501567398119122</v>
          </cell>
          <cell r="P1032">
            <v>230</v>
          </cell>
          <cell r="Q1032">
            <v>92000</v>
          </cell>
          <cell r="R1032">
            <v>8.0155320524662841</v>
          </cell>
          <cell r="S1032" t="str">
            <v/>
          </cell>
          <cell r="T1032">
            <v>40544</v>
          </cell>
          <cell r="U1032">
            <v>19.483288899081142</v>
          </cell>
          <cell r="V1032">
            <v>1735523</v>
          </cell>
          <cell r="X1032">
            <v>48</v>
          </cell>
          <cell r="Y1032">
            <v>17</v>
          </cell>
          <cell r="Z1032">
            <v>0</v>
          </cell>
        </row>
        <row r="1033">
          <cell r="A1033">
            <v>38650</v>
          </cell>
          <cell r="E1033">
            <v>1532610</v>
          </cell>
          <cell r="K1033">
            <v>0</v>
          </cell>
          <cell r="L1033">
            <v>0</v>
          </cell>
          <cell r="M1033">
            <v>104.45</v>
          </cell>
          <cell r="N1033">
            <v>22</v>
          </cell>
          <cell r="O1033">
            <v>0.21062709430349449</v>
          </cell>
          <cell r="P1033">
            <v>230</v>
          </cell>
          <cell r="Q1033">
            <v>73000</v>
          </cell>
          <cell r="R1033">
            <v>7.3365725227381526</v>
          </cell>
          <cell r="S1033" t="str">
            <v/>
          </cell>
          <cell r="T1033">
            <v>29557</v>
          </cell>
          <cell r="U1033">
            <v>16.084025290191242</v>
          </cell>
          <cell r="V1033">
            <v>1532610</v>
          </cell>
          <cell r="X1033">
            <v>45</v>
          </cell>
          <cell r="Y1033">
            <v>20</v>
          </cell>
          <cell r="Z1033">
            <v>0</v>
          </cell>
        </row>
        <row r="1034">
          <cell r="A1034">
            <v>38651</v>
          </cell>
          <cell r="E1034">
            <v>1521680</v>
          </cell>
          <cell r="K1034">
            <v>0</v>
          </cell>
          <cell r="L1034">
            <v>0</v>
          </cell>
          <cell r="M1034">
            <v>99.81</v>
          </cell>
          <cell r="N1034">
            <v>18.53</v>
          </cell>
          <cell r="O1034">
            <v>0.18565274020639216</v>
          </cell>
          <cell r="P1034">
            <v>230</v>
          </cell>
          <cell r="Q1034">
            <v>74000</v>
          </cell>
          <cell r="R1034">
            <v>7.6228834786093582</v>
          </cell>
          <cell r="S1034" t="str">
            <v/>
          </cell>
          <cell r="T1034">
            <v>41279</v>
          </cell>
          <cell r="U1034">
            <v>22.624129909047895</v>
          </cell>
          <cell r="V1034">
            <v>1521680</v>
          </cell>
          <cell r="X1034">
            <v>44</v>
          </cell>
          <cell r="Y1034">
            <v>21</v>
          </cell>
          <cell r="Z1034">
            <v>0</v>
          </cell>
        </row>
        <row r="1035">
          <cell r="A1035">
            <v>38652</v>
          </cell>
          <cell r="E1035">
            <v>1407530</v>
          </cell>
          <cell r="K1035">
            <v>0</v>
          </cell>
          <cell r="L1035">
            <v>0</v>
          </cell>
          <cell r="M1035">
            <v>95.71</v>
          </cell>
          <cell r="N1035">
            <v>20.93</v>
          </cell>
          <cell r="O1035">
            <v>0.21868143349702227</v>
          </cell>
          <cell r="P1035">
            <v>230</v>
          </cell>
          <cell r="Q1035">
            <v>67000</v>
          </cell>
          <cell r="R1035">
            <v>7.3530978999059657</v>
          </cell>
          <cell r="S1035" t="str">
            <v/>
          </cell>
          <cell r="T1035">
            <v>40078</v>
          </cell>
          <cell r="U1035">
            <v>23.747310536897974</v>
          </cell>
          <cell r="V1035">
            <v>1407530</v>
          </cell>
          <cell r="X1035">
            <v>48</v>
          </cell>
          <cell r="Y1035">
            <v>17</v>
          </cell>
          <cell r="Z1035">
            <v>0</v>
          </cell>
        </row>
        <row r="1036">
          <cell r="A1036">
            <v>38653</v>
          </cell>
          <cell r="E1036">
            <v>1501430</v>
          </cell>
          <cell r="K1036">
            <v>0</v>
          </cell>
          <cell r="L1036">
            <v>0</v>
          </cell>
          <cell r="M1036">
            <v>100.38</v>
          </cell>
          <cell r="N1036">
            <v>24.36</v>
          </cell>
          <cell r="O1036">
            <v>0.24267782426778242</v>
          </cell>
          <cell r="P1036">
            <v>230</v>
          </cell>
          <cell r="Q1036">
            <v>74000</v>
          </cell>
          <cell r="R1036">
            <v>7.4787308228730822</v>
          </cell>
          <cell r="S1036" t="str">
            <v/>
          </cell>
          <cell r="T1036">
            <v>29766</v>
          </cell>
          <cell r="U1036">
            <v>16.534133459435338</v>
          </cell>
          <cell r="V1036">
            <v>1501430</v>
          </cell>
          <cell r="X1036">
            <v>44</v>
          </cell>
          <cell r="Y1036">
            <v>21</v>
          </cell>
          <cell r="Z1036">
            <v>0</v>
          </cell>
        </row>
        <row r="1037">
          <cell r="A1037">
            <v>38654</v>
          </cell>
          <cell r="E1037">
            <v>1426410</v>
          </cell>
          <cell r="K1037">
            <v>0</v>
          </cell>
          <cell r="L1037">
            <v>0</v>
          </cell>
          <cell r="M1037">
            <v>92.6</v>
          </cell>
          <cell r="N1037">
            <v>22.67</v>
          </cell>
          <cell r="O1037">
            <v>0.24481641468682508</v>
          </cell>
          <cell r="P1037">
            <v>230</v>
          </cell>
          <cell r="Q1037">
            <v>73000</v>
          </cell>
          <cell r="R1037">
            <v>7.701997840172786</v>
          </cell>
          <cell r="S1037" t="str">
            <v/>
          </cell>
          <cell r="T1037">
            <v>33984</v>
          </cell>
          <cell r="U1037">
            <v>19.869922392579973</v>
          </cell>
          <cell r="V1037">
            <v>1426410</v>
          </cell>
          <cell r="X1037">
            <v>45</v>
          </cell>
          <cell r="Y1037">
            <v>20</v>
          </cell>
          <cell r="Z1037">
            <v>0</v>
          </cell>
        </row>
        <row r="1038">
          <cell r="A1038">
            <v>38655</v>
          </cell>
          <cell r="E1038">
            <v>1268960</v>
          </cell>
          <cell r="K1038">
            <v>0</v>
          </cell>
          <cell r="L1038">
            <v>0</v>
          </cell>
          <cell r="M1038">
            <v>87.49</v>
          </cell>
          <cell r="N1038">
            <v>21.37</v>
          </cell>
          <cell r="O1038">
            <v>0.24425648645559495</v>
          </cell>
          <cell r="P1038">
            <v>230</v>
          </cell>
          <cell r="Q1038">
            <v>68000</v>
          </cell>
          <cell r="R1038">
            <v>7.2520288032918048</v>
          </cell>
          <cell r="S1038" t="str">
            <v/>
          </cell>
          <cell r="T1038">
            <v>36898</v>
          </cell>
          <cell r="U1038">
            <v>24.250513806581768</v>
          </cell>
          <cell r="V1038">
            <v>1268960</v>
          </cell>
          <cell r="X1038">
            <v>48</v>
          </cell>
          <cell r="Y1038">
            <v>17</v>
          </cell>
          <cell r="Z1038">
            <v>0</v>
          </cell>
        </row>
        <row r="1039">
          <cell r="A1039">
            <v>38656</v>
          </cell>
          <cell r="E1039">
            <v>1077360</v>
          </cell>
          <cell r="K1039">
            <v>0</v>
          </cell>
          <cell r="L1039">
            <v>0</v>
          </cell>
          <cell r="M1039">
            <v>71.900000000000006</v>
          </cell>
          <cell r="N1039">
            <v>19.14</v>
          </cell>
          <cell r="O1039">
            <v>0.26620305980528508</v>
          </cell>
          <cell r="P1039">
            <v>230</v>
          </cell>
          <cell r="Q1039">
            <v>52000</v>
          </cell>
          <cell r="R1039">
            <v>7.4920723226703752</v>
          </cell>
          <cell r="S1039" t="str">
            <v/>
          </cell>
          <cell r="T1039">
            <v>34736</v>
          </cell>
          <cell r="U1039">
            <v>26.889641345511251</v>
          </cell>
          <cell r="V1039">
            <v>1077360</v>
          </cell>
          <cell r="X1039">
            <v>61</v>
          </cell>
          <cell r="Y1039">
            <v>4</v>
          </cell>
          <cell r="Z1039">
            <v>7.2335999999999885</v>
          </cell>
        </row>
        <row r="1040">
          <cell r="A1040">
            <v>38657</v>
          </cell>
          <cell r="E1040">
            <v>1195790</v>
          </cell>
          <cell r="K1040">
            <v>0</v>
          </cell>
          <cell r="L1040">
            <v>0</v>
          </cell>
          <cell r="M1040">
            <v>80.48</v>
          </cell>
          <cell r="N1040">
            <v>19.02</v>
          </cell>
          <cell r="O1040">
            <v>0.23633200795228626</v>
          </cell>
          <cell r="P1040">
            <v>230</v>
          </cell>
          <cell r="Q1040">
            <v>59000</v>
          </cell>
          <cell r="R1040">
            <v>7.4291128230616303</v>
          </cell>
          <cell r="S1040" t="str">
            <v/>
          </cell>
          <cell r="T1040">
            <v>35675</v>
          </cell>
          <cell r="U1040">
            <v>24.881417305714216</v>
          </cell>
          <cell r="V1040">
            <v>1195790</v>
          </cell>
          <cell r="X1040">
            <v>50</v>
          </cell>
          <cell r="Y1040">
            <v>15</v>
          </cell>
          <cell r="Z1040">
            <v>0</v>
          </cell>
        </row>
        <row r="1041">
          <cell r="A1041">
            <v>38658</v>
          </cell>
          <cell r="E1041">
            <v>1199110</v>
          </cell>
          <cell r="K1041">
            <v>0</v>
          </cell>
          <cell r="L1041">
            <v>0</v>
          </cell>
          <cell r="M1041">
            <v>81.02</v>
          </cell>
          <cell r="N1041">
            <v>17.329999999999998</v>
          </cell>
          <cell r="O1041">
            <v>0.21389780301160205</v>
          </cell>
          <cell r="P1041">
            <v>230</v>
          </cell>
          <cell r="Q1041">
            <v>62000</v>
          </cell>
          <cell r="R1041">
            <v>7.400086398420143</v>
          </cell>
          <cell r="S1041" t="str">
            <v/>
          </cell>
          <cell r="T1041">
            <v>39100</v>
          </cell>
          <cell r="U1041">
            <v>27.19466937979001</v>
          </cell>
          <cell r="V1041">
            <v>1199110</v>
          </cell>
          <cell r="X1041">
            <v>54</v>
          </cell>
          <cell r="Y1041">
            <v>11</v>
          </cell>
          <cell r="Z1041">
            <v>0</v>
          </cell>
        </row>
        <row r="1042">
          <cell r="A1042">
            <v>38659</v>
          </cell>
          <cell r="E1042">
            <v>1079950</v>
          </cell>
          <cell r="K1042">
            <v>0</v>
          </cell>
          <cell r="L1042">
            <v>0</v>
          </cell>
          <cell r="M1042">
            <v>72.040000000000006</v>
          </cell>
          <cell r="N1042">
            <v>15.37</v>
          </cell>
          <cell r="O1042">
            <v>0.21335369239311491</v>
          </cell>
          <cell r="P1042">
            <v>230</v>
          </cell>
          <cell r="Q1042">
            <v>52000</v>
          </cell>
          <cell r="R1042">
            <v>7.4954886174347584</v>
          </cell>
          <cell r="S1042" t="str">
            <v/>
          </cell>
          <cell r="T1042">
            <v>37312</v>
          </cell>
          <cell r="U1042">
            <v>28.81448955970184</v>
          </cell>
          <cell r="V1042">
            <v>1079950</v>
          </cell>
          <cell r="X1042">
            <v>62</v>
          </cell>
          <cell r="Y1042">
            <v>3</v>
          </cell>
          <cell r="Z1042">
            <v>0.45279999999998921</v>
          </cell>
        </row>
        <row r="1043">
          <cell r="A1043">
            <v>38660</v>
          </cell>
          <cell r="E1043">
            <v>1033270</v>
          </cell>
          <cell r="K1043">
            <v>0</v>
          </cell>
          <cell r="L1043">
            <v>0</v>
          </cell>
          <cell r="M1043">
            <v>70.290000000000006</v>
          </cell>
          <cell r="N1043">
            <v>16.809999999999999</v>
          </cell>
          <cell r="O1043">
            <v>0.23915208422250672</v>
          </cell>
          <cell r="P1043">
            <v>230</v>
          </cell>
          <cell r="Q1043">
            <v>51000</v>
          </cell>
          <cell r="R1043">
            <v>7.3500497937117659</v>
          </cell>
          <cell r="S1043" t="str">
            <v/>
          </cell>
          <cell r="T1043">
            <v>37989</v>
          </cell>
          <cell r="U1043">
            <v>30.662678680306215</v>
          </cell>
          <cell r="V1043">
            <v>1033270</v>
          </cell>
          <cell r="X1043">
            <v>66</v>
          </cell>
          <cell r="Y1043">
            <v>0</v>
          </cell>
          <cell r="Z1043">
            <v>8.6175999999999888</v>
          </cell>
        </row>
        <row r="1044">
          <cell r="A1044">
            <v>38661</v>
          </cell>
          <cell r="E1044">
            <v>970610</v>
          </cell>
          <cell r="K1044">
            <v>0</v>
          </cell>
          <cell r="L1044">
            <v>0</v>
          </cell>
          <cell r="M1044">
            <v>64.7</v>
          </cell>
          <cell r="N1044">
            <v>15.59</v>
          </cell>
          <cell r="O1044">
            <v>0.24095826893353939</v>
          </cell>
          <cell r="P1044">
            <v>230</v>
          </cell>
          <cell r="Q1044">
            <v>47000</v>
          </cell>
          <cell r="R1044">
            <v>7.5008500772797531</v>
          </cell>
          <cell r="S1044" t="str">
            <v/>
          </cell>
          <cell r="T1044">
            <v>36247</v>
          </cell>
          <cell r="U1044">
            <v>31.1453601343485</v>
          </cell>
          <cell r="V1044">
            <v>970610</v>
          </cell>
          <cell r="X1044">
            <v>68</v>
          </cell>
          <cell r="Y1044">
            <v>0</v>
          </cell>
          <cell r="Z1044">
            <v>11.313599999999987</v>
          </cell>
        </row>
        <row r="1045">
          <cell r="A1045">
            <v>38662</v>
          </cell>
          <cell r="D1045">
            <v>6928</v>
          </cell>
          <cell r="E1045">
            <v>1060890</v>
          </cell>
          <cell r="K1045">
            <v>0</v>
          </cell>
          <cell r="L1045">
            <v>40</v>
          </cell>
          <cell r="M1045">
            <v>71.64</v>
          </cell>
          <cell r="N1045">
            <v>16.39</v>
          </cell>
          <cell r="O1045">
            <v>0.22878280290340591</v>
          </cell>
          <cell r="P1045">
            <v>230</v>
          </cell>
          <cell r="Q1045">
            <v>53000</v>
          </cell>
          <cell r="R1045">
            <v>7.4043132328308205</v>
          </cell>
          <cell r="S1045">
            <v>173.2</v>
          </cell>
          <cell r="T1045">
            <v>37394</v>
          </cell>
          <cell r="U1045">
            <v>29.205909621302506</v>
          </cell>
          <cell r="V1045">
            <v>1067818</v>
          </cell>
          <cell r="X1045">
            <v>54</v>
          </cell>
          <cell r="Y1045">
            <v>11</v>
          </cell>
          <cell r="Z1045">
            <v>0.14079999999998449</v>
          </cell>
        </row>
        <row r="1046">
          <cell r="A1046">
            <v>38663</v>
          </cell>
          <cell r="E1046">
            <v>1127340</v>
          </cell>
          <cell r="K1046">
            <v>0</v>
          </cell>
          <cell r="L1046">
            <v>0</v>
          </cell>
          <cell r="M1046">
            <v>77.37</v>
          </cell>
          <cell r="N1046">
            <v>18.010000000000002</v>
          </cell>
          <cell r="O1046">
            <v>0.23277756236267289</v>
          </cell>
          <cell r="P1046">
            <v>230</v>
          </cell>
          <cell r="Q1046">
            <v>59000</v>
          </cell>
          <cell r="R1046">
            <v>7.285381930981</v>
          </cell>
          <cell r="S1046" t="str">
            <v/>
          </cell>
          <cell r="T1046">
            <v>31384</v>
          </cell>
          <cell r="U1046">
            <v>23.217712491351321</v>
          </cell>
          <cell r="V1046">
            <v>1127340</v>
          </cell>
          <cell r="X1046">
            <v>53</v>
          </cell>
          <cell r="Y1046">
            <v>12</v>
          </cell>
          <cell r="Z1046">
            <v>0.39999999999999147</v>
          </cell>
        </row>
        <row r="1047">
          <cell r="A1047">
            <v>38664</v>
          </cell>
          <cell r="C1047">
            <v>688872</v>
          </cell>
          <cell r="D1047">
            <v>11517</v>
          </cell>
          <cell r="E1047">
            <v>435440</v>
          </cell>
          <cell r="K1047">
            <v>37.29</v>
          </cell>
          <cell r="L1047">
            <v>320</v>
          </cell>
          <cell r="M1047">
            <v>27.42</v>
          </cell>
          <cell r="N1047">
            <v>6.89</v>
          </cell>
          <cell r="O1047">
            <v>0.2512764405543399</v>
          </cell>
          <cell r="P1047">
            <v>230</v>
          </cell>
          <cell r="Q1047">
            <v>58000</v>
          </cell>
          <cell r="R1047">
            <v>8.6873126255601907</v>
          </cell>
          <cell r="S1047">
            <v>35.990625000000001</v>
          </cell>
          <cell r="T1047">
            <v>32163</v>
          </cell>
          <cell r="U1047">
            <v>23.616179900319501</v>
          </cell>
          <cell r="V1047">
            <v>1135829</v>
          </cell>
          <cell r="X1047">
            <v>72</v>
          </cell>
          <cell r="Y1047">
            <v>0</v>
          </cell>
          <cell r="Z1047">
            <v>16.147200000000012</v>
          </cell>
        </row>
        <row r="1048">
          <cell r="A1048">
            <v>38665</v>
          </cell>
          <cell r="C1048">
            <v>1282270</v>
          </cell>
          <cell r="D1048">
            <v>6880</v>
          </cell>
          <cell r="K1048">
            <v>60.83</v>
          </cell>
          <cell r="L1048">
            <v>160</v>
          </cell>
          <cell r="M1048">
            <v>0</v>
          </cell>
          <cell r="N1048">
            <v>0</v>
          </cell>
          <cell r="O1048" t="str">
            <v/>
          </cell>
          <cell r="P1048">
            <v>230</v>
          </cell>
          <cell r="Q1048">
            <v>58000</v>
          </cell>
          <cell r="R1048">
            <v>10.539783001808319</v>
          </cell>
          <cell r="S1048">
            <v>43</v>
          </cell>
          <cell r="T1048">
            <v>33593</v>
          </cell>
          <cell r="U1048">
            <v>21.732585036652058</v>
          </cell>
          <cell r="V1048">
            <v>1289150</v>
          </cell>
          <cell r="X1048">
            <v>60</v>
          </cell>
          <cell r="Y1048">
            <v>5</v>
          </cell>
          <cell r="Z1048">
            <v>1.4591999999999885</v>
          </cell>
        </row>
        <row r="1049">
          <cell r="A1049">
            <v>38666</v>
          </cell>
          <cell r="C1049">
            <v>908288</v>
          </cell>
          <cell r="E1049">
            <v>467650</v>
          </cell>
          <cell r="K1049">
            <v>36.770000000000003</v>
          </cell>
          <cell r="L1049">
            <v>2760</v>
          </cell>
          <cell r="M1049">
            <v>29.26</v>
          </cell>
          <cell r="N1049">
            <v>6.47</v>
          </cell>
          <cell r="O1049">
            <v>0.221120984278879</v>
          </cell>
          <cell r="P1049">
            <v>230</v>
          </cell>
          <cell r="Q1049">
            <v>70000</v>
          </cell>
          <cell r="R1049">
            <v>10.419036801453885</v>
          </cell>
          <cell r="S1049">
            <v>0</v>
          </cell>
          <cell r="T1049">
            <v>28193</v>
          </cell>
          <cell r="U1049">
            <v>17.088678414289017</v>
          </cell>
          <cell r="V1049">
            <v>1375938</v>
          </cell>
          <cell r="X1049">
            <v>44</v>
          </cell>
          <cell r="Y1049">
            <v>21</v>
          </cell>
          <cell r="Z1049">
            <v>0</v>
          </cell>
        </row>
        <row r="1050">
          <cell r="A1050">
            <v>38667</v>
          </cell>
          <cell r="E1050">
            <v>1237860</v>
          </cell>
          <cell r="K1050">
            <v>82.13</v>
          </cell>
          <cell r="L1050">
            <v>0</v>
          </cell>
          <cell r="M1050">
            <v>82.13</v>
          </cell>
          <cell r="N1050">
            <v>19.809999999999999</v>
          </cell>
          <cell r="O1050">
            <v>0.24120297089979301</v>
          </cell>
          <cell r="P1050">
            <v>230</v>
          </cell>
          <cell r="Q1050">
            <v>62000</v>
          </cell>
          <cell r="R1050">
            <v>3.767989772312188</v>
          </cell>
          <cell r="S1050" t="str">
            <v/>
          </cell>
          <cell r="T1050">
            <v>30923</v>
          </cell>
          <cell r="U1050">
            <v>20.834167030197275</v>
          </cell>
          <cell r="V1050">
            <v>1237860</v>
          </cell>
          <cell r="X1050">
            <v>48</v>
          </cell>
          <cell r="Y1050">
            <v>17</v>
          </cell>
          <cell r="Z1050">
            <v>0</v>
          </cell>
        </row>
        <row r="1051">
          <cell r="A1051">
            <v>38668</v>
          </cell>
          <cell r="E1051">
            <v>1056320</v>
          </cell>
          <cell r="K1051">
            <v>0</v>
          </cell>
          <cell r="L1051">
            <v>0</v>
          </cell>
          <cell r="M1051">
            <v>69.64</v>
          </cell>
          <cell r="N1051">
            <v>16.309999999999999</v>
          </cell>
          <cell r="O1051">
            <v>0.23420448018380238</v>
          </cell>
          <cell r="P1051">
            <v>230</v>
          </cell>
          <cell r="Q1051">
            <v>52000</v>
          </cell>
          <cell r="R1051">
            <v>7.5841470419299251</v>
          </cell>
          <cell r="S1051" t="str">
            <v/>
          </cell>
          <cell r="T1051">
            <v>28894</v>
          </cell>
          <cell r="U1051">
            <v>22.812780218115723</v>
          </cell>
          <cell r="V1051">
            <v>1056320</v>
          </cell>
          <cell r="X1051">
            <v>57</v>
          </cell>
          <cell r="Y1051">
            <v>8</v>
          </cell>
          <cell r="Z1051">
            <v>0</v>
          </cell>
        </row>
        <row r="1052">
          <cell r="A1052">
            <v>38669</v>
          </cell>
          <cell r="E1052">
            <v>1042570</v>
          </cell>
          <cell r="K1052">
            <v>0</v>
          </cell>
          <cell r="L1052">
            <v>0</v>
          </cell>
          <cell r="M1052">
            <v>68.7</v>
          </cell>
          <cell r="N1052">
            <v>16.54</v>
          </cell>
          <cell r="O1052">
            <v>0.24075691411935951</v>
          </cell>
          <cell r="P1052">
            <v>230</v>
          </cell>
          <cell r="Q1052">
            <v>52000</v>
          </cell>
          <cell r="R1052">
            <v>7.5878457059679771</v>
          </cell>
          <cell r="S1052" t="str">
            <v/>
          </cell>
          <cell r="T1052">
            <v>28009</v>
          </cell>
          <cell r="U1052">
            <v>22.405695540826994</v>
          </cell>
          <cell r="V1052">
            <v>1042570</v>
          </cell>
          <cell r="X1052">
            <v>54</v>
          </cell>
          <cell r="Y1052">
            <v>11</v>
          </cell>
          <cell r="Z1052">
            <v>0</v>
          </cell>
        </row>
        <row r="1053">
          <cell r="A1053">
            <v>38670</v>
          </cell>
          <cell r="B1053">
            <v>276000</v>
          </cell>
          <cell r="E1053">
            <v>1154340</v>
          </cell>
          <cell r="K1053">
            <v>18.399999999999999</v>
          </cell>
          <cell r="L1053">
            <v>220</v>
          </cell>
          <cell r="M1053">
            <v>78.88</v>
          </cell>
          <cell r="N1053">
            <v>19.54</v>
          </cell>
          <cell r="O1053">
            <v>0.24771805273833672</v>
          </cell>
          <cell r="P1053">
            <v>230</v>
          </cell>
          <cell r="Q1053">
            <v>62000</v>
          </cell>
          <cell r="R1053">
            <v>7.3516652960526319</v>
          </cell>
          <cell r="S1053">
            <v>0</v>
          </cell>
          <cell r="T1053">
            <v>36532</v>
          </cell>
          <cell r="U1053">
            <v>21.301010948445825</v>
          </cell>
          <cell r="V1053">
            <v>1430340</v>
          </cell>
          <cell r="X1053">
            <v>48</v>
          </cell>
          <cell r="Y1053">
            <v>17</v>
          </cell>
          <cell r="Z1053">
            <v>0</v>
          </cell>
        </row>
        <row r="1054">
          <cell r="A1054">
            <v>38671</v>
          </cell>
          <cell r="B1054">
            <v>564500</v>
          </cell>
          <cell r="E1054">
            <v>1013920</v>
          </cell>
          <cell r="K1054">
            <v>30.69</v>
          </cell>
          <cell r="L1054">
            <v>0</v>
          </cell>
          <cell r="M1054">
            <v>67.06</v>
          </cell>
          <cell r="N1054">
            <v>16.760000000000002</v>
          </cell>
          <cell r="O1054">
            <v>0.24992543990456309</v>
          </cell>
          <cell r="P1054">
            <v>230</v>
          </cell>
          <cell r="Q1054">
            <v>71000</v>
          </cell>
          <cell r="R1054">
            <v>8.0737595907928394</v>
          </cell>
          <cell r="S1054" t="str">
            <v/>
          </cell>
          <cell r="T1054">
            <v>27459</v>
          </cell>
          <cell r="U1054">
            <v>14.508689702360588</v>
          </cell>
          <cell r="V1054">
            <v>1578420</v>
          </cell>
          <cell r="X1054">
            <v>57</v>
          </cell>
          <cell r="Y1054">
            <v>8</v>
          </cell>
          <cell r="Z1054">
            <v>6.1391999999999811</v>
          </cell>
        </row>
        <row r="1055">
          <cell r="A1055">
            <v>38672</v>
          </cell>
          <cell r="B1055">
            <v>473436</v>
          </cell>
          <cell r="E1055">
            <v>1517170</v>
          </cell>
          <cell r="K1055">
            <v>27.83</v>
          </cell>
          <cell r="L1055">
            <v>0</v>
          </cell>
          <cell r="M1055">
            <v>101.55</v>
          </cell>
          <cell r="N1055">
            <v>23.95</v>
          </cell>
          <cell r="O1055">
            <v>0.23584441161989167</v>
          </cell>
          <cell r="P1055">
            <v>230</v>
          </cell>
          <cell r="Q1055">
            <v>95000</v>
          </cell>
          <cell r="R1055">
            <v>7.6928659761941569</v>
          </cell>
          <cell r="S1055" t="str">
            <v/>
          </cell>
          <cell r="T1055">
            <v>13470</v>
          </cell>
          <cell r="U1055">
            <v>5.643497507794109</v>
          </cell>
          <cell r="V1055">
            <v>1990606</v>
          </cell>
          <cell r="X1055">
            <v>34</v>
          </cell>
          <cell r="Y1055">
            <v>31</v>
          </cell>
          <cell r="Z1055">
            <v>0</v>
          </cell>
        </row>
        <row r="1056">
          <cell r="A1056">
            <v>38673</v>
          </cell>
          <cell r="B1056">
            <v>612800</v>
          </cell>
          <cell r="E1056">
            <v>1633440</v>
          </cell>
          <cell r="K1056">
            <v>32.67</v>
          </cell>
          <cell r="L1056">
            <v>80</v>
          </cell>
          <cell r="M1056">
            <v>105.68</v>
          </cell>
          <cell r="N1056">
            <v>23.56</v>
          </cell>
          <cell r="O1056">
            <v>0.22293716881150641</v>
          </cell>
          <cell r="P1056">
            <v>230</v>
          </cell>
          <cell r="Q1056">
            <v>98000</v>
          </cell>
          <cell r="R1056">
            <v>8.1179616913624848</v>
          </cell>
          <cell r="S1056">
            <v>0</v>
          </cell>
          <cell r="T1056">
            <v>21349</v>
          </cell>
          <cell r="U1056">
            <v>7.9266089108910895</v>
          </cell>
          <cell r="V1056">
            <v>2246240</v>
          </cell>
          <cell r="X1056">
            <v>28</v>
          </cell>
          <cell r="Y1056">
            <v>37</v>
          </cell>
          <cell r="Z1056">
            <v>0</v>
          </cell>
        </row>
        <row r="1057">
          <cell r="A1057">
            <v>38674</v>
          </cell>
          <cell r="B1057">
            <v>671648</v>
          </cell>
          <cell r="E1057">
            <v>1298810</v>
          </cell>
          <cell r="K1057">
            <v>33.340000000000003</v>
          </cell>
          <cell r="L1057">
            <v>0</v>
          </cell>
          <cell r="M1057">
            <v>85.06</v>
          </cell>
          <cell r="N1057">
            <v>22.24</v>
          </cell>
          <cell r="O1057">
            <v>0.26146249706089819</v>
          </cell>
          <cell r="P1057">
            <v>230</v>
          </cell>
          <cell r="Q1057">
            <v>96000</v>
          </cell>
          <cell r="R1057">
            <v>8.3211908783783777</v>
          </cell>
          <cell r="S1057" t="str">
            <v/>
          </cell>
          <cell r="T1057">
            <v>7278</v>
          </cell>
          <cell r="U1057">
            <v>3.0804269870253513</v>
          </cell>
          <cell r="V1057">
            <v>1970458</v>
          </cell>
          <cell r="X1057">
            <v>38</v>
          </cell>
          <cell r="Y1057">
            <v>27</v>
          </cell>
          <cell r="Z1057">
            <v>0</v>
          </cell>
        </row>
        <row r="1058">
          <cell r="A1058">
            <v>38675</v>
          </cell>
          <cell r="B1058">
            <v>560000</v>
          </cell>
          <cell r="E1058">
            <v>1135390</v>
          </cell>
          <cell r="K1058">
            <v>30.88</v>
          </cell>
          <cell r="L1058">
            <v>0</v>
          </cell>
          <cell r="M1058">
            <v>72.19</v>
          </cell>
          <cell r="N1058">
            <v>20.16</v>
          </cell>
          <cell r="O1058">
            <v>0.27926305582490651</v>
          </cell>
          <cell r="P1058">
            <v>230</v>
          </cell>
          <cell r="Q1058">
            <v>86000</v>
          </cell>
          <cell r="R1058">
            <v>8.2244591054623069</v>
          </cell>
          <cell r="S1058" t="str">
            <v/>
          </cell>
          <cell r="T1058">
            <v>27093</v>
          </cell>
          <cell r="U1058">
            <v>13.327648505653567</v>
          </cell>
          <cell r="V1058">
            <v>1695390</v>
          </cell>
          <cell r="X1058">
            <v>44</v>
          </cell>
          <cell r="Y1058">
            <v>21</v>
          </cell>
          <cell r="Z1058">
            <v>0</v>
          </cell>
        </row>
        <row r="1059">
          <cell r="A1059">
            <v>38676</v>
          </cell>
          <cell r="B1059">
            <v>576163</v>
          </cell>
          <cell r="E1059">
            <v>1157740</v>
          </cell>
          <cell r="K1059">
            <v>31.25</v>
          </cell>
          <cell r="L1059">
            <v>0</v>
          </cell>
          <cell r="M1059">
            <v>76.069999999999993</v>
          </cell>
          <cell r="N1059">
            <v>21.71</v>
          </cell>
          <cell r="O1059">
            <v>0.28539503089259893</v>
          </cell>
          <cell r="P1059">
            <v>230</v>
          </cell>
          <cell r="Q1059">
            <v>80000</v>
          </cell>
          <cell r="R1059">
            <v>8.0781913902348119</v>
          </cell>
          <cell r="S1059" t="str">
            <v/>
          </cell>
          <cell r="T1059">
            <v>29564</v>
          </cell>
          <cell r="U1059">
            <v>14.220158797810489</v>
          </cell>
          <cell r="V1059">
            <v>1733903</v>
          </cell>
          <cell r="X1059">
            <v>45</v>
          </cell>
          <cell r="Y1059">
            <v>20</v>
          </cell>
          <cell r="Z1059">
            <v>0</v>
          </cell>
        </row>
        <row r="1060">
          <cell r="A1060">
            <v>38677</v>
          </cell>
          <cell r="B1060">
            <v>561189</v>
          </cell>
          <cell r="E1060">
            <v>1186830</v>
          </cell>
          <cell r="K1060">
            <v>31.15</v>
          </cell>
          <cell r="L1060">
            <v>0</v>
          </cell>
          <cell r="M1060">
            <v>79.55</v>
          </cell>
          <cell r="N1060">
            <v>22.47</v>
          </cell>
          <cell r="O1060">
            <v>0.28246385920804523</v>
          </cell>
          <cell r="P1060">
            <v>230</v>
          </cell>
          <cell r="Q1060">
            <v>83000</v>
          </cell>
          <cell r="R1060">
            <v>7.8952981029810312</v>
          </cell>
          <cell r="S1060" t="str">
            <v/>
          </cell>
          <cell r="T1060">
            <v>19681</v>
          </cell>
          <cell r="U1060">
            <v>9.3900318017138265</v>
          </cell>
          <cell r="V1060">
            <v>1748019</v>
          </cell>
          <cell r="X1060">
            <v>40</v>
          </cell>
          <cell r="Y1060">
            <v>25</v>
          </cell>
          <cell r="Z1060">
            <v>0</v>
          </cell>
        </row>
        <row r="1061">
          <cell r="A1061">
            <v>38678</v>
          </cell>
          <cell r="B1061">
            <v>567881</v>
          </cell>
          <cell r="E1061">
            <v>1276710</v>
          </cell>
          <cell r="K1061">
            <v>31.97</v>
          </cell>
          <cell r="L1061">
            <v>0</v>
          </cell>
          <cell r="M1061">
            <v>84.98</v>
          </cell>
          <cell r="N1061">
            <v>21.96</v>
          </cell>
          <cell r="O1061">
            <v>0.25841374441044951</v>
          </cell>
          <cell r="P1061">
            <v>230</v>
          </cell>
          <cell r="Q1061">
            <v>82000</v>
          </cell>
          <cell r="R1061">
            <v>7.8862377084224029</v>
          </cell>
          <cell r="S1061" t="str">
            <v/>
          </cell>
          <cell r="T1061">
            <v>22942</v>
          </cell>
          <cell r="U1061">
            <v>10.372829532400408</v>
          </cell>
          <cell r="V1061">
            <v>1844591</v>
          </cell>
          <cell r="X1061">
            <v>39</v>
          </cell>
          <cell r="Y1061">
            <v>26</v>
          </cell>
          <cell r="Z1061">
            <v>0</v>
          </cell>
        </row>
        <row r="1062">
          <cell r="A1062">
            <v>38679</v>
          </cell>
          <cell r="B1062">
            <v>534402</v>
          </cell>
          <cell r="E1062">
            <v>1053970</v>
          </cell>
          <cell r="K1062">
            <v>31.72</v>
          </cell>
          <cell r="L1062">
            <v>0</v>
          </cell>
          <cell r="M1062">
            <v>68.47</v>
          </cell>
          <cell r="N1062">
            <v>18.84</v>
          </cell>
          <cell r="O1062">
            <v>0.27515700306703667</v>
          </cell>
          <cell r="P1062">
            <v>230</v>
          </cell>
          <cell r="Q1062">
            <v>76000</v>
          </cell>
          <cell r="R1062">
            <v>7.9267990817446847</v>
          </cell>
          <cell r="S1062" t="str">
            <v/>
          </cell>
          <cell r="T1062">
            <v>23005</v>
          </cell>
          <cell r="U1062">
            <v>12.079141410198616</v>
          </cell>
          <cell r="V1062">
            <v>1588372</v>
          </cell>
          <cell r="X1062">
            <v>50</v>
          </cell>
          <cell r="Y1062">
            <v>15</v>
          </cell>
          <cell r="Z1062">
            <v>0</v>
          </cell>
        </row>
        <row r="1063">
          <cell r="A1063">
            <v>38680</v>
          </cell>
          <cell r="B1063">
            <v>543700</v>
          </cell>
          <cell r="D1063">
            <v>224900</v>
          </cell>
          <cell r="E1063">
            <v>1168060</v>
          </cell>
          <cell r="K1063">
            <v>30.09</v>
          </cell>
          <cell r="L1063">
            <v>750</v>
          </cell>
          <cell r="M1063">
            <v>75.069999999999993</v>
          </cell>
          <cell r="N1063">
            <v>20.99</v>
          </cell>
          <cell r="O1063">
            <v>0.27960570134541096</v>
          </cell>
          <cell r="P1063">
            <v>230</v>
          </cell>
          <cell r="Q1063">
            <v>94000</v>
          </cell>
          <cell r="R1063">
            <v>8.1388360593381517</v>
          </cell>
          <cell r="S1063">
            <v>299.86666666666667</v>
          </cell>
          <cell r="T1063">
            <v>25577</v>
          </cell>
          <cell r="U1063">
            <v>11.014436194272612</v>
          </cell>
          <cell r="V1063">
            <v>1936660</v>
          </cell>
          <cell r="X1063">
            <v>36</v>
          </cell>
          <cell r="Y1063">
            <v>29</v>
          </cell>
          <cell r="Z1063">
            <v>0</v>
          </cell>
        </row>
        <row r="1064">
          <cell r="A1064">
            <v>38681</v>
          </cell>
          <cell r="B1064">
            <v>444000</v>
          </cell>
          <cell r="C1064">
            <v>1267460</v>
          </cell>
          <cell r="D1064">
            <v>1553200</v>
          </cell>
          <cell r="K1064">
            <v>65.53</v>
          </cell>
          <cell r="L1064">
            <v>11770</v>
          </cell>
          <cell r="M1064">
            <v>0</v>
          </cell>
          <cell r="N1064">
            <v>0</v>
          </cell>
          <cell r="O1064" t="str">
            <v/>
          </cell>
          <cell r="P1064">
            <v>230</v>
          </cell>
          <cell r="Q1064">
            <v>155000</v>
          </cell>
          <cell r="R1064">
            <v>13.058599114909201</v>
          </cell>
          <cell r="S1064">
            <v>131.96261682242991</v>
          </cell>
          <cell r="T1064">
            <v>15790</v>
          </cell>
          <cell r="U1064">
            <v>4.0337615555678079</v>
          </cell>
          <cell r="V1064">
            <v>3264660</v>
          </cell>
          <cell r="X1064">
            <v>28</v>
          </cell>
          <cell r="Y1064">
            <v>37</v>
          </cell>
          <cell r="Z1064">
            <v>0</v>
          </cell>
        </row>
        <row r="1065">
          <cell r="A1065">
            <v>38682</v>
          </cell>
          <cell r="B1065">
            <v>10200</v>
          </cell>
          <cell r="C1065">
            <v>1450700</v>
          </cell>
          <cell r="D1065">
            <v>719700</v>
          </cell>
          <cell r="K1065">
            <v>68.38</v>
          </cell>
          <cell r="L1065">
            <v>7580</v>
          </cell>
          <cell r="M1065">
            <v>0</v>
          </cell>
          <cell r="N1065">
            <v>0</v>
          </cell>
          <cell r="O1065" t="str">
            <v/>
          </cell>
          <cell r="P1065">
            <v>230</v>
          </cell>
          <cell r="Q1065">
            <v>105000</v>
          </cell>
          <cell r="R1065">
            <v>10.682217022521206</v>
          </cell>
          <cell r="S1065">
            <v>94.947229551451187</v>
          </cell>
          <cell r="T1065">
            <v>5891</v>
          </cell>
          <cell r="U1065">
            <v>2.2530927267724481</v>
          </cell>
          <cell r="V1065">
            <v>2180600</v>
          </cell>
          <cell r="X1065">
            <v>44</v>
          </cell>
          <cell r="Y1065">
            <v>21</v>
          </cell>
          <cell r="Z1065">
            <v>0</v>
          </cell>
        </row>
        <row r="1066">
          <cell r="A1066">
            <v>38683</v>
          </cell>
          <cell r="B1066">
            <v>239000</v>
          </cell>
          <cell r="C1066">
            <v>1284000</v>
          </cell>
          <cell r="D1066">
            <v>207600</v>
          </cell>
          <cell r="K1066">
            <v>78.39</v>
          </cell>
          <cell r="L1066">
            <v>2490</v>
          </cell>
          <cell r="M1066">
            <v>0</v>
          </cell>
          <cell r="N1066">
            <v>0</v>
          </cell>
          <cell r="O1066" t="str">
            <v/>
          </cell>
          <cell r="P1066">
            <v>230</v>
          </cell>
          <cell r="Q1066">
            <v>80000</v>
          </cell>
          <cell r="R1066">
            <v>9.7142492664880731</v>
          </cell>
          <cell r="S1066">
            <v>83.373493975903614</v>
          </cell>
          <cell r="T1066">
            <v>2490</v>
          </cell>
          <cell r="U1066">
            <v>1.1999653299433721</v>
          </cell>
          <cell r="V1066">
            <v>1730600</v>
          </cell>
          <cell r="X1066">
            <v>57</v>
          </cell>
          <cell r="Y1066">
            <v>8</v>
          </cell>
          <cell r="Z1066">
            <v>5.4367999999999981</v>
          </cell>
        </row>
        <row r="1067">
          <cell r="A1067">
            <v>38684</v>
          </cell>
          <cell r="B1067">
            <v>522303</v>
          </cell>
          <cell r="C1067">
            <v>1186290</v>
          </cell>
          <cell r="K1067">
            <v>83.6</v>
          </cell>
          <cell r="L1067">
            <v>0</v>
          </cell>
          <cell r="M1067">
            <v>0</v>
          </cell>
          <cell r="N1067">
            <v>0</v>
          </cell>
          <cell r="O1067" t="str">
            <v/>
          </cell>
          <cell r="P1067">
            <v>230</v>
          </cell>
          <cell r="Q1067">
            <v>82000</v>
          </cell>
          <cell r="R1067">
            <v>10.218857655502392</v>
          </cell>
          <cell r="S1067" t="str">
            <v/>
          </cell>
          <cell r="T1067">
            <v>27863</v>
          </cell>
          <cell r="U1067">
            <v>13.600513404889286</v>
          </cell>
          <cell r="V1067">
            <v>1708593</v>
          </cell>
          <cell r="X1067">
            <v>54</v>
          </cell>
          <cell r="Y1067">
            <v>11</v>
          </cell>
          <cell r="Z1067">
            <v>0</v>
          </cell>
        </row>
        <row r="1068">
          <cell r="A1068">
            <v>38685</v>
          </cell>
          <cell r="B1068">
            <v>543335</v>
          </cell>
          <cell r="C1068">
            <v>1540020</v>
          </cell>
          <cell r="D1068">
            <v>297365</v>
          </cell>
          <cell r="K1068">
            <v>94.81</v>
          </cell>
          <cell r="L1068">
            <v>3170</v>
          </cell>
          <cell r="M1068">
            <v>0</v>
          </cell>
          <cell r="N1068">
            <v>0</v>
          </cell>
          <cell r="O1068" t="str">
            <v/>
          </cell>
          <cell r="P1068">
            <v>230</v>
          </cell>
          <cell r="Q1068">
            <v>105000</v>
          </cell>
          <cell r="R1068">
            <v>10.987000316422318</v>
          </cell>
          <cell r="S1068">
            <v>93.805993690851736</v>
          </cell>
          <cell r="T1068">
            <v>19471</v>
          </cell>
          <cell r="U1068">
            <v>6.8209676064383888</v>
          </cell>
          <cell r="V1068">
            <v>2380720</v>
          </cell>
          <cell r="X1068">
            <v>34</v>
          </cell>
          <cell r="Y1068">
            <v>31</v>
          </cell>
          <cell r="Z1068">
            <v>0</v>
          </cell>
        </row>
        <row r="1069">
          <cell r="A1069">
            <v>38686</v>
          </cell>
          <cell r="B1069">
            <v>445528</v>
          </cell>
          <cell r="C1069">
            <v>1606150</v>
          </cell>
          <cell r="D1069">
            <v>456407</v>
          </cell>
          <cell r="K1069">
            <v>93.54</v>
          </cell>
          <cell r="L1069">
            <v>4990</v>
          </cell>
          <cell r="M1069">
            <v>0</v>
          </cell>
          <cell r="N1069">
            <v>0</v>
          </cell>
          <cell r="O1069" t="str">
            <v/>
          </cell>
          <cell r="P1069">
            <v>230</v>
          </cell>
          <cell r="Q1069">
            <v>113000</v>
          </cell>
          <cell r="R1069">
            <v>10.966848407098567</v>
          </cell>
          <cell r="S1069">
            <v>91.464328657314624</v>
          </cell>
          <cell r="T1069">
            <v>16703</v>
          </cell>
          <cell r="U1069">
            <v>5.5541586509229148</v>
          </cell>
          <cell r="V1069">
            <v>2508085</v>
          </cell>
          <cell r="X1069">
            <v>31</v>
          </cell>
          <cell r="Y1069">
            <v>34</v>
          </cell>
          <cell r="Z1069">
            <v>0</v>
          </cell>
        </row>
        <row r="1070">
          <cell r="A1070">
            <v>38687</v>
          </cell>
          <cell r="B1070">
            <v>759978</v>
          </cell>
          <cell r="C1070">
            <v>1573140</v>
          </cell>
          <cell r="D1070">
            <v>320334</v>
          </cell>
          <cell r="K1070">
            <v>106.54</v>
          </cell>
          <cell r="L1070">
            <v>3550</v>
          </cell>
          <cell r="M1070">
            <v>0</v>
          </cell>
          <cell r="N1070">
            <v>0</v>
          </cell>
          <cell r="O1070" t="str">
            <v/>
          </cell>
          <cell r="P1070">
            <v>230</v>
          </cell>
          <cell r="Q1070">
            <v>138000</v>
          </cell>
          <cell r="R1070">
            <v>10.949493148113385</v>
          </cell>
          <cell r="S1070">
            <v>90.234929577464783</v>
          </cell>
          <cell r="T1070">
            <v>29943</v>
          </cell>
          <cell r="U1070">
            <v>9.4113110016687695</v>
          </cell>
          <cell r="V1070">
            <v>2653452</v>
          </cell>
          <cell r="X1070">
            <v>30</v>
          </cell>
          <cell r="Y1070">
            <v>35</v>
          </cell>
          <cell r="Z1070">
            <v>0</v>
          </cell>
        </row>
        <row r="1071">
          <cell r="A1071">
            <v>38688</v>
          </cell>
          <cell r="B1071">
            <v>633900</v>
          </cell>
          <cell r="C1071">
            <v>1595600</v>
          </cell>
          <cell r="D1071">
            <v>704800</v>
          </cell>
          <cell r="K1071">
            <v>105.11</v>
          </cell>
          <cell r="L1071">
            <v>8140</v>
          </cell>
          <cell r="M1071">
            <v>0</v>
          </cell>
          <cell r="N1071">
            <v>0</v>
          </cell>
          <cell r="O1071" t="str">
            <v/>
          </cell>
          <cell r="P1071">
            <v>230</v>
          </cell>
          <cell r="Q1071">
            <v>137000</v>
          </cell>
          <cell r="R1071">
            <v>10.605556084102369</v>
          </cell>
          <cell r="S1071">
            <v>86.584766584766584</v>
          </cell>
          <cell r="T1071">
            <v>49010</v>
          </cell>
          <cell r="U1071">
            <v>13.929843574276656</v>
          </cell>
          <cell r="V1071">
            <v>2934300</v>
          </cell>
          <cell r="X1071">
            <v>27</v>
          </cell>
          <cell r="Y1071">
            <v>38</v>
          </cell>
          <cell r="Z1071">
            <v>0</v>
          </cell>
        </row>
        <row r="1072">
          <cell r="A1072">
            <v>38689</v>
          </cell>
          <cell r="B1072">
            <v>554700</v>
          </cell>
          <cell r="C1072">
            <v>1015100</v>
          </cell>
          <cell r="D1072">
            <v>69400</v>
          </cell>
          <cell r="E1072">
            <v>748470</v>
          </cell>
          <cell r="K1072">
            <v>79.23</v>
          </cell>
          <cell r="L1072">
            <v>1160</v>
          </cell>
          <cell r="M1072">
            <v>48.79</v>
          </cell>
          <cell r="N1072">
            <v>14.69</v>
          </cell>
          <cell r="O1072">
            <v>0.30108628817380612</v>
          </cell>
          <cell r="P1072">
            <v>230</v>
          </cell>
          <cell r="Q1072">
            <v>108000</v>
          </cell>
          <cell r="R1072">
            <v>9.0543274488361192</v>
          </cell>
          <cell r="S1072">
            <v>59.827586206896555</v>
          </cell>
          <cell r="T1072">
            <v>23456</v>
          </cell>
          <cell r="U1072">
            <v>8.1930518036412074</v>
          </cell>
          <cell r="V1072">
            <v>2387670</v>
          </cell>
          <cell r="X1072">
            <v>34</v>
          </cell>
          <cell r="Y1072">
            <v>31</v>
          </cell>
          <cell r="Z1072">
            <v>0</v>
          </cell>
        </row>
        <row r="1073">
          <cell r="A1073">
            <v>38690</v>
          </cell>
          <cell r="B1073">
            <v>432085</v>
          </cell>
          <cell r="C1073">
            <v>697002</v>
          </cell>
          <cell r="E1073">
            <v>1300100</v>
          </cell>
          <cell r="K1073">
            <v>57.12</v>
          </cell>
          <cell r="L1073">
            <v>0</v>
          </cell>
          <cell r="M1073">
            <v>83.59</v>
          </cell>
          <cell r="N1073">
            <v>21.76</v>
          </cell>
          <cell r="O1073">
            <v>0.2603182198827611</v>
          </cell>
          <cell r="P1073">
            <v>230</v>
          </cell>
          <cell r="Q1073">
            <v>106000</v>
          </cell>
          <cell r="R1073">
            <v>8.631891834269064</v>
          </cell>
          <cell r="S1073" t="str">
            <v/>
          </cell>
          <cell r="T1073">
            <v>32065</v>
          </cell>
          <cell r="U1073">
            <v>11.008707851639251</v>
          </cell>
          <cell r="V1073">
            <v>2429187</v>
          </cell>
          <cell r="X1073">
            <v>30</v>
          </cell>
          <cell r="Y1073">
            <v>35</v>
          </cell>
          <cell r="Z1073">
            <v>0</v>
          </cell>
        </row>
        <row r="1074">
          <cell r="A1074">
            <v>38691</v>
          </cell>
          <cell r="B1074">
            <v>84499</v>
          </cell>
          <cell r="C1074">
            <v>870136</v>
          </cell>
          <cell r="E1074">
            <v>1717190</v>
          </cell>
          <cell r="K1074">
            <v>43.23</v>
          </cell>
          <cell r="L1074">
            <v>0</v>
          </cell>
          <cell r="M1074">
            <v>111.8</v>
          </cell>
          <cell r="N1074">
            <v>26.04</v>
          </cell>
          <cell r="O1074">
            <v>0.2329159212880143</v>
          </cell>
          <cell r="P1074">
            <v>230</v>
          </cell>
          <cell r="Q1074">
            <v>120000</v>
          </cell>
          <cell r="R1074">
            <v>8.6171224924208225</v>
          </cell>
          <cell r="S1074" t="str">
            <v/>
          </cell>
          <cell r="T1074">
            <v>35415</v>
          </cell>
          <cell r="U1074">
            <v>11.05465739709749</v>
          </cell>
          <cell r="V1074">
            <v>2671825</v>
          </cell>
          <cell r="X1074">
            <v>22</v>
          </cell>
          <cell r="Y1074">
            <v>43</v>
          </cell>
          <cell r="Z1074">
            <v>0</v>
          </cell>
        </row>
        <row r="1075">
          <cell r="A1075">
            <v>38692</v>
          </cell>
          <cell r="C1075">
            <v>957184</v>
          </cell>
          <cell r="E1075">
            <v>1772470</v>
          </cell>
          <cell r="K1075">
            <v>42.55</v>
          </cell>
          <cell r="L1075">
            <v>0</v>
          </cell>
          <cell r="M1075">
            <v>117</v>
          </cell>
          <cell r="N1075">
            <v>26.48</v>
          </cell>
          <cell r="O1075">
            <v>0.22632478632478634</v>
          </cell>
          <cell r="P1075">
            <v>230</v>
          </cell>
          <cell r="Q1075">
            <v>119000</v>
          </cell>
          <cell r="R1075">
            <v>8.5542275148856159</v>
          </cell>
          <cell r="S1075" t="str">
            <v/>
          </cell>
          <cell r="T1075">
            <v>31292</v>
          </cell>
          <cell r="U1075">
            <v>9.5607457941555971</v>
          </cell>
          <cell r="V1075">
            <v>2729654</v>
          </cell>
          <cell r="X1075">
            <v>25</v>
          </cell>
          <cell r="Y1075">
            <v>40</v>
          </cell>
          <cell r="Z1075">
            <v>0</v>
          </cell>
        </row>
        <row r="1076">
          <cell r="A1076">
            <v>38693</v>
          </cell>
          <cell r="C1076">
            <v>1150400</v>
          </cell>
          <cell r="E1076">
            <v>1802370</v>
          </cell>
          <cell r="K1076">
            <v>51.04</v>
          </cell>
          <cell r="L1076">
            <v>40</v>
          </cell>
          <cell r="M1076">
            <v>116.99</v>
          </cell>
          <cell r="N1076">
            <v>21.6</v>
          </cell>
          <cell r="O1076">
            <v>0.18463116505684249</v>
          </cell>
          <cell r="P1076">
            <v>230</v>
          </cell>
          <cell r="Q1076">
            <v>134000</v>
          </cell>
          <cell r="R1076">
            <v>8.7864369457834908</v>
          </cell>
          <cell r="S1076">
            <v>0</v>
          </cell>
          <cell r="T1076">
            <v>31445</v>
          </cell>
          <cell r="U1076">
            <v>8.8815349654730973</v>
          </cell>
          <cell r="V1076">
            <v>2952770</v>
          </cell>
          <cell r="X1076">
            <v>22</v>
          </cell>
          <cell r="Y1076">
            <v>43</v>
          </cell>
          <cell r="Z1076">
            <v>0</v>
          </cell>
        </row>
        <row r="1077">
          <cell r="A1077">
            <v>38694</v>
          </cell>
          <cell r="C1077">
            <v>1152570</v>
          </cell>
          <cell r="E1077">
            <v>1765620</v>
          </cell>
          <cell r="K1077">
            <v>56.35</v>
          </cell>
          <cell r="L1077">
            <v>0</v>
          </cell>
          <cell r="M1077">
            <v>114.37</v>
          </cell>
          <cell r="N1077">
            <v>22.1</v>
          </cell>
          <cell r="O1077">
            <v>0.19323249103785958</v>
          </cell>
          <cell r="P1077">
            <v>230</v>
          </cell>
          <cell r="Q1077">
            <v>135000</v>
          </cell>
          <cell r="R1077">
            <v>8.5467139175257731</v>
          </cell>
          <cell r="S1077" t="str">
            <v/>
          </cell>
          <cell r="T1077">
            <v>30703</v>
          </cell>
          <cell r="U1077">
            <v>8.7747206316243975</v>
          </cell>
          <cell r="V1077">
            <v>2918190</v>
          </cell>
          <cell r="X1077">
            <v>22</v>
          </cell>
          <cell r="Y1077">
            <v>43</v>
          </cell>
          <cell r="Z1077">
            <v>0</v>
          </cell>
        </row>
        <row r="1078">
          <cell r="A1078">
            <v>38695</v>
          </cell>
          <cell r="C1078">
            <v>1354550</v>
          </cell>
          <cell r="D1078">
            <v>9100</v>
          </cell>
          <cell r="E1078">
            <v>1889770</v>
          </cell>
          <cell r="K1078">
            <v>58.06</v>
          </cell>
          <cell r="L1078">
            <v>260</v>
          </cell>
          <cell r="M1078">
            <v>125.8</v>
          </cell>
          <cell r="N1078">
            <v>23.5</v>
          </cell>
          <cell r="O1078">
            <v>0.18680445151033387</v>
          </cell>
          <cell r="P1078">
            <v>230</v>
          </cell>
          <cell r="Q1078">
            <v>151000</v>
          </cell>
          <cell r="R1078">
            <v>8.8227999564886321</v>
          </cell>
          <cell r="S1078">
            <v>35</v>
          </cell>
          <cell r="T1078">
            <v>31176</v>
          </cell>
          <cell r="U1078">
            <v>7.9918313651480597</v>
          </cell>
          <cell r="V1078">
            <v>3253420</v>
          </cell>
          <cell r="X1078">
            <v>12</v>
          </cell>
          <cell r="Y1078">
            <v>53</v>
          </cell>
          <cell r="Z1078">
            <v>0</v>
          </cell>
        </row>
        <row r="1079">
          <cell r="A1079">
            <v>38696</v>
          </cell>
          <cell r="C1079">
            <v>1055910</v>
          </cell>
          <cell r="E1079">
            <v>1690390</v>
          </cell>
          <cell r="K1079">
            <v>51.98</v>
          </cell>
          <cell r="L1079">
            <v>0</v>
          </cell>
          <cell r="M1079">
            <v>111.86</v>
          </cell>
          <cell r="N1079">
            <v>17.649999999999999</v>
          </cell>
          <cell r="O1079">
            <v>0.15778651886286429</v>
          </cell>
          <cell r="P1079">
            <v>230</v>
          </cell>
          <cell r="Q1079">
            <v>132000</v>
          </cell>
          <cell r="R1079">
            <v>8.38104248046875</v>
          </cell>
          <cell r="S1079" t="str">
            <v/>
          </cell>
          <cell r="T1079">
            <v>28975</v>
          </cell>
          <cell r="U1079">
            <v>8.7991661508211045</v>
          </cell>
          <cell r="V1079">
            <v>2746300</v>
          </cell>
          <cell r="X1079">
            <v>21</v>
          </cell>
          <cell r="Y1079">
            <v>44</v>
          </cell>
          <cell r="Z1079">
            <v>0</v>
          </cell>
        </row>
        <row r="1080">
          <cell r="A1080">
            <v>38697</v>
          </cell>
          <cell r="C1080">
            <v>740700</v>
          </cell>
          <cell r="E1080">
            <v>1470500</v>
          </cell>
          <cell r="K1080">
            <v>34.200000000000003</v>
          </cell>
          <cell r="L1080">
            <v>0</v>
          </cell>
          <cell r="M1080">
            <v>96.14</v>
          </cell>
          <cell r="N1080">
            <v>20.2</v>
          </cell>
          <cell r="O1080">
            <v>0.21011025587684626</v>
          </cell>
          <cell r="P1080">
            <v>230</v>
          </cell>
          <cell r="Q1080">
            <v>97000</v>
          </cell>
          <cell r="R1080">
            <v>8.4824305662114465</v>
          </cell>
          <cell r="S1080" t="str">
            <v/>
          </cell>
          <cell r="T1080">
            <v>26232</v>
          </cell>
          <cell r="U1080">
            <v>9.8939435600578864</v>
          </cell>
          <cell r="V1080">
            <v>2211200</v>
          </cell>
          <cell r="X1080">
            <v>41</v>
          </cell>
          <cell r="Y1080">
            <v>24</v>
          </cell>
          <cell r="Z1080">
            <v>0</v>
          </cell>
        </row>
        <row r="1081">
          <cell r="A1081">
            <v>38698</v>
          </cell>
          <cell r="C1081">
            <v>683486</v>
          </cell>
          <cell r="E1081">
            <v>1513020</v>
          </cell>
          <cell r="K1081">
            <v>32.18</v>
          </cell>
          <cell r="M1081">
            <v>117.44</v>
          </cell>
          <cell r="N1081">
            <v>21.69</v>
          </cell>
          <cell r="O1081">
            <v>0.18469005449591283</v>
          </cell>
          <cell r="P1081">
            <v>230</v>
          </cell>
          <cell r="Q1081">
            <v>97000</v>
          </cell>
          <cell r="R1081">
            <v>7.340282047854565</v>
          </cell>
          <cell r="S1081" t="str">
            <v/>
          </cell>
          <cell r="T1081">
            <v>26905</v>
          </cell>
          <cell r="U1081">
            <v>10.215665242890298</v>
          </cell>
          <cell r="V1081">
            <v>2196506</v>
          </cell>
          <cell r="X1081">
            <v>36</v>
          </cell>
          <cell r="Y1081">
            <v>29</v>
          </cell>
          <cell r="Z1081">
            <v>0</v>
          </cell>
        </row>
        <row r="1082">
          <cell r="A1082">
            <v>38699</v>
          </cell>
          <cell r="C1082">
            <v>622168</v>
          </cell>
          <cell r="E1082">
            <v>1521620</v>
          </cell>
          <cell r="K1082">
            <v>29.73</v>
          </cell>
          <cell r="L1082">
            <v>0</v>
          </cell>
          <cell r="M1082">
            <v>99.48</v>
          </cell>
          <cell r="N1082">
            <v>21.29</v>
          </cell>
          <cell r="O1082">
            <v>0.21401286690792118</v>
          </cell>
          <cell r="P1082">
            <v>230</v>
          </cell>
          <cell r="Q1082">
            <v>96000</v>
          </cell>
          <cell r="R1082">
            <v>8.2957511028558155</v>
          </cell>
          <cell r="S1082" t="str">
            <v/>
          </cell>
          <cell r="T1082">
            <v>25929</v>
          </cell>
          <cell r="U1082">
            <v>10.087184926867767</v>
          </cell>
          <cell r="V1082">
            <v>2143788</v>
          </cell>
          <cell r="X1082">
            <v>37</v>
          </cell>
          <cell r="Y1082">
            <v>28</v>
          </cell>
          <cell r="Z1082">
            <v>0</v>
          </cell>
        </row>
        <row r="1083">
          <cell r="A1083">
            <v>38700</v>
          </cell>
          <cell r="C1083">
            <v>616164</v>
          </cell>
          <cell r="E1083">
            <v>1423860</v>
          </cell>
          <cell r="K1083">
            <v>25.27</v>
          </cell>
          <cell r="L1083">
            <v>0</v>
          </cell>
          <cell r="M1083">
            <v>94.03</v>
          </cell>
          <cell r="N1083">
            <v>21.97</v>
          </cell>
          <cell r="O1083">
            <v>0.23364883547803891</v>
          </cell>
          <cell r="P1083">
            <v>230</v>
          </cell>
          <cell r="Q1083">
            <v>93000</v>
          </cell>
          <cell r="R1083">
            <v>8.5499748533109798</v>
          </cell>
          <cell r="S1083" t="str">
            <v/>
          </cell>
          <cell r="T1083">
            <v>26356</v>
          </cell>
          <cell r="U1083">
            <v>10.774826178515546</v>
          </cell>
          <cell r="V1083">
            <v>2040024</v>
          </cell>
          <cell r="X1083">
            <v>42</v>
          </cell>
          <cell r="Y1083">
            <v>23</v>
          </cell>
          <cell r="Z1083">
            <v>0</v>
          </cell>
        </row>
        <row r="1084">
          <cell r="A1084">
            <v>38701</v>
          </cell>
          <cell r="C1084">
            <v>652224</v>
          </cell>
          <cell r="D1084">
            <v>678</v>
          </cell>
          <cell r="E1084">
            <v>1373270</v>
          </cell>
          <cell r="K1084">
            <v>31.9</v>
          </cell>
          <cell r="L1084">
            <v>40</v>
          </cell>
          <cell r="M1084">
            <v>91.9</v>
          </cell>
          <cell r="N1084">
            <v>20.81</v>
          </cell>
          <cell r="O1084">
            <v>0.22644178454842218</v>
          </cell>
          <cell r="P1084">
            <v>230</v>
          </cell>
          <cell r="Q1084">
            <v>93000</v>
          </cell>
          <cell r="R1084">
            <v>8.1805088852988685</v>
          </cell>
          <cell r="S1084">
            <v>16.95</v>
          </cell>
          <cell r="T1084">
            <v>26060</v>
          </cell>
          <cell r="U1084">
            <v>10.726651044432556</v>
          </cell>
          <cell r="V1084">
            <v>2026172</v>
          </cell>
          <cell r="X1084">
            <v>41</v>
          </cell>
          <cell r="Y1084">
            <v>24</v>
          </cell>
          <cell r="Z1084">
            <v>0</v>
          </cell>
        </row>
        <row r="1085">
          <cell r="A1085">
            <v>38702</v>
          </cell>
          <cell r="C1085">
            <v>1586850</v>
          </cell>
          <cell r="D1085">
            <v>989045</v>
          </cell>
          <cell r="E1085">
            <v>28030</v>
          </cell>
          <cell r="K1085">
            <v>68.75</v>
          </cell>
          <cell r="L1085">
            <v>10380</v>
          </cell>
          <cell r="M1085">
            <v>0.84</v>
          </cell>
          <cell r="N1085">
            <v>0</v>
          </cell>
          <cell r="O1085">
            <v>0</v>
          </cell>
          <cell r="P1085">
            <v>230</v>
          </cell>
          <cell r="Q1085">
            <v>127000</v>
          </cell>
          <cell r="R1085">
            <v>11.602816496623078</v>
          </cell>
          <cell r="S1085">
            <v>95.28371868978806</v>
          </cell>
          <cell r="T1085">
            <v>26758</v>
          </cell>
          <cell r="U1085">
            <v>8.570205363057692</v>
          </cell>
          <cell r="V1085">
            <v>2603925</v>
          </cell>
          <cell r="X1085">
            <v>32</v>
          </cell>
          <cell r="Y1085">
            <v>33</v>
          </cell>
          <cell r="Z1085">
            <v>0</v>
          </cell>
        </row>
        <row r="1086">
          <cell r="A1086">
            <v>38703</v>
          </cell>
          <cell r="C1086">
            <v>1555160</v>
          </cell>
          <cell r="D1086">
            <v>1311350</v>
          </cell>
          <cell r="K1086">
            <v>65.319999999999993</v>
          </cell>
          <cell r="L1086">
            <v>13730</v>
          </cell>
          <cell r="M1086">
            <v>0</v>
          </cell>
          <cell r="N1086">
            <v>0</v>
          </cell>
          <cell r="O1086" t="str">
            <v/>
          </cell>
          <cell r="P1086">
            <v>230</v>
          </cell>
          <cell r="Q1086">
            <v>135000</v>
          </cell>
          <cell r="R1086">
            <v>11.904164115125537</v>
          </cell>
          <cell r="S1086">
            <v>95.509832483612527</v>
          </cell>
          <cell r="T1086">
            <v>23441</v>
          </cell>
          <cell r="U1086">
            <v>6.8200683060585865</v>
          </cell>
          <cell r="V1086">
            <v>2866510</v>
          </cell>
          <cell r="X1086">
            <v>31</v>
          </cell>
          <cell r="Y1086">
            <v>34</v>
          </cell>
          <cell r="Z1086">
            <v>0</v>
          </cell>
        </row>
        <row r="1087">
          <cell r="A1087">
            <v>38704</v>
          </cell>
          <cell r="C1087">
            <v>914100</v>
          </cell>
          <cell r="D1087">
            <v>197800</v>
          </cell>
          <cell r="E1087">
            <v>1418730</v>
          </cell>
          <cell r="K1087">
            <v>41.08</v>
          </cell>
          <cell r="L1087">
            <v>2620</v>
          </cell>
          <cell r="M1087">
            <v>97.4</v>
          </cell>
          <cell r="N1087">
            <v>18.77</v>
          </cell>
          <cell r="O1087">
            <v>0.19271047227926077</v>
          </cell>
          <cell r="P1087">
            <v>230</v>
          </cell>
          <cell r="Q1087">
            <v>114000</v>
          </cell>
          <cell r="R1087">
            <v>8.422985268630848</v>
          </cell>
          <cell r="S1087">
            <v>75.496183206106863</v>
          </cell>
          <cell r="T1087">
            <v>24578</v>
          </cell>
          <cell r="U1087">
            <v>8.0999798469155895</v>
          </cell>
          <cell r="V1087">
            <v>2530630</v>
          </cell>
          <cell r="X1087">
            <v>30</v>
          </cell>
          <cell r="Y1087">
            <v>35</v>
          </cell>
          <cell r="Z1087">
            <v>0</v>
          </cell>
        </row>
        <row r="1088">
          <cell r="A1088">
            <v>38705</v>
          </cell>
          <cell r="C1088">
            <v>986160</v>
          </cell>
          <cell r="D1088">
            <v>144429</v>
          </cell>
          <cell r="E1088">
            <v>1696750</v>
          </cell>
          <cell r="K1088">
            <v>44.63</v>
          </cell>
          <cell r="L1088">
            <v>1710</v>
          </cell>
          <cell r="M1088">
            <v>111.58</v>
          </cell>
          <cell r="N1088">
            <v>22.75</v>
          </cell>
          <cell r="O1088">
            <v>0.20388958594730239</v>
          </cell>
          <cell r="P1088">
            <v>230</v>
          </cell>
          <cell r="Q1088">
            <v>134000</v>
          </cell>
          <cell r="R1088">
            <v>8.5875104026630815</v>
          </cell>
          <cell r="S1088">
            <v>84.461403508771923</v>
          </cell>
          <cell r="T1088">
            <v>24960</v>
          </cell>
          <cell r="U1088">
            <v>7.362626130082031</v>
          </cell>
          <cell r="V1088">
            <v>2827339</v>
          </cell>
          <cell r="X1088">
            <v>20</v>
          </cell>
          <cell r="Y1088">
            <v>45</v>
          </cell>
          <cell r="Z1088">
            <v>0</v>
          </cell>
        </row>
        <row r="1089">
          <cell r="A1089">
            <v>38706</v>
          </cell>
          <cell r="C1089">
            <v>976238</v>
          </cell>
          <cell r="E1089">
            <v>1936580</v>
          </cell>
          <cell r="K1089">
            <v>37.869999999999997</v>
          </cell>
          <cell r="L1089">
            <v>0</v>
          </cell>
          <cell r="M1089">
            <v>126.15</v>
          </cell>
          <cell r="N1089">
            <v>28.99</v>
          </cell>
          <cell r="O1089">
            <v>0.2298057867617915</v>
          </cell>
          <cell r="P1089">
            <v>230</v>
          </cell>
          <cell r="Q1089">
            <v>139000</v>
          </cell>
          <cell r="R1089">
            <v>8.8794598219729295</v>
          </cell>
          <cell r="S1089" t="str">
            <v/>
          </cell>
          <cell r="T1089">
            <v>29916</v>
          </cell>
          <cell r="U1089">
            <v>8.5655691498747952</v>
          </cell>
          <cell r="V1089">
            <v>2912818</v>
          </cell>
          <cell r="X1089">
            <v>22</v>
          </cell>
          <cell r="Y1089">
            <v>43</v>
          </cell>
          <cell r="Z1089">
            <v>0</v>
          </cell>
        </row>
        <row r="1090">
          <cell r="A1090">
            <v>38707</v>
          </cell>
          <cell r="C1090">
            <v>762076</v>
          </cell>
          <cell r="E1090">
            <v>1881280</v>
          </cell>
          <cell r="K1090">
            <v>37.24</v>
          </cell>
          <cell r="L1090">
            <v>0</v>
          </cell>
          <cell r="M1090">
            <v>122.36</v>
          </cell>
          <cell r="N1090">
            <v>29</v>
          </cell>
          <cell r="O1090">
            <v>0.2370055573716901</v>
          </cell>
          <cell r="P1090">
            <v>230</v>
          </cell>
          <cell r="Q1090">
            <v>125000</v>
          </cell>
          <cell r="R1090">
            <v>8.281190476190476</v>
          </cell>
          <cell r="S1090" t="str">
            <v/>
          </cell>
          <cell r="T1090">
            <v>28494</v>
          </cell>
          <cell r="U1090">
            <v>8.9900853309202393</v>
          </cell>
          <cell r="V1090">
            <v>2643356</v>
          </cell>
          <cell r="X1090">
            <v>30</v>
          </cell>
          <cell r="Y1090">
            <v>35</v>
          </cell>
          <cell r="Z1090">
            <v>0</v>
          </cell>
        </row>
        <row r="1091">
          <cell r="A1091">
            <v>38708</v>
          </cell>
          <cell r="C1091">
            <v>670809</v>
          </cell>
          <cell r="E1091">
            <v>1749810</v>
          </cell>
          <cell r="K1091">
            <v>27.54</v>
          </cell>
          <cell r="L1091">
            <v>0</v>
          </cell>
          <cell r="M1091">
            <v>109.91</v>
          </cell>
          <cell r="N1091">
            <v>23.57</v>
          </cell>
          <cell r="O1091">
            <v>0.21444818487853701</v>
          </cell>
          <cell r="P1091">
            <v>230</v>
          </cell>
          <cell r="Q1091">
            <v>116000</v>
          </cell>
          <cell r="R1091">
            <v>8.8054528919607122</v>
          </cell>
          <cell r="S1091" t="str">
            <v/>
          </cell>
          <cell r="T1091">
            <v>27538</v>
          </cell>
          <cell r="U1091">
            <v>9.4879417206921026</v>
          </cell>
          <cell r="V1091">
            <v>2420619</v>
          </cell>
          <cell r="X1091">
            <v>33</v>
          </cell>
          <cell r="Y1091">
            <v>32</v>
          </cell>
          <cell r="Z1091">
            <v>0</v>
          </cell>
        </row>
        <row r="1092">
          <cell r="A1092">
            <v>38709</v>
          </cell>
          <cell r="C1092">
            <v>638825</v>
          </cell>
          <cell r="E1092">
            <v>1387970</v>
          </cell>
          <cell r="K1092">
            <v>32.090000000000003</v>
          </cell>
          <cell r="M1092">
            <v>87.34</v>
          </cell>
          <cell r="N1092">
            <v>16.847999999999999</v>
          </cell>
          <cell r="O1092">
            <v>0.1929013052438745</v>
          </cell>
          <cell r="P1092">
            <v>230</v>
          </cell>
          <cell r="Q1092">
            <v>101000</v>
          </cell>
          <cell r="R1092">
            <v>8.485284266934606</v>
          </cell>
          <cell r="S1092" t="str">
            <v/>
          </cell>
          <cell r="T1092">
            <v>25955</v>
          </cell>
          <cell r="U1092">
            <v>10.680147720909119</v>
          </cell>
          <cell r="V1092">
            <v>2026795</v>
          </cell>
          <cell r="X1092">
            <v>46</v>
          </cell>
          <cell r="Y1092">
            <v>19</v>
          </cell>
          <cell r="Z1092">
            <v>0</v>
          </cell>
        </row>
        <row r="1093">
          <cell r="A1093">
            <v>38710</v>
          </cell>
          <cell r="C1093">
            <v>626095</v>
          </cell>
          <cell r="E1093">
            <v>1329120</v>
          </cell>
          <cell r="K1093">
            <v>27.72</v>
          </cell>
          <cell r="M1093">
            <v>85.09</v>
          </cell>
          <cell r="N1093">
            <v>19.163</v>
          </cell>
          <cell r="O1093">
            <v>0.22520860265601128</v>
          </cell>
          <cell r="P1093">
            <v>230</v>
          </cell>
          <cell r="Q1093">
            <v>84000</v>
          </cell>
          <cell r="R1093">
            <v>8.6659648967290135</v>
          </cell>
          <cell r="S1093" t="str">
            <v/>
          </cell>
          <cell r="T1093">
            <v>27332</v>
          </cell>
          <cell r="U1093">
            <v>11.658507120700282</v>
          </cell>
          <cell r="V1093">
            <v>1955215</v>
          </cell>
          <cell r="X1093">
            <v>45</v>
          </cell>
          <cell r="Y1093">
            <v>20</v>
          </cell>
          <cell r="Z1093">
            <v>0</v>
          </cell>
        </row>
        <row r="1094">
          <cell r="A1094">
            <v>38711</v>
          </cell>
          <cell r="C1094">
            <v>622000</v>
          </cell>
          <cell r="E1094">
            <v>1668000</v>
          </cell>
          <cell r="K1094">
            <v>27.92</v>
          </cell>
          <cell r="M1094">
            <v>111.77</v>
          </cell>
          <cell r="N1094">
            <v>24.126999999999999</v>
          </cell>
          <cell r="O1094">
            <v>0.2158629328084459</v>
          </cell>
          <cell r="P1094">
            <v>230</v>
          </cell>
          <cell r="Q1094">
            <v>100000</v>
          </cell>
          <cell r="R1094">
            <v>8.1967213114754092</v>
          </cell>
          <cell r="S1094" t="str">
            <v/>
          </cell>
          <cell r="T1094">
            <v>30541</v>
          </cell>
          <cell r="U1094">
            <v>11.122792139737992</v>
          </cell>
          <cell r="V1094">
            <v>2290000</v>
          </cell>
          <cell r="X1094">
            <v>40</v>
          </cell>
          <cell r="Y1094">
            <v>25</v>
          </cell>
          <cell r="Z1094">
            <v>0</v>
          </cell>
        </row>
        <row r="1095">
          <cell r="A1095">
            <v>38712</v>
          </cell>
          <cell r="C1095">
            <v>623640</v>
          </cell>
          <cell r="E1095">
            <v>1616450</v>
          </cell>
          <cell r="K1095">
            <v>28.95</v>
          </cell>
          <cell r="M1095">
            <v>106.15</v>
          </cell>
          <cell r="N1095">
            <v>22.518000000000001</v>
          </cell>
          <cell r="O1095">
            <v>0.21213377296278851</v>
          </cell>
          <cell r="P1095">
            <v>230</v>
          </cell>
          <cell r="Q1095">
            <v>100000</v>
          </cell>
          <cell r="R1095">
            <v>8.2904885270170237</v>
          </cell>
          <cell r="S1095" t="str">
            <v/>
          </cell>
          <cell r="T1095">
            <v>25532</v>
          </cell>
          <cell r="U1095">
            <v>9.5057287876826386</v>
          </cell>
          <cell r="V1095">
            <v>2240090</v>
          </cell>
          <cell r="X1095">
            <v>40</v>
          </cell>
          <cell r="Y1095">
            <v>25</v>
          </cell>
          <cell r="Z1095">
            <v>0</v>
          </cell>
        </row>
        <row r="1096">
          <cell r="A1096">
            <v>38713</v>
          </cell>
          <cell r="C1096">
            <v>579000</v>
          </cell>
          <cell r="E1096">
            <v>1257730</v>
          </cell>
          <cell r="K1096">
            <v>26.38</v>
          </cell>
          <cell r="M1096">
            <v>80.83</v>
          </cell>
          <cell r="N1096">
            <v>17.53</v>
          </cell>
          <cell r="O1096">
            <v>0.21687492267722383</v>
          </cell>
          <cell r="P1096">
            <v>230</v>
          </cell>
          <cell r="Q1096">
            <v>92000</v>
          </cell>
          <cell r="R1096">
            <v>8.566038615800764</v>
          </cell>
          <cell r="S1096" t="str">
            <v/>
          </cell>
          <cell r="T1096">
            <v>23926</v>
          </cell>
          <cell r="U1096">
            <v>10.864026830290788</v>
          </cell>
          <cell r="V1096">
            <v>1836730</v>
          </cell>
          <cell r="X1096">
            <v>50</v>
          </cell>
          <cell r="Y1096">
            <v>15</v>
          </cell>
          <cell r="Z1096">
            <v>0</v>
          </cell>
        </row>
        <row r="1097">
          <cell r="A1097">
            <v>38714</v>
          </cell>
          <cell r="C1097">
            <v>513927</v>
          </cell>
          <cell r="E1097">
            <v>1455590</v>
          </cell>
          <cell r="K1097">
            <v>22.85</v>
          </cell>
          <cell r="M1097">
            <v>94.32</v>
          </cell>
          <cell r="N1097">
            <v>21</v>
          </cell>
          <cell r="O1097">
            <v>0.22264631043256999</v>
          </cell>
          <cell r="P1097">
            <v>230</v>
          </cell>
          <cell r="Q1097">
            <v>93000</v>
          </cell>
          <cell r="R1097">
            <v>8.4045276094563466</v>
          </cell>
          <cell r="S1097" t="str">
            <v/>
          </cell>
          <cell r="T1097">
            <v>26876</v>
          </cell>
          <cell r="U1097">
            <v>11.38075172745399</v>
          </cell>
          <cell r="V1097">
            <v>1969517</v>
          </cell>
          <cell r="X1097">
            <v>50</v>
          </cell>
          <cell r="Y1097">
            <v>15</v>
          </cell>
          <cell r="Z1097">
            <v>0</v>
          </cell>
        </row>
        <row r="1098">
          <cell r="A1098">
            <v>38715</v>
          </cell>
          <cell r="C1098">
            <v>167205</v>
          </cell>
          <cell r="E1098">
            <v>2034030</v>
          </cell>
          <cell r="K1098">
            <v>4.9359999999999999</v>
          </cell>
          <cell r="L1098">
            <v>1120</v>
          </cell>
          <cell r="M1098">
            <v>134.01</v>
          </cell>
          <cell r="N1098">
            <v>26</v>
          </cell>
          <cell r="O1098">
            <v>0.19401537198716515</v>
          </cell>
          <cell r="P1098">
            <v>230</v>
          </cell>
          <cell r="Q1098">
            <v>99000</v>
          </cell>
          <cell r="R1098">
            <v>7.921188807162495</v>
          </cell>
          <cell r="S1098">
            <v>0</v>
          </cell>
          <cell r="T1098">
            <v>28032</v>
          </cell>
          <cell r="U1098">
            <v>10.620714280846888</v>
          </cell>
          <cell r="V1098">
            <v>2201235</v>
          </cell>
          <cell r="X1098">
            <v>36</v>
          </cell>
          <cell r="Y1098">
            <v>29</v>
          </cell>
          <cell r="Z1098">
            <v>0</v>
          </cell>
        </row>
        <row r="1099">
          <cell r="A1099">
            <v>38716</v>
          </cell>
          <cell r="D1099">
            <v>1007</v>
          </cell>
          <cell r="E1099">
            <v>2089790</v>
          </cell>
          <cell r="L1099">
            <v>210</v>
          </cell>
          <cell r="M1099">
            <v>137.19999999999999</v>
          </cell>
          <cell r="N1099">
            <v>23.85</v>
          </cell>
          <cell r="O1099">
            <v>0.17383381924198255</v>
          </cell>
          <cell r="P1099">
            <v>230</v>
          </cell>
          <cell r="Q1099">
            <v>96000</v>
          </cell>
          <cell r="R1099">
            <v>7.6158527696793001</v>
          </cell>
          <cell r="S1099">
            <v>4.7952380952380951</v>
          </cell>
          <cell r="T1099">
            <v>26558</v>
          </cell>
          <cell r="U1099">
            <v>10.593745829939492</v>
          </cell>
          <cell r="V1099">
            <v>2090797</v>
          </cell>
          <cell r="X1099">
            <v>40</v>
          </cell>
          <cell r="Y1099">
            <v>25</v>
          </cell>
          <cell r="Z1099">
            <v>0</v>
          </cell>
        </row>
        <row r="1100">
          <cell r="A1100">
            <v>38717</v>
          </cell>
          <cell r="D1100">
            <v>1300</v>
          </cell>
          <cell r="E1100">
            <v>1981390</v>
          </cell>
          <cell r="L1100">
            <v>210</v>
          </cell>
          <cell r="M1100">
            <v>126.8</v>
          </cell>
          <cell r="N1100">
            <v>22.085999999999999</v>
          </cell>
          <cell r="O1100">
            <v>0.17417981072555205</v>
          </cell>
          <cell r="P1100">
            <v>230</v>
          </cell>
          <cell r="Q1100">
            <v>91000</v>
          </cell>
          <cell r="R1100">
            <v>7.8130520504731864</v>
          </cell>
          <cell r="S1100">
            <v>6.1904761904761907</v>
          </cell>
          <cell r="T1100">
            <v>27461</v>
          </cell>
          <cell r="U1100">
            <v>11.551212746319393</v>
          </cell>
          <cell r="V1100">
            <v>1982690</v>
          </cell>
          <cell r="X1100">
            <v>42</v>
          </cell>
          <cell r="Y1100">
            <v>23</v>
          </cell>
          <cell r="Z1100">
            <v>0</v>
          </cell>
        </row>
        <row r="1101">
          <cell r="A1101">
            <v>38718</v>
          </cell>
          <cell r="E1101">
            <v>1603750</v>
          </cell>
          <cell r="M1101">
            <v>104.81</v>
          </cell>
          <cell r="N1101">
            <v>19.484999999999999</v>
          </cell>
          <cell r="O1101">
            <v>0.18590783322202079</v>
          </cell>
          <cell r="P1101">
            <v>230</v>
          </cell>
          <cell r="Q1101">
            <v>85000</v>
          </cell>
          <cell r="R1101">
            <v>7.6507489743345101</v>
          </cell>
          <cell r="S1101" t="str">
            <v/>
          </cell>
          <cell r="T1101">
            <v>23618</v>
          </cell>
          <cell r="U1101">
            <v>12.282096336710833</v>
          </cell>
          <cell r="V1101">
            <v>1603750</v>
          </cell>
          <cell r="X1101">
            <v>48</v>
          </cell>
          <cell r="Y1101">
            <v>17</v>
          </cell>
          <cell r="Z1101">
            <v>0</v>
          </cell>
        </row>
        <row r="1102">
          <cell r="A1102">
            <v>38719</v>
          </cell>
          <cell r="E1102">
            <v>1423850</v>
          </cell>
          <cell r="M1102">
            <v>94.74</v>
          </cell>
          <cell r="N1102">
            <v>17.492000000000001</v>
          </cell>
          <cell r="O1102">
            <v>0.18463162339033146</v>
          </cell>
          <cell r="P1102">
            <v>230</v>
          </cell>
          <cell r="Q1102">
            <v>78000</v>
          </cell>
          <cell r="R1102">
            <v>7.514513405108719</v>
          </cell>
          <cell r="S1102" t="str">
            <v/>
          </cell>
          <cell r="T1102">
            <v>24950</v>
          </cell>
          <cell r="U1102">
            <v>14.614109632334868</v>
          </cell>
          <cell r="V1102">
            <v>1423850</v>
          </cell>
          <cell r="X1102">
            <v>54</v>
          </cell>
          <cell r="Y1102">
            <v>11</v>
          </cell>
          <cell r="Z1102">
            <v>0</v>
          </cell>
        </row>
        <row r="1103">
          <cell r="A1103">
            <v>38720</v>
          </cell>
          <cell r="E1103">
            <v>1800970</v>
          </cell>
          <cell r="K1103">
            <v>0</v>
          </cell>
          <cell r="L1103">
            <v>0</v>
          </cell>
          <cell r="M1103">
            <v>117.46</v>
          </cell>
          <cell r="N1103">
            <v>23.27</v>
          </cell>
          <cell r="O1103">
            <v>0.19810999489187808</v>
          </cell>
          <cell r="P1103">
            <v>230</v>
          </cell>
          <cell r="Q1103">
            <v>81000</v>
          </cell>
          <cell r="R1103">
            <v>7.6663119359782055</v>
          </cell>
          <cell r="S1103" t="str">
            <v/>
          </cell>
          <cell r="T1103">
            <v>32630</v>
          </cell>
          <cell r="U1103">
            <v>15.110423827159808</v>
          </cell>
          <cell r="V1103">
            <v>1800970</v>
          </cell>
          <cell r="X1103">
            <v>44</v>
          </cell>
          <cell r="Y1103">
            <v>21</v>
          </cell>
          <cell r="Z1103">
            <v>0</v>
          </cell>
        </row>
        <row r="1104">
          <cell r="A1104">
            <v>38721</v>
          </cell>
          <cell r="D1104">
            <v>1196</v>
          </cell>
          <cell r="E1104">
            <v>1796590</v>
          </cell>
          <cell r="K1104">
            <v>0</v>
          </cell>
          <cell r="L1104">
            <v>40</v>
          </cell>
          <cell r="M1104">
            <v>112.14</v>
          </cell>
          <cell r="N1104">
            <v>23.55</v>
          </cell>
          <cell r="O1104">
            <v>0.21000535045478866</v>
          </cell>
          <cell r="P1104">
            <v>230</v>
          </cell>
          <cell r="Q1104">
            <v>84000</v>
          </cell>
          <cell r="R1104">
            <v>8.0104779739611196</v>
          </cell>
          <cell r="S1104">
            <v>29.9</v>
          </cell>
          <cell r="T1104">
            <v>24026</v>
          </cell>
          <cell r="U1104">
            <v>11.145755946480838</v>
          </cell>
          <cell r="V1104">
            <v>1797786</v>
          </cell>
          <cell r="X1104">
            <v>42</v>
          </cell>
          <cell r="Y1104">
            <v>23</v>
          </cell>
          <cell r="Z1104">
            <v>0</v>
          </cell>
        </row>
        <row r="1105">
          <cell r="A1105">
            <v>38722</v>
          </cell>
          <cell r="D1105">
            <v>36361</v>
          </cell>
          <cell r="E1105">
            <v>2125120</v>
          </cell>
          <cell r="K1105">
            <v>0</v>
          </cell>
          <cell r="L1105">
            <v>950</v>
          </cell>
          <cell r="M1105">
            <v>133.72</v>
          </cell>
          <cell r="N1105">
            <v>29.33</v>
          </cell>
          <cell r="O1105">
            <v>0.21933891714029313</v>
          </cell>
          <cell r="P1105">
            <v>230</v>
          </cell>
          <cell r="Q1105">
            <v>97000</v>
          </cell>
          <cell r="R1105">
            <v>7.9461561471731974</v>
          </cell>
          <cell r="S1105">
            <v>38.274736842105263</v>
          </cell>
          <cell r="T1105">
            <v>25721</v>
          </cell>
          <cell r="U1105">
            <v>9.9243592703336265</v>
          </cell>
          <cell r="V1105">
            <v>2161481</v>
          </cell>
          <cell r="X1105">
            <v>34</v>
          </cell>
          <cell r="Y1105">
            <v>31</v>
          </cell>
          <cell r="Z1105">
            <v>0</v>
          </cell>
        </row>
        <row r="1106">
          <cell r="A1106">
            <v>38723</v>
          </cell>
          <cell r="C1106">
            <v>1227530</v>
          </cell>
          <cell r="D1106">
            <v>1795010</v>
          </cell>
          <cell r="E1106">
            <v>98520</v>
          </cell>
          <cell r="K1106">
            <v>51.88</v>
          </cell>
          <cell r="L1106">
            <v>14540</v>
          </cell>
          <cell r="M1106">
            <v>5.58</v>
          </cell>
          <cell r="N1106">
            <v>1.29</v>
          </cell>
          <cell r="O1106">
            <v>0.23118279569892475</v>
          </cell>
          <cell r="P1106">
            <v>230</v>
          </cell>
          <cell r="Q1106">
            <v>138000</v>
          </cell>
          <cell r="R1106">
            <v>11.538896623738253</v>
          </cell>
          <cell r="S1106">
            <v>123.45323246217332</v>
          </cell>
          <cell r="T1106">
            <v>26645</v>
          </cell>
          <cell r="U1106">
            <v>7.1199944890517965</v>
          </cell>
          <cell r="V1106">
            <v>3121060</v>
          </cell>
          <cell r="X1106">
            <v>30</v>
          </cell>
          <cell r="Y1106">
            <v>35</v>
          </cell>
          <cell r="Z1106">
            <v>0</v>
          </cell>
        </row>
        <row r="1107">
          <cell r="A1107">
            <v>38724</v>
          </cell>
          <cell r="C1107">
            <v>1744920</v>
          </cell>
          <cell r="D1107">
            <v>1150120</v>
          </cell>
          <cell r="K1107">
            <v>69.180000000000007</v>
          </cell>
          <cell r="L1107">
            <v>9820</v>
          </cell>
          <cell r="M1107">
            <v>0</v>
          </cell>
          <cell r="N1107">
            <v>0</v>
          </cell>
          <cell r="O1107" t="str">
            <v/>
          </cell>
          <cell r="P1107">
            <v>230</v>
          </cell>
          <cell r="Q1107">
            <v>139000</v>
          </cell>
          <cell r="R1107">
            <v>12.611448395490026</v>
          </cell>
          <cell r="S1107">
            <v>117.12016293279022</v>
          </cell>
          <cell r="T1107">
            <v>23698</v>
          </cell>
          <cell r="U1107">
            <v>6.8268942743450873</v>
          </cell>
          <cell r="V1107">
            <v>2895040</v>
          </cell>
          <cell r="X1107">
            <v>39</v>
          </cell>
          <cell r="Y1107">
            <v>26</v>
          </cell>
          <cell r="Z1107">
            <v>0</v>
          </cell>
        </row>
        <row r="1108">
          <cell r="A1108">
            <v>38725</v>
          </cell>
          <cell r="C1108">
            <v>1713000</v>
          </cell>
          <cell r="D1108">
            <v>401000</v>
          </cell>
          <cell r="K1108">
            <v>66.599999999999994</v>
          </cell>
          <cell r="L1108">
            <v>3900</v>
          </cell>
          <cell r="M1108">
            <v>0</v>
          </cell>
          <cell r="N1108">
            <v>0</v>
          </cell>
          <cell r="O1108" t="str">
            <v/>
          </cell>
          <cell r="P1108">
            <v>230</v>
          </cell>
          <cell r="Q1108">
            <v>105000</v>
          </cell>
          <cell r="R1108">
            <v>12.86036036036036</v>
          </cell>
          <cell r="S1108">
            <v>102.82051282051282</v>
          </cell>
          <cell r="T1108">
            <v>24621</v>
          </cell>
          <cell r="U1108">
            <v>9.713298959318827</v>
          </cell>
          <cell r="V1108">
            <v>2114000</v>
          </cell>
          <cell r="X1108">
            <v>53</v>
          </cell>
          <cell r="Y1108">
            <v>12</v>
          </cell>
          <cell r="Z1108">
            <v>0</v>
          </cell>
        </row>
        <row r="1109">
          <cell r="A1109">
            <v>38726</v>
          </cell>
          <cell r="C1109">
            <v>1785720</v>
          </cell>
          <cell r="D1109">
            <v>670269</v>
          </cell>
          <cell r="K1109">
            <v>72.56</v>
          </cell>
          <cell r="L1109">
            <v>10340</v>
          </cell>
          <cell r="M1109">
            <v>0</v>
          </cell>
          <cell r="N1109">
            <v>0</v>
          </cell>
          <cell r="O1109" t="str">
            <v/>
          </cell>
          <cell r="P1109">
            <v>230</v>
          </cell>
          <cell r="Q1109">
            <v>122000</v>
          </cell>
          <cell r="R1109">
            <v>12.305126791620728</v>
          </cell>
          <cell r="S1109">
            <v>64.822920696324957</v>
          </cell>
          <cell r="T1109">
            <v>23916</v>
          </cell>
          <cell r="U1109">
            <v>8.121349077703524</v>
          </cell>
          <cell r="V1109">
            <v>2455989</v>
          </cell>
          <cell r="X1109">
            <v>40</v>
          </cell>
          <cell r="Y1109">
            <v>25</v>
          </cell>
          <cell r="Z1109">
            <v>0</v>
          </cell>
        </row>
        <row r="1110">
          <cell r="A1110">
            <v>38727</v>
          </cell>
          <cell r="C1110">
            <v>1574790</v>
          </cell>
          <cell r="D1110">
            <v>1041220</v>
          </cell>
          <cell r="K1110">
            <v>63.23</v>
          </cell>
          <cell r="L1110">
            <v>9920</v>
          </cell>
          <cell r="M1110">
            <v>0</v>
          </cell>
          <cell r="N1110">
            <v>0</v>
          </cell>
          <cell r="O1110" t="str">
            <v/>
          </cell>
          <cell r="P1110">
            <v>230</v>
          </cell>
          <cell r="Q1110">
            <v>122000</v>
          </cell>
          <cell r="R1110">
            <v>12.4528704728768</v>
          </cell>
          <cell r="S1110">
            <v>104.9616935483871</v>
          </cell>
          <cell r="T1110">
            <v>28648</v>
          </cell>
          <cell r="U1110">
            <v>9.1331577478679371</v>
          </cell>
          <cell r="V1110">
            <v>2616010</v>
          </cell>
          <cell r="X1110">
            <v>42</v>
          </cell>
          <cell r="Y1110">
            <v>23</v>
          </cell>
          <cell r="Z1110">
            <v>0</v>
          </cell>
        </row>
        <row r="1111">
          <cell r="A1111">
            <v>38728</v>
          </cell>
          <cell r="C1111">
            <v>1710260</v>
          </cell>
          <cell r="D1111">
            <v>818524</v>
          </cell>
          <cell r="K1111">
            <v>70.569999999999993</v>
          </cell>
          <cell r="L1111">
            <v>8240</v>
          </cell>
          <cell r="M1111">
            <v>0</v>
          </cell>
          <cell r="N1111">
            <v>0</v>
          </cell>
          <cell r="O1111" t="str">
            <v/>
          </cell>
          <cell r="P1111">
            <v>230</v>
          </cell>
          <cell r="Q1111">
            <v>123000</v>
          </cell>
          <cell r="R1111">
            <v>12.117472013603514</v>
          </cell>
          <cell r="S1111">
            <v>99.335436893203877</v>
          </cell>
          <cell r="T1111">
            <v>25482</v>
          </cell>
          <cell r="U1111">
            <v>8.404034508285406</v>
          </cell>
          <cell r="V1111">
            <v>2528784</v>
          </cell>
          <cell r="X1111">
            <v>44</v>
          </cell>
          <cell r="Y1111">
            <v>21</v>
          </cell>
          <cell r="Z1111">
            <v>0</v>
          </cell>
        </row>
        <row r="1112">
          <cell r="A1112">
            <v>38729</v>
          </cell>
          <cell r="C1112">
            <v>339390</v>
          </cell>
          <cell r="D1112">
            <v>76450</v>
          </cell>
          <cell r="E1112">
            <v>1237830</v>
          </cell>
          <cell r="K1112">
            <v>9.56</v>
          </cell>
          <cell r="L1112">
            <v>1150</v>
          </cell>
          <cell r="M1112">
            <v>75.739999999999995</v>
          </cell>
          <cell r="N1112">
            <v>16.809999999999999</v>
          </cell>
          <cell r="O1112">
            <v>0.22194349088988646</v>
          </cell>
          <cell r="P1112">
            <v>230</v>
          </cell>
          <cell r="Q1112">
            <v>96000</v>
          </cell>
          <cell r="R1112">
            <v>9.2451348182883937</v>
          </cell>
          <cell r="S1112">
            <v>66.478260869565219</v>
          </cell>
          <cell r="T1112">
            <v>26229</v>
          </cell>
          <cell r="U1112">
            <v>13.228144672153451</v>
          </cell>
          <cell r="V1112">
            <v>1653670</v>
          </cell>
          <cell r="X1112">
            <v>48</v>
          </cell>
          <cell r="Y1112">
            <v>17</v>
          </cell>
          <cell r="Z1112">
            <v>0</v>
          </cell>
        </row>
        <row r="1113">
          <cell r="A1113">
            <v>38730</v>
          </cell>
          <cell r="D1113">
            <v>29330</v>
          </cell>
          <cell r="E1113">
            <v>1941100</v>
          </cell>
          <cell r="L1113">
            <v>580</v>
          </cell>
          <cell r="M1113">
            <v>124.26</v>
          </cell>
          <cell r="N1113">
            <v>26.06</v>
          </cell>
          <cell r="O1113">
            <v>0.20972155158538547</v>
          </cell>
          <cell r="P1113">
            <v>230</v>
          </cell>
          <cell r="Q1113">
            <v>94000</v>
          </cell>
          <cell r="R1113">
            <v>7.8106389827780465</v>
          </cell>
          <cell r="S1113">
            <v>50.568965517241381</v>
          </cell>
          <cell r="T1113">
            <v>24968</v>
          </cell>
          <cell r="U1113">
            <v>10.567902437539015</v>
          </cell>
          <cell r="V1113">
            <v>1970430</v>
          </cell>
          <cell r="X1113">
            <v>44</v>
          </cell>
          <cell r="Y1113">
            <v>21</v>
          </cell>
          <cell r="Z1113">
            <v>0</v>
          </cell>
        </row>
        <row r="1114">
          <cell r="A1114">
            <v>38731</v>
          </cell>
          <cell r="D1114">
            <v>78000</v>
          </cell>
          <cell r="E1114">
            <v>2185450</v>
          </cell>
          <cell r="L1114">
            <v>1550</v>
          </cell>
          <cell r="M1114">
            <v>138.27000000000001</v>
          </cell>
          <cell r="N1114">
            <v>30.11</v>
          </cell>
          <cell r="O1114">
            <v>0.21776234902726546</v>
          </cell>
          <cell r="P1114">
            <v>230</v>
          </cell>
          <cell r="Q1114">
            <v>106000</v>
          </cell>
          <cell r="R1114">
            <v>7.9028350329066317</v>
          </cell>
          <cell r="S1114">
            <v>50.322580645161288</v>
          </cell>
          <cell r="T1114">
            <v>28358</v>
          </cell>
          <cell r="U1114">
            <v>10.44890410656299</v>
          </cell>
          <cell r="V1114">
            <v>2263450</v>
          </cell>
          <cell r="X1114">
            <v>32</v>
          </cell>
          <cell r="Y1114">
            <v>33</v>
          </cell>
          <cell r="Z1114">
            <v>0</v>
          </cell>
        </row>
        <row r="1115">
          <cell r="A1115">
            <v>38732</v>
          </cell>
          <cell r="E1115">
            <v>1987620</v>
          </cell>
          <cell r="L1115">
            <v>670</v>
          </cell>
          <cell r="M1115">
            <v>125.01</v>
          </cell>
          <cell r="N1115">
            <v>26.44</v>
          </cell>
          <cell r="O1115">
            <v>0.2115030797536197</v>
          </cell>
          <cell r="P1115">
            <v>230</v>
          </cell>
          <cell r="Q1115">
            <v>94000</v>
          </cell>
          <cell r="R1115">
            <v>7.9498440124790015</v>
          </cell>
          <cell r="S1115">
            <v>0</v>
          </cell>
          <cell r="T1115">
            <v>29814</v>
          </cell>
          <cell r="U1115">
            <v>12.509874120807801</v>
          </cell>
          <cell r="V1115">
            <v>1987620</v>
          </cell>
          <cell r="X1115">
            <v>36</v>
          </cell>
          <cell r="Y1115">
            <v>29</v>
          </cell>
          <cell r="Z1115">
            <v>0</v>
          </cell>
        </row>
        <row r="1116">
          <cell r="A1116">
            <v>38733</v>
          </cell>
          <cell r="E1116">
            <v>1545730</v>
          </cell>
          <cell r="M1116">
            <v>97.25</v>
          </cell>
          <cell r="N1116">
            <v>21.06</v>
          </cell>
          <cell r="O1116">
            <v>0.21655526992287916</v>
          </cell>
          <cell r="P1116">
            <v>230</v>
          </cell>
          <cell r="Q1116">
            <v>79000</v>
          </cell>
          <cell r="R1116">
            <v>7.9471979434447304</v>
          </cell>
          <cell r="S1116" t="str">
            <v/>
          </cell>
          <cell r="T1116">
            <v>26381</v>
          </cell>
          <cell r="U1116">
            <v>14.233892076882768</v>
          </cell>
          <cell r="V1116">
            <v>1545730</v>
          </cell>
          <cell r="X1116">
            <v>50</v>
          </cell>
          <cell r="Y1116">
            <v>15</v>
          </cell>
          <cell r="Z1116">
            <v>0</v>
          </cell>
        </row>
        <row r="1117">
          <cell r="A1117">
            <v>38734</v>
          </cell>
          <cell r="D1117">
            <v>70439</v>
          </cell>
          <cell r="E1117">
            <v>2048070</v>
          </cell>
          <cell r="K1117">
            <v>0</v>
          </cell>
          <cell r="L1117">
            <v>1340</v>
          </cell>
          <cell r="M1117">
            <v>133.44999999999999</v>
          </cell>
          <cell r="N1117">
            <v>29.09</v>
          </cell>
          <cell r="O1117">
            <v>0.21798426376920196</v>
          </cell>
          <cell r="P1117">
            <v>230</v>
          </cell>
          <cell r="Q1117">
            <v>96000</v>
          </cell>
          <cell r="R1117">
            <v>7.6735481453727985</v>
          </cell>
          <cell r="S1117">
            <v>52.566417910447761</v>
          </cell>
          <cell r="T1117">
            <v>30068</v>
          </cell>
          <cell r="U1117">
            <v>11.83696269404567</v>
          </cell>
          <cell r="V1117">
            <v>2118509</v>
          </cell>
          <cell r="X1117">
            <v>37</v>
          </cell>
          <cell r="Y1117">
            <v>28</v>
          </cell>
          <cell r="Z1117">
            <v>0</v>
          </cell>
        </row>
        <row r="1118">
          <cell r="A1118">
            <v>38735</v>
          </cell>
          <cell r="D1118">
            <v>46281</v>
          </cell>
          <cell r="E1118">
            <v>1978780</v>
          </cell>
          <cell r="K1118">
            <v>0</v>
          </cell>
          <cell r="L1118">
            <v>800</v>
          </cell>
          <cell r="M1118">
            <v>123.31</v>
          </cell>
          <cell r="N1118">
            <v>25.14</v>
          </cell>
          <cell r="O1118">
            <v>0.20387640905036089</v>
          </cell>
          <cell r="P1118">
            <v>230</v>
          </cell>
          <cell r="Q1118">
            <v>105000</v>
          </cell>
          <cell r="R1118">
            <v>8.0235990592814854</v>
          </cell>
          <cell r="S1118">
            <v>57.85125</v>
          </cell>
          <cell r="T1118">
            <v>27440</v>
          </cell>
          <cell r="U1118">
            <v>11.300874393413334</v>
          </cell>
          <cell r="V1118">
            <v>2025061</v>
          </cell>
          <cell r="X1118">
            <v>36</v>
          </cell>
          <cell r="Y1118">
            <v>29</v>
          </cell>
          <cell r="Z1118">
            <v>0</v>
          </cell>
        </row>
        <row r="1119">
          <cell r="A1119">
            <v>38736</v>
          </cell>
          <cell r="E1119">
            <v>1506100</v>
          </cell>
          <cell r="K1119">
            <v>0</v>
          </cell>
          <cell r="L1119">
            <v>0</v>
          </cell>
          <cell r="M1119">
            <v>95.36</v>
          </cell>
          <cell r="N1119">
            <v>18.12</v>
          </cell>
          <cell r="O1119">
            <v>0.19001677852348994</v>
          </cell>
          <cell r="P1119">
            <v>230</v>
          </cell>
          <cell r="Q1119">
            <v>75000</v>
          </cell>
          <cell r="R1119">
            <v>7.8969169463087248</v>
          </cell>
          <cell r="S1119" t="str">
            <v/>
          </cell>
          <cell r="T1119">
            <v>22981</v>
          </cell>
          <cell r="U1119">
            <v>12.725684881481975</v>
          </cell>
          <cell r="V1119">
            <v>1506100</v>
          </cell>
          <cell r="X1119">
            <v>53</v>
          </cell>
          <cell r="Y1119">
            <v>12</v>
          </cell>
          <cell r="Z1119">
            <v>0</v>
          </cell>
        </row>
        <row r="1120">
          <cell r="A1120">
            <v>38737</v>
          </cell>
          <cell r="E1120">
            <v>1310920</v>
          </cell>
          <cell r="K1120">
            <v>0</v>
          </cell>
          <cell r="L1120">
            <v>0</v>
          </cell>
          <cell r="M1120">
            <v>82.8</v>
          </cell>
          <cell r="N1120">
            <v>16.68</v>
          </cell>
          <cell r="O1120">
            <v>0.20144927536231885</v>
          </cell>
          <cell r="P1120">
            <v>230</v>
          </cell>
          <cell r="Q1120">
            <v>63000</v>
          </cell>
          <cell r="R1120">
            <v>7.9161835748792271</v>
          </cell>
          <cell r="S1120" t="str">
            <v/>
          </cell>
          <cell r="T1120">
            <v>22080</v>
          </cell>
          <cell r="U1120">
            <v>14.047172977756079</v>
          </cell>
          <cell r="V1120">
            <v>1310920</v>
          </cell>
          <cell r="X1120">
            <v>56</v>
          </cell>
          <cell r="Y1120">
            <v>9</v>
          </cell>
          <cell r="Z1120">
            <v>1.6319999999999908</v>
          </cell>
        </row>
        <row r="1121">
          <cell r="A1121">
            <v>38738</v>
          </cell>
          <cell r="E1121">
            <v>1929980</v>
          </cell>
          <cell r="K1121">
            <v>0</v>
          </cell>
          <cell r="L1121">
            <v>0</v>
          </cell>
          <cell r="M1121">
            <v>127.86</v>
          </cell>
          <cell r="N1121">
            <v>24.72</v>
          </cell>
          <cell r="O1121">
            <v>0.19333646175504457</v>
          </cell>
          <cell r="P1121">
            <v>230</v>
          </cell>
          <cell r="Q1121">
            <v>88000</v>
          </cell>
          <cell r="R1121">
            <v>7.547239167839825</v>
          </cell>
          <cell r="S1121" t="str">
            <v/>
          </cell>
          <cell r="T1121">
            <v>26557</v>
          </cell>
          <cell r="U1121">
            <v>11.476045347620182</v>
          </cell>
          <cell r="V1121">
            <v>1929980</v>
          </cell>
          <cell r="X1121">
            <v>38</v>
          </cell>
          <cell r="Y1121">
            <v>27</v>
          </cell>
          <cell r="Z1121">
            <v>0</v>
          </cell>
        </row>
        <row r="1122">
          <cell r="A1122">
            <v>38739</v>
          </cell>
          <cell r="D1122">
            <v>2946</v>
          </cell>
          <cell r="E1122">
            <v>2081880</v>
          </cell>
          <cell r="K1122">
            <v>0</v>
          </cell>
          <cell r="L1122">
            <v>450</v>
          </cell>
          <cell r="M1122">
            <v>137.51</v>
          </cell>
          <cell r="N1122">
            <v>26.64</v>
          </cell>
          <cell r="O1122">
            <v>0.19373136499163698</v>
          </cell>
          <cell r="P1122">
            <v>230</v>
          </cell>
          <cell r="Q1122">
            <v>94000</v>
          </cell>
          <cell r="R1122">
            <v>7.5699221874772746</v>
          </cell>
          <cell r="S1122">
            <v>6.5466666666666669</v>
          </cell>
          <cell r="T1122">
            <v>26938</v>
          </cell>
          <cell r="U1122">
            <v>10.776099300373268</v>
          </cell>
          <cell r="V1122">
            <v>2084826</v>
          </cell>
          <cell r="X1122">
            <v>32</v>
          </cell>
          <cell r="Y1122">
            <v>33</v>
          </cell>
          <cell r="Z1122">
            <v>0</v>
          </cell>
        </row>
        <row r="1123">
          <cell r="A1123">
            <v>38740</v>
          </cell>
          <cell r="D1123">
            <v>21498</v>
          </cell>
          <cell r="E1123">
            <v>2121720</v>
          </cell>
          <cell r="K1123">
            <v>0</v>
          </cell>
          <cell r="L1123">
            <v>670</v>
          </cell>
          <cell r="M1123">
            <v>138.4</v>
          </cell>
          <cell r="N1123">
            <v>26.25</v>
          </cell>
          <cell r="O1123">
            <v>0.18966763005780346</v>
          </cell>
          <cell r="P1123">
            <v>230</v>
          </cell>
          <cell r="Q1123">
            <v>104000</v>
          </cell>
          <cell r="R1123">
            <v>7.6651734104046243</v>
          </cell>
          <cell r="S1123">
            <v>32.086567164179101</v>
          </cell>
          <cell r="T1123">
            <v>25754</v>
          </cell>
          <cell r="U1123">
            <v>10.021769134077822</v>
          </cell>
          <cell r="V1123">
            <v>2143218</v>
          </cell>
          <cell r="X1123">
            <v>32</v>
          </cell>
          <cell r="Y1123">
            <v>33</v>
          </cell>
          <cell r="Z1123">
            <v>0</v>
          </cell>
        </row>
        <row r="1124">
          <cell r="A1124">
            <v>38741</v>
          </cell>
          <cell r="D1124">
            <v>2006</v>
          </cell>
          <cell r="E1124">
            <v>1826200</v>
          </cell>
          <cell r="K1124">
            <v>0</v>
          </cell>
          <cell r="L1124">
            <v>120</v>
          </cell>
          <cell r="M1124">
            <v>116.2</v>
          </cell>
          <cell r="N1124">
            <v>21.5</v>
          </cell>
          <cell r="O1124">
            <v>0.18502581755593803</v>
          </cell>
          <cell r="P1124">
            <v>230</v>
          </cell>
          <cell r="Q1124">
            <v>92000</v>
          </cell>
          <cell r="R1124">
            <v>7.8580034423407916</v>
          </cell>
          <cell r="S1124">
            <v>16.716666666666665</v>
          </cell>
          <cell r="T1124">
            <v>25408</v>
          </cell>
          <cell r="U1124">
            <v>11.590746338213528</v>
          </cell>
          <cell r="V1124">
            <v>1828206</v>
          </cell>
          <cell r="X1124">
            <v>43</v>
          </cell>
          <cell r="Y1124">
            <v>22</v>
          </cell>
          <cell r="Z1124">
            <v>0</v>
          </cell>
        </row>
        <row r="1125">
          <cell r="A1125">
            <v>38742</v>
          </cell>
          <cell r="D1125">
            <v>30960</v>
          </cell>
          <cell r="E1125">
            <v>2034290</v>
          </cell>
          <cell r="K1125">
            <v>0</v>
          </cell>
          <cell r="L1125">
            <v>710</v>
          </cell>
          <cell r="M1125">
            <v>130.44999999999999</v>
          </cell>
          <cell r="N1125">
            <v>25.54</v>
          </cell>
          <cell r="O1125">
            <v>0.19578382522039098</v>
          </cell>
          <cell r="P1125">
            <v>230</v>
          </cell>
          <cell r="Q1125">
            <v>99000</v>
          </cell>
          <cell r="R1125">
            <v>7.7972019931008054</v>
          </cell>
          <cell r="S1125">
            <v>43.605633802816904</v>
          </cell>
          <cell r="T1125">
            <v>25607</v>
          </cell>
          <cell r="U1125">
            <v>10.340751967074205</v>
          </cell>
          <cell r="V1125">
            <v>2065250</v>
          </cell>
          <cell r="X1125">
            <v>34</v>
          </cell>
          <cell r="Y1125">
            <v>31</v>
          </cell>
          <cell r="Z1125">
            <v>0</v>
          </cell>
        </row>
        <row r="1126">
          <cell r="A1126">
            <v>38743</v>
          </cell>
          <cell r="D1126">
            <v>36468</v>
          </cell>
          <cell r="E1126">
            <v>1956640</v>
          </cell>
          <cell r="K1126">
            <v>0</v>
          </cell>
          <cell r="L1126">
            <v>790</v>
          </cell>
          <cell r="M1126">
            <v>127.7</v>
          </cell>
          <cell r="N1126">
            <v>24.85</v>
          </cell>
          <cell r="O1126">
            <v>0.19459671104150353</v>
          </cell>
          <cell r="P1126">
            <v>230</v>
          </cell>
          <cell r="Q1126">
            <v>104000</v>
          </cell>
          <cell r="R1126">
            <v>7.6610806577916994</v>
          </cell>
          <cell r="S1126">
            <v>46.162025316455697</v>
          </cell>
          <cell r="T1126">
            <v>24409</v>
          </cell>
          <cell r="U1126">
            <v>10.213749581056319</v>
          </cell>
          <cell r="V1126">
            <v>1993108</v>
          </cell>
          <cell r="X1126">
            <v>35</v>
          </cell>
          <cell r="Y1126">
            <v>30</v>
          </cell>
          <cell r="Z1126">
            <v>0</v>
          </cell>
        </row>
        <row r="1127">
          <cell r="A1127">
            <v>38744</v>
          </cell>
          <cell r="E1127">
            <v>1709880</v>
          </cell>
          <cell r="K1127">
            <v>0</v>
          </cell>
          <cell r="L1127">
            <v>0</v>
          </cell>
          <cell r="M1127">
            <v>110.71</v>
          </cell>
          <cell r="N1127">
            <v>23.16</v>
          </cell>
          <cell r="O1127">
            <v>0.20919519465269626</v>
          </cell>
          <cell r="P1127">
            <v>230</v>
          </cell>
          <cell r="Q1127">
            <v>85000</v>
          </cell>
          <cell r="R1127">
            <v>7.7223376388763434</v>
          </cell>
          <cell r="S1127" t="str">
            <v/>
          </cell>
          <cell r="T1127">
            <v>22729</v>
          </cell>
          <cell r="U1127">
            <v>11.086149905256509</v>
          </cell>
          <cell r="V1127">
            <v>1709880</v>
          </cell>
          <cell r="X1127">
            <v>42</v>
          </cell>
          <cell r="Y1127">
            <v>23</v>
          </cell>
          <cell r="Z1127">
            <v>0</v>
          </cell>
        </row>
        <row r="1128">
          <cell r="A1128">
            <v>38745</v>
          </cell>
          <cell r="E1128">
            <v>1434660</v>
          </cell>
          <cell r="K1128">
            <v>0</v>
          </cell>
          <cell r="L1128">
            <v>0</v>
          </cell>
          <cell r="M1128">
            <v>94.01</v>
          </cell>
          <cell r="N1128">
            <v>19.43</v>
          </cell>
          <cell r="O1128">
            <v>0.2066801404105946</v>
          </cell>
          <cell r="P1128">
            <v>230</v>
          </cell>
          <cell r="Q1128">
            <v>67000</v>
          </cell>
          <cell r="R1128">
            <v>7.630358472502925</v>
          </cell>
          <cell r="S1128" t="str">
            <v/>
          </cell>
          <cell r="T1128">
            <v>21627</v>
          </cell>
          <cell r="U1128">
            <v>12.572259629459245</v>
          </cell>
          <cell r="V1128">
            <v>1434660</v>
          </cell>
          <cell r="X1128">
            <v>53</v>
          </cell>
          <cell r="Y1128">
            <v>12</v>
          </cell>
          <cell r="Z1128">
            <v>0</v>
          </cell>
        </row>
        <row r="1129">
          <cell r="A1129">
            <v>38746</v>
          </cell>
          <cell r="E1129">
            <v>1391920</v>
          </cell>
          <cell r="K1129">
            <v>0</v>
          </cell>
          <cell r="L1129">
            <v>0</v>
          </cell>
          <cell r="M1129">
            <v>94.96</v>
          </cell>
          <cell r="N1129">
            <v>20.16</v>
          </cell>
          <cell r="O1129">
            <v>0.2122999157540017</v>
          </cell>
          <cell r="P1129">
            <v>230</v>
          </cell>
          <cell r="Q1129">
            <v>65000</v>
          </cell>
          <cell r="R1129">
            <v>7.3289806234203878</v>
          </cell>
          <cell r="S1129" t="str">
            <v/>
          </cell>
          <cell r="T1129">
            <v>21681</v>
          </cell>
          <cell r="U1129">
            <v>12.99065607218806</v>
          </cell>
          <cell r="V1129">
            <v>1391920</v>
          </cell>
          <cell r="X1129">
            <v>50</v>
          </cell>
          <cell r="Y1129">
            <v>15</v>
          </cell>
          <cell r="Z1129">
            <v>0</v>
          </cell>
        </row>
        <row r="1130">
          <cell r="A1130">
            <v>38747</v>
          </cell>
          <cell r="E1130">
            <v>1744290</v>
          </cell>
          <cell r="K1130">
            <v>0</v>
          </cell>
          <cell r="L1130">
            <v>0</v>
          </cell>
          <cell r="M1130">
            <v>113.83</v>
          </cell>
          <cell r="N1130">
            <v>21.72</v>
          </cell>
          <cell r="O1130">
            <v>0.19081085829746111</v>
          </cell>
          <cell r="P1130">
            <v>230</v>
          </cell>
          <cell r="Q1130">
            <v>83000</v>
          </cell>
          <cell r="R1130">
            <v>7.6618202582798913</v>
          </cell>
          <cell r="S1130" t="str">
            <v/>
          </cell>
          <cell r="T1130">
            <v>26213</v>
          </cell>
          <cell r="U1130">
            <v>12.533261097638579</v>
          </cell>
          <cell r="V1130">
            <v>1744290</v>
          </cell>
          <cell r="X1130">
            <v>42</v>
          </cell>
          <cell r="Y1130">
            <v>23</v>
          </cell>
          <cell r="Z1130">
            <v>0</v>
          </cell>
        </row>
        <row r="1131">
          <cell r="A1131">
            <v>38748</v>
          </cell>
          <cell r="D1131">
            <v>491</v>
          </cell>
          <cell r="E1131">
            <v>1824640</v>
          </cell>
          <cell r="K1131">
            <v>0</v>
          </cell>
          <cell r="L1131">
            <v>110</v>
          </cell>
          <cell r="M1131">
            <v>118.2</v>
          </cell>
          <cell r="N1131">
            <v>22.08</v>
          </cell>
          <cell r="O1131">
            <v>0.18680203045685279</v>
          </cell>
          <cell r="P1131">
            <v>230</v>
          </cell>
          <cell r="Q1131">
            <v>95000</v>
          </cell>
          <cell r="R1131">
            <v>7.7184433164128592</v>
          </cell>
          <cell r="S1131">
            <v>4.4636363636363638</v>
          </cell>
          <cell r="T1131">
            <v>24897</v>
          </cell>
          <cell r="U1131">
            <v>11.376771311209991</v>
          </cell>
          <cell r="V1131">
            <v>1825131</v>
          </cell>
          <cell r="X1131">
            <v>38</v>
          </cell>
          <cell r="Y1131">
            <v>27</v>
          </cell>
          <cell r="Z1131">
            <v>0</v>
          </cell>
        </row>
        <row r="1132">
          <cell r="A1132">
            <v>38749</v>
          </cell>
          <cell r="E1132">
            <v>1556630</v>
          </cell>
          <cell r="K1132">
            <v>0</v>
          </cell>
          <cell r="L1132">
            <v>0</v>
          </cell>
          <cell r="M1132">
            <v>103.74</v>
          </cell>
          <cell r="N1132">
            <v>20.23</v>
          </cell>
          <cell r="O1132">
            <v>0.19500674763832659</v>
          </cell>
          <cell r="P1132">
            <v>230</v>
          </cell>
          <cell r="Q1132">
            <v>75000</v>
          </cell>
          <cell r="R1132">
            <v>7.502554463080779</v>
          </cell>
          <cell r="S1132" t="str">
            <v/>
          </cell>
          <cell r="T1132">
            <v>23468</v>
          </cell>
          <cell r="U1132">
            <v>12.573515864399376</v>
          </cell>
          <cell r="V1132">
            <v>1556630</v>
          </cell>
          <cell r="X1132">
            <v>48</v>
          </cell>
          <cell r="Y1132">
            <v>17</v>
          </cell>
          <cell r="Z1132">
            <v>0</v>
          </cell>
        </row>
        <row r="1133">
          <cell r="A1133">
            <v>38750</v>
          </cell>
          <cell r="E1133">
            <v>1593370</v>
          </cell>
          <cell r="K1133">
            <v>0</v>
          </cell>
          <cell r="L1133">
            <v>0</v>
          </cell>
          <cell r="M1133">
            <v>105.07</v>
          </cell>
          <cell r="N1133">
            <v>19.02</v>
          </cell>
          <cell r="O1133">
            <v>0.18102217569239556</v>
          </cell>
          <cell r="P1133">
            <v>230</v>
          </cell>
          <cell r="Q1133">
            <v>75000</v>
          </cell>
          <cell r="R1133">
            <v>7.5824212429808702</v>
          </cell>
          <cell r="S1133" t="str">
            <v/>
          </cell>
          <cell r="T1133">
            <v>24023</v>
          </cell>
          <cell r="U1133">
            <v>12.574092646403534</v>
          </cell>
          <cell r="V1133">
            <v>1593370</v>
          </cell>
          <cell r="X1133">
            <v>47</v>
          </cell>
          <cell r="Y1133">
            <v>18</v>
          </cell>
          <cell r="Z1133">
            <v>0</v>
          </cell>
        </row>
        <row r="1134">
          <cell r="A1134">
            <v>38751</v>
          </cell>
          <cell r="E1134">
            <v>1616240</v>
          </cell>
          <cell r="K1134">
            <v>0</v>
          </cell>
          <cell r="L1134">
            <v>0</v>
          </cell>
          <cell r="M1134">
            <v>106.56</v>
          </cell>
          <cell r="N1134">
            <v>22.02</v>
          </cell>
          <cell r="O1134">
            <v>0.20664414414414414</v>
          </cell>
          <cell r="P1134">
            <v>230</v>
          </cell>
          <cell r="Q1134">
            <v>78000</v>
          </cell>
          <cell r="R1134">
            <v>7.5837087087087083</v>
          </cell>
          <cell r="S1134" t="str">
            <v/>
          </cell>
          <cell r="T1134">
            <v>26836</v>
          </cell>
          <cell r="U1134">
            <v>13.847710736029303</v>
          </cell>
          <cell r="V1134">
            <v>1616240</v>
          </cell>
          <cell r="X1134">
            <v>47</v>
          </cell>
          <cell r="Y1134">
            <v>18</v>
          </cell>
          <cell r="Z1134">
            <v>0</v>
          </cell>
        </row>
        <row r="1135">
          <cell r="A1135">
            <v>38752</v>
          </cell>
          <cell r="D1135">
            <v>132704</v>
          </cell>
          <cell r="E1135">
            <v>2137520</v>
          </cell>
          <cell r="K1135">
            <v>0</v>
          </cell>
          <cell r="L1135">
            <v>1820</v>
          </cell>
          <cell r="M1135">
            <v>138.27000000000001</v>
          </cell>
          <cell r="N1135">
            <v>27.1</v>
          </cell>
          <cell r="O1135">
            <v>0.19599334635134158</v>
          </cell>
          <cell r="P1135">
            <v>230</v>
          </cell>
          <cell r="Q1135">
            <v>103000</v>
          </cell>
          <cell r="R1135">
            <v>7.7295147175815435</v>
          </cell>
          <cell r="S1135">
            <v>72.914285714285711</v>
          </cell>
          <cell r="T1135">
            <v>27265</v>
          </cell>
          <cell r="U1135">
            <v>10.016196639626751</v>
          </cell>
          <cell r="V1135">
            <v>2270224</v>
          </cell>
          <cell r="X1135">
            <v>32</v>
          </cell>
          <cell r="Y1135">
            <v>33</v>
          </cell>
          <cell r="Z1135">
            <v>0</v>
          </cell>
        </row>
        <row r="1136">
          <cell r="A1136">
            <v>38753</v>
          </cell>
          <cell r="D1136">
            <v>144096</v>
          </cell>
          <cell r="E1136">
            <v>2150860</v>
          </cell>
          <cell r="K1136">
            <v>0</v>
          </cell>
          <cell r="L1136">
            <v>2170</v>
          </cell>
          <cell r="M1136">
            <v>138.88</v>
          </cell>
          <cell r="N1136">
            <v>28.83</v>
          </cell>
          <cell r="O1136">
            <v>0.2075892857142857</v>
          </cell>
          <cell r="P1136">
            <v>230</v>
          </cell>
          <cell r="Q1136">
            <v>106000</v>
          </cell>
          <cell r="R1136">
            <v>7.7435915898617509</v>
          </cell>
          <cell r="S1136">
            <v>66.403686635944695</v>
          </cell>
          <cell r="T1136">
            <v>27624</v>
          </cell>
          <cell r="U1136">
            <v>10.03871795363397</v>
          </cell>
          <cell r="V1136">
            <v>2294956</v>
          </cell>
          <cell r="X1136">
            <v>30</v>
          </cell>
          <cell r="Y1136">
            <v>35</v>
          </cell>
          <cell r="Z1136">
            <v>0</v>
          </cell>
        </row>
        <row r="1137">
          <cell r="A1137">
            <v>38754</v>
          </cell>
          <cell r="C1137">
            <v>54753</v>
          </cell>
          <cell r="D1137">
            <v>39514</v>
          </cell>
          <cell r="E1137">
            <v>2139850</v>
          </cell>
          <cell r="K1137">
            <v>8.02</v>
          </cell>
          <cell r="L1137">
            <v>840</v>
          </cell>
          <cell r="M1137">
            <v>139.53</v>
          </cell>
          <cell r="N1137">
            <v>28.09</v>
          </cell>
          <cell r="O1137">
            <v>0.20131871282161543</v>
          </cell>
          <cell r="P1137">
            <v>230</v>
          </cell>
          <cell r="Q1137">
            <v>104000</v>
          </cell>
          <cell r="R1137">
            <v>7.4368112504235855</v>
          </cell>
          <cell r="S1137">
            <v>47.040476190476191</v>
          </cell>
          <cell r="T1137">
            <v>29396</v>
          </cell>
          <cell r="U1137">
            <v>10.973581061332061</v>
          </cell>
          <cell r="V1137">
            <v>2234117</v>
          </cell>
          <cell r="X1137">
            <v>32</v>
          </cell>
          <cell r="Y1137">
            <v>33</v>
          </cell>
          <cell r="Z1137">
            <v>0</v>
          </cell>
        </row>
        <row r="1138">
          <cell r="A1138">
            <v>38755</v>
          </cell>
          <cell r="C1138">
            <v>517132</v>
          </cell>
          <cell r="E1138">
            <v>1789280</v>
          </cell>
          <cell r="K1138">
            <v>25.65</v>
          </cell>
          <cell r="L1138">
            <v>0</v>
          </cell>
          <cell r="M1138">
            <v>117.46</v>
          </cell>
          <cell r="N1138">
            <v>23.12</v>
          </cell>
          <cell r="O1138">
            <v>0.19683296441341736</v>
          </cell>
          <cell r="P1138">
            <v>230</v>
          </cell>
          <cell r="Q1138">
            <v>110000</v>
          </cell>
          <cell r="R1138">
            <v>8.058179023129064</v>
          </cell>
          <cell r="S1138" t="str">
            <v/>
          </cell>
          <cell r="T1138">
            <v>25980</v>
          </cell>
          <cell r="U1138">
            <v>9.3943840042455555</v>
          </cell>
          <cell r="V1138">
            <v>2306412</v>
          </cell>
          <cell r="X1138">
            <v>31</v>
          </cell>
          <cell r="Y1138">
            <v>34</v>
          </cell>
          <cell r="Z1138">
            <v>0</v>
          </cell>
        </row>
        <row r="1139">
          <cell r="A1139">
            <v>38756</v>
          </cell>
          <cell r="C1139">
            <v>558390</v>
          </cell>
          <cell r="E1139">
            <v>1872320</v>
          </cell>
          <cell r="K1139">
            <v>25.66</v>
          </cell>
          <cell r="L1139">
            <v>0</v>
          </cell>
          <cell r="M1139">
            <v>123.94</v>
          </cell>
          <cell r="N1139">
            <v>22.9</v>
          </cell>
          <cell r="O1139">
            <v>0.18476682265612393</v>
          </cell>
          <cell r="P1139">
            <v>230</v>
          </cell>
          <cell r="Q1139">
            <v>108000</v>
          </cell>
          <cell r="R1139">
            <v>8.1240307486631025</v>
          </cell>
          <cell r="S1139" t="str">
            <v/>
          </cell>
          <cell r="T1139">
            <v>26806</v>
          </cell>
          <cell r="U1139">
            <v>9.1973966454245879</v>
          </cell>
          <cell r="V1139">
            <v>2430710</v>
          </cell>
          <cell r="X1139">
            <v>30</v>
          </cell>
          <cell r="Y1139">
            <v>35</v>
          </cell>
          <cell r="Z1139">
            <v>0</v>
          </cell>
        </row>
        <row r="1140">
          <cell r="A1140">
            <v>38757</v>
          </cell>
          <cell r="C1140">
            <v>646243</v>
          </cell>
          <cell r="E1140">
            <v>1914700</v>
          </cell>
          <cell r="K1140">
            <v>29.47</v>
          </cell>
          <cell r="L1140">
            <v>0</v>
          </cell>
          <cell r="M1140">
            <v>126.4</v>
          </cell>
          <cell r="N1140">
            <v>24.14</v>
          </cell>
          <cell r="O1140">
            <v>0.19098101265822784</v>
          </cell>
          <cell r="P1140">
            <v>230</v>
          </cell>
          <cell r="Q1140">
            <v>122000</v>
          </cell>
          <cell r="R1140">
            <v>8.2149964714184893</v>
          </cell>
          <cell r="S1140" t="str">
            <v/>
          </cell>
          <cell r="T1140">
            <v>27396</v>
          </cell>
          <cell r="U1140">
            <v>8.9218166901801403</v>
          </cell>
          <cell r="V1140">
            <v>2560943</v>
          </cell>
          <cell r="X1140">
            <v>26</v>
          </cell>
          <cell r="Y1140">
            <v>39</v>
          </cell>
          <cell r="Z1140">
            <v>0</v>
          </cell>
        </row>
        <row r="1141">
          <cell r="A1141">
            <v>38758</v>
          </cell>
          <cell r="C1141">
            <v>548672</v>
          </cell>
          <cell r="E1141">
            <v>1824070</v>
          </cell>
          <cell r="K1141">
            <v>26.84</v>
          </cell>
          <cell r="L1141">
            <v>0</v>
          </cell>
          <cell r="M1141">
            <v>120</v>
          </cell>
          <cell r="N1141">
            <v>24.63</v>
          </cell>
          <cell r="O1141">
            <v>0.20524999999999999</v>
          </cell>
          <cell r="P1141">
            <v>230</v>
          </cell>
          <cell r="Q1141">
            <v>105000</v>
          </cell>
          <cell r="R1141">
            <v>8.0793448651593565</v>
          </cell>
          <cell r="S1141" t="str">
            <v/>
          </cell>
          <cell r="T1141">
            <v>26885</v>
          </cell>
          <cell r="U1141">
            <v>9.4498643341753965</v>
          </cell>
          <cell r="V1141">
            <v>2372742</v>
          </cell>
          <cell r="X1141">
            <v>31</v>
          </cell>
          <cell r="Y1141">
            <v>34</v>
          </cell>
          <cell r="Z1141">
            <v>0</v>
          </cell>
        </row>
        <row r="1142">
          <cell r="A1142">
            <v>38759</v>
          </cell>
          <cell r="C1142">
            <v>1161650</v>
          </cell>
          <cell r="D1142">
            <v>487820</v>
          </cell>
          <cell r="E1142">
            <v>1021610</v>
          </cell>
          <cell r="K1142">
            <v>52.84</v>
          </cell>
          <cell r="L1142">
            <v>4700</v>
          </cell>
          <cell r="M1142">
            <v>62.75</v>
          </cell>
          <cell r="N1142">
            <v>13.03</v>
          </cell>
          <cell r="O1142">
            <v>0.20764940239043825</v>
          </cell>
          <cell r="P1142">
            <v>230</v>
          </cell>
          <cell r="Q1142">
            <v>133000</v>
          </cell>
          <cell r="R1142">
            <v>9.4439830435158747</v>
          </cell>
          <cell r="S1142">
            <v>103.79148936170213</v>
          </cell>
          <cell r="T1142">
            <v>25111</v>
          </cell>
          <cell r="U1142">
            <v>7.8404892403072912</v>
          </cell>
          <cell r="V1142">
            <v>2671080</v>
          </cell>
          <cell r="X1142">
            <v>28</v>
          </cell>
          <cell r="Y1142">
            <v>37</v>
          </cell>
          <cell r="Z1142">
            <v>0</v>
          </cell>
        </row>
        <row r="1143">
          <cell r="A1143">
            <v>38760</v>
          </cell>
          <cell r="C1143">
            <v>1642540</v>
          </cell>
          <cell r="D1143">
            <v>905531</v>
          </cell>
          <cell r="E1143">
            <v>583560</v>
          </cell>
          <cell r="K1143">
            <v>71.61</v>
          </cell>
          <cell r="L1143">
            <v>9960</v>
          </cell>
          <cell r="M1143">
            <v>41.12</v>
          </cell>
          <cell r="N1143">
            <v>9.4600000000000009</v>
          </cell>
          <cell r="O1143">
            <v>0.23005836575875491</v>
          </cell>
          <cell r="P1143">
            <v>230</v>
          </cell>
          <cell r="Q1143">
            <v>142000</v>
          </cell>
          <cell r="R1143">
            <v>9.8735917679411003</v>
          </cell>
          <cell r="S1143">
            <v>90.916767068273089</v>
          </cell>
          <cell r="T1143">
            <v>29002</v>
          </cell>
          <cell r="U1143">
            <v>7.7236647612697666</v>
          </cell>
          <cell r="V1143">
            <v>3131631</v>
          </cell>
          <cell r="X1143">
            <v>24</v>
          </cell>
          <cell r="Y1143">
            <v>41</v>
          </cell>
          <cell r="Z1143">
            <v>0</v>
          </cell>
        </row>
        <row r="1144">
          <cell r="A1144">
            <v>38761</v>
          </cell>
          <cell r="C1144">
            <v>682000</v>
          </cell>
          <cell r="E1144">
            <v>1830610</v>
          </cell>
          <cell r="K1144">
            <v>29</v>
          </cell>
          <cell r="L1144">
            <v>0</v>
          </cell>
          <cell r="M1144">
            <v>121.49</v>
          </cell>
          <cell r="N1144">
            <v>24.72</v>
          </cell>
          <cell r="O1144">
            <v>0.20347353691661865</v>
          </cell>
          <cell r="P1144">
            <v>230</v>
          </cell>
          <cell r="Q1144">
            <v>125000</v>
          </cell>
          <cell r="R1144">
            <v>8.3480962190178758</v>
          </cell>
          <cell r="S1144" t="str">
            <v/>
          </cell>
          <cell r="T1144">
            <v>27174</v>
          </cell>
          <cell r="U1144">
            <v>9.0197507770804073</v>
          </cell>
          <cell r="V1144">
            <v>2512610</v>
          </cell>
          <cell r="X1144">
            <v>28</v>
          </cell>
          <cell r="Y1144">
            <v>37</v>
          </cell>
          <cell r="Z1144">
            <v>0</v>
          </cell>
        </row>
        <row r="1145">
          <cell r="A1145">
            <v>38762</v>
          </cell>
          <cell r="C1145">
            <v>569000</v>
          </cell>
          <cell r="E1145">
            <v>1400500</v>
          </cell>
          <cell r="K1145">
            <v>24.29</v>
          </cell>
          <cell r="L1145">
            <v>0</v>
          </cell>
          <cell r="M1145">
            <v>91.58</v>
          </cell>
          <cell r="N1145">
            <v>19.41</v>
          </cell>
          <cell r="O1145">
            <v>0.21194583970299191</v>
          </cell>
          <cell r="P1145">
            <v>230</v>
          </cell>
          <cell r="Q1145">
            <v>98000</v>
          </cell>
          <cell r="R1145">
            <v>8.4987485975662374</v>
          </cell>
          <cell r="S1145" t="str">
            <v/>
          </cell>
          <cell r="T1145">
            <v>30493</v>
          </cell>
          <cell r="U1145">
            <v>12.912496572734197</v>
          </cell>
          <cell r="V1145">
            <v>1969500</v>
          </cell>
          <cell r="X1145">
            <v>46</v>
          </cell>
          <cell r="Y1145">
            <v>19</v>
          </cell>
          <cell r="Z1145">
            <v>0</v>
          </cell>
        </row>
        <row r="1146">
          <cell r="A1146">
            <v>38763</v>
          </cell>
          <cell r="C1146">
            <v>533422</v>
          </cell>
          <cell r="E1146">
            <v>1132570</v>
          </cell>
          <cell r="K1146">
            <v>25.58</v>
          </cell>
          <cell r="L1146">
            <v>0</v>
          </cell>
          <cell r="M1146">
            <v>74.67</v>
          </cell>
          <cell r="N1146">
            <v>16.940000000000001</v>
          </cell>
          <cell r="O1146">
            <v>0.22686487210392395</v>
          </cell>
          <cell r="P1146">
            <v>230</v>
          </cell>
          <cell r="Q1146">
            <v>85000</v>
          </cell>
          <cell r="R1146">
            <v>8.3091870324189525</v>
          </cell>
          <cell r="S1146" t="str">
            <v/>
          </cell>
          <cell r="T1146">
            <v>23767</v>
          </cell>
          <cell r="U1146">
            <v>11.897823038766091</v>
          </cell>
          <cell r="V1146">
            <v>1665992</v>
          </cell>
          <cell r="X1146">
            <v>50</v>
          </cell>
          <cell r="Y1146">
            <v>15</v>
          </cell>
          <cell r="Z1146">
            <v>0</v>
          </cell>
        </row>
        <row r="1147">
          <cell r="A1147">
            <v>38764</v>
          </cell>
          <cell r="C1147">
            <v>437941</v>
          </cell>
          <cell r="E1147">
            <v>1087870</v>
          </cell>
          <cell r="K1147">
            <v>20.02</v>
          </cell>
          <cell r="L1147">
            <v>0</v>
          </cell>
          <cell r="M1147">
            <v>73.41</v>
          </cell>
          <cell r="N1147">
            <v>19.850000000000001</v>
          </cell>
          <cell r="O1147">
            <v>0.27039912818417111</v>
          </cell>
          <cell r="P1147">
            <v>230</v>
          </cell>
          <cell r="Q1147">
            <v>92000</v>
          </cell>
          <cell r="R1147">
            <v>8.1655303435727298</v>
          </cell>
          <cell r="S1147" t="str">
            <v/>
          </cell>
          <cell r="T1147">
            <v>23279</v>
          </cell>
          <cell r="U1147">
            <v>12.724174881423714</v>
          </cell>
          <cell r="V1147">
            <v>1525811</v>
          </cell>
          <cell r="X1147">
            <v>49</v>
          </cell>
          <cell r="Y1147">
            <v>16</v>
          </cell>
          <cell r="Z1147">
            <v>0</v>
          </cell>
        </row>
        <row r="1148">
          <cell r="A1148">
            <v>38765</v>
          </cell>
          <cell r="C1148">
            <v>605555</v>
          </cell>
          <cell r="E1148">
            <v>1814090</v>
          </cell>
          <cell r="K1148">
            <v>29.73</v>
          </cell>
          <cell r="L1148">
            <v>0</v>
          </cell>
          <cell r="M1148">
            <v>120</v>
          </cell>
          <cell r="N1148">
            <v>25</v>
          </cell>
          <cell r="O1148">
            <v>0.20833333333333334</v>
          </cell>
          <cell r="P1148">
            <v>230</v>
          </cell>
          <cell r="Q1148">
            <v>108000</v>
          </cell>
          <cell r="R1148">
            <v>8.0800273826220526</v>
          </cell>
          <cell r="S1148" t="str">
            <v/>
          </cell>
          <cell r="T1148">
            <v>25548</v>
          </cell>
          <cell r="U1148">
            <v>8.8058504450032959</v>
          </cell>
          <cell r="V1148">
            <v>2419645</v>
          </cell>
          <cell r="X1148">
            <v>29</v>
          </cell>
          <cell r="Y1148">
            <v>36</v>
          </cell>
          <cell r="Z1148">
            <v>0</v>
          </cell>
        </row>
        <row r="1149">
          <cell r="A1149">
            <v>38766</v>
          </cell>
          <cell r="C1149">
            <v>1125650</v>
          </cell>
          <cell r="E1149">
            <v>2062500</v>
          </cell>
          <cell r="K1149">
            <v>47.19</v>
          </cell>
          <cell r="L1149">
            <v>0</v>
          </cell>
          <cell r="M1149">
            <v>134.28</v>
          </cell>
          <cell r="N1149">
            <v>28.47</v>
          </cell>
          <cell r="O1149">
            <v>0.21201966041108131</v>
          </cell>
          <cell r="P1149">
            <v>230</v>
          </cell>
          <cell r="Q1149">
            <v>143000</v>
          </cell>
          <cell r="R1149">
            <v>8.7842343087011621</v>
          </cell>
          <cell r="S1149" t="str">
            <v/>
          </cell>
          <cell r="T1149">
            <v>32246</v>
          </cell>
          <cell r="U1149">
            <v>8.4353509088342769</v>
          </cell>
          <cell r="V1149">
            <v>3188150</v>
          </cell>
          <cell r="X1149">
            <v>17</v>
          </cell>
          <cell r="Y1149">
            <v>48</v>
          </cell>
          <cell r="Z1149">
            <v>0</v>
          </cell>
        </row>
        <row r="1150">
          <cell r="A1150">
            <v>38767</v>
          </cell>
          <cell r="C1150">
            <v>1155000</v>
          </cell>
          <cell r="E1150">
            <v>2004670</v>
          </cell>
          <cell r="K1150">
            <v>50.3</v>
          </cell>
          <cell r="L1150">
            <v>0</v>
          </cell>
          <cell r="M1150">
            <v>132.6</v>
          </cell>
          <cell r="N1150">
            <v>27.99</v>
          </cell>
          <cell r="O1150">
            <v>0.21108597285067873</v>
          </cell>
          <cell r="P1150">
            <v>230</v>
          </cell>
          <cell r="Q1150">
            <v>140000</v>
          </cell>
          <cell r="R1150">
            <v>8.6376981957353767</v>
          </cell>
          <cell r="S1150" t="str">
            <v/>
          </cell>
          <cell r="T1150">
            <v>35361</v>
          </cell>
          <cell r="U1150">
            <v>9.3335930650985706</v>
          </cell>
          <cell r="V1150">
            <v>3159670</v>
          </cell>
          <cell r="X1150">
            <v>13</v>
          </cell>
          <cell r="Y1150">
            <v>52</v>
          </cell>
          <cell r="Z1150">
            <v>0</v>
          </cell>
        </row>
        <row r="1151">
          <cell r="A1151">
            <v>38768</v>
          </cell>
          <cell r="C1151">
            <v>762853</v>
          </cell>
          <cell r="E1151">
            <v>2023640</v>
          </cell>
          <cell r="K1151">
            <v>35.74</v>
          </cell>
          <cell r="L1151">
            <v>0</v>
          </cell>
          <cell r="M1151">
            <v>133.56</v>
          </cell>
          <cell r="N1151">
            <v>27.82</v>
          </cell>
          <cell r="O1151">
            <v>0.20829589697514225</v>
          </cell>
          <cell r="P1151">
            <v>230</v>
          </cell>
          <cell r="Q1151">
            <v>125000</v>
          </cell>
          <cell r="R1151">
            <v>8.2294536326048426</v>
          </cell>
          <cell r="S1151" t="str">
            <v/>
          </cell>
          <cell r="T1151">
            <v>29422</v>
          </cell>
          <cell r="U1151">
            <v>8.8060325290607206</v>
          </cell>
          <cell r="V1151">
            <v>2786493</v>
          </cell>
          <cell r="X1151">
            <v>24</v>
          </cell>
          <cell r="Y1151">
            <v>41</v>
          </cell>
          <cell r="Z1151">
            <v>0</v>
          </cell>
        </row>
        <row r="1152">
          <cell r="A1152">
            <v>38769</v>
          </cell>
          <cell r="C1152">
            <v>550344</v>
          </cell>
          <cell r="E1152">
            <v>1818840</v>
          </cell>
          <cell r="K1152">
            <v>26.09</v>
          </cell>
          <cell r="L1152">
            <v>0</v>
          </cell>
          <cell r="M1152">
            <v>112.14</v>
          </cell>
          <cell r="N1152">
            <v>24.91</v>
          </cell>
          <cell r="O1152">
            <v>0.2221330479757446</v>
          </cell>
          <cell r="P1152">
            <v>230</v>
          </cell>
          <cell r="Q1152">
            <v>116000</v>
          </cell>
          <cell r="R1152">
            <v>8.5697171381031616</v>
          </cell>
          <cell r="S1152" t="str">
            <v/>
          </cell>
          <cell r="T1152">
            <v>26864</v>
          </cell>
          <cell r="U1152">
            <v>9.4566635601118367</v>
          </cell>
          <cell r="V1152">
            <v>2369184</v>
          </cell>
          <cell r="X1152">
            <v>31</v>
          </cell>
          <cell r="Y1152">
            <v>34</v>
          </cell>
          <cell r="Z1152">
            <v>0</v>
          </cell>
        </row>
        <row r="1153">
          <cell r="A1153">
            <v>38770</v>
          </cell>
          <cell r="C1153">
            <v>447089</v>
          </cell>
          <cell r="E1153">
            <v>1634200</v>
          </cell>
          <cell r="K1153">
            <v>21.61</v>
          </cell>
          <cell r="L1153">
            <v>0</v>
          </cell>
          <cell r="M1153">
            <v>110.76</v>
          </cell>
          <cell r="N1153">
            <v>24</v>
          </cell>
          <cell r="O1153">
            <v>0.21668472372697725</v>
          </cell>
          <cell r="P1153">
            <v>230</v>
          </cell>
          <cell r="Q1153">
            <v>97000</v>
          </cell>
          <cell r="R1153">
            <v>7.8616340560549975</v>
          </cell>
          <cell r="S1153" t="str">
            <v/>
          </cell>
          <cell r="T1153">
            <v>31760</v>
          </cell>
          <cell r="U1153">
            <v>12.726651608690576</v>
          </cell>
          <cell r="V1153">
            <v>2081289</v>
          </cell>
          <cell r="X1153">
            <v>38</v>
          </cell>
          <cell r="Y1153">
            <v>27</v>
          </cell>
          <cell r="Z1153">
            <v>0</v>
          </cell>
        </row>
        <row r="1154">
          <cell r="A1154">
            <v>38771</v>
          </cell>
          <cell r="C1154">
            <v>445531</v>
          </cell>
          <cell r="E1154">
            <v>1437730</v>
          </cell>
          <cell r="K1154">
            <v>19.18</v>
          </cell>
          <cell r="L1154">
            <v>0</v>
          </cell>
          <cell r="M1154">
            <v>94.22</v>
          </cell>
          <cell r="N1154">
            <v>20.84</v>
          </cell>
          <cell r="O1154">
            <v>0.22118446189768626</v>
          </cell>
          <cell r="P1154">
            <v>230</v>
          </cell>
          <cell r="Q1154">
            <v>97000</v>
          </cell>
          <cell r="R1154">
            <v>8.3036199294532622</v>
          </cell>
          <cell r="S1154" t="str">
            <v/>
          </cell>
          <cell r="T1154">
            <v>27703</v>
          </cell>
          <cell r="U1154">
            <v>12.268242160805114</v>
          </cell>
          <cell r="V1154">
            <v>1883261</v>
          </cell>
          <cell r="X1154">
            <v>42</v>
          </cell>
          <cell r="Y1154">
            <v>23</v>
          </cell>
          <cell r="Z1154">
            <v>0</v>
          </cell>
        </row>
        <row r="1155">
          <cell r="A1155">
            <v>38772</v>
          </cell>
          <cell r="C1155">
            <v>262435</v>
          </cell>
          <cell r="E1155">
            <v>1472400</v>
          </cell>
          <cell r="K1155">
            <v>8.75</v>
          </cell>
          <cell r="L1155">
            <v>0</v>
          </cell>
          <cell r="M1155">
            <v>97.3</v>
          </cell>
          <cell r="N1155">
            <v>21.699000000000002</v>
          </cell>
          <cell r="O1155">
            <v>0.2230113052415211</v>
          </cell>
          <cell r="P1155">
            <v>230</v>
          </cell>
          <cell r="Q1155">
            <v>95000</v>
          </cell>
          <cell r="R1155">
            <v>8.1793257897218297</v>
          </cell>
          <cell r="S1155" t="str">
            <v/>
          </cell>
          <cell r="T1155">
            <v>31013</v>
          </cell>
          <cell r="U1155">
            <v>14.90910778258451</v>
          </cell>
          <cell r="V1155">
            <v>1734835</v>
          </cell>
          <cell r="X1155">
            <v>42</v>
          </cell>
          <cell r="Y1155">
            <v>23</v>
          </cell>
          <cell r="Z1155">
            <v>0</v>
          </cell>
        </row>
        <row r="1156">
          <cell r="A1156">
            <v>38773</v>
          </cell>
          <cell r="E1156">
            <v>1825260</v>
          </cell>
          <cell r="K1156">
            <v>0</v>
          </cell>
          <cell r="L1156">
            <v>0</v>
          </cell>
          <cell r="M1156">
            <v>121.65</v>
          </cell>
          <cell r="N1156">
            <v>25.08</v>
          </cell>
          <cell r="O1156">
            <v>0.20616522811344018</v>
          </cell>
          <cell r="P1156">
            <v>230</v>
          </cell>
          <cell r="Q1156">
            <v>92000</v>
          </cell>
          <cell r="R1156">
            <v>7.5020961775585695</v>
          </cell>
          <cell r="S1156" t="str">
            <v/>
          </cell>
          <cell r="T1156">
            <v>29048</v>
          </cell>
          <cell r="U1156">
            <v>13.272647184510699</v>
          </cell>
          <cell r="V1156">
            <v>1825260</v>
          </cell>
          <cell r="X1156">
            <v>42</v>
          </cell>
          <cell r="Y1156">
            <v>23</v>
          </cell>
          <cell r="Z1156">
            <v>0</v>
          </cell>
        </row>
        <row r="1157">
          <cell r="A1157">
            <v>38774</v>
          </cell>
          <cell r="D1157">
            <v>24430</v>
          </cell>
          <cell r="E1157">
            <v>2083320</v>
          </cell>
          <cell r="K1157">
            <v>0</v>
          </cell>
          <cell r="L1157">
            <v>540</v>
          </cell>
          <cell r="M1157">
            <v>137.87</v>
          </cell>
          <cell r="N1157">
            <v>29.03</v>
          </cell>
          <cell r="O1157">
            <v>0.21056067309784579</v>
          </cell>
          <cell r="P1157">
            <v>230</v>
          </cell>
          <cell r="Q1157">
            <v>100000</v>
          </cell>
          <cell r="R1157">
            <v>7.555378254877783</v>
          </cell>
          <cell r="S1157">
            <v>45.24074074074074</v>
          </cell>
          <cell r="T1157">
            <v>31294</v>
          </cell>
          <cell r="U1157">
            <v>12.382491282172934</v>
          </cell>
          <cell r="V1157">
            <v>2107750</v>
          </cell>
          <cell r="X1157">
            <v>32</v>
          </cell>
          <cell r="Y1157">
            <v>33</v>
          </cell>
          <cell r="Z1157">
            <v>0</v>
          </cell>
        </row>
        <row r="1158">
          <cell r="A1158">
            <v>38775</v>
          </cell>
          <cell r="E1158">
            <v>1685940</v>
          </cell>
          <cell r="K1158">
            <v>0</v>
          </cell>
          <cell r="L1158">
            <v>0</v>
          </cell>
          <cell r="M1158">
            <v>111.18</v>
          </cell>
          <cell r="N1158">
            <v>21.1</v>
          </cell>
          <cell r="O1158">
            <v>0.18978233495232955</v>
          </cell>
          <cell r="P1158">
            <v>230</v>
          </cell>
          <cell r="Q1158">
            <v>88000</v>
          </cell>
          <cell r="R1158">
            <v>7.5820291419320025</v>
          </cell>
          <cell r="S1158" t="str">
            <v/>
          </cell>
          <cell r="T1158">
            <v>27666</v>
          </cell>
          <cell r="U1158">
            <v>13.68580376525855</v>
          </cell>
          <cell r="V1158">
            <v>1685940</v>
          </cell>
          <cell r="X1158">
            <v>44</v>
          </cell>
          <cell r="Y1158">
            <v>21</v>
          </cell>
          <cell r="Z1158">
            <v>0</v>
          </cell>
        </row>
        <row r="1159">
          <cell r="A1159">
            <v>38776</v>
          </cell>
          <cell r="E1159">
            <v>1298740</v>
          </cell>
          <cell r="K1159">
            <v>0</v>
          </cell>
          <cell r="L1159">
            <v>0</v>
          </cell>
          <cell r="M1159">
            <v>85.35</v>
          </cell>
          <cell r="N1159">
            <v>14.26</v>
          </cell>
          <cell r="O1159">
            <v>0.16707674282366727</v>
          </cell>
          <cell r="P1159">
            <v>230</v>
          </cell>
          <cell r="Q1159">
            <v>70000</v>
          </cell>
          <cell r="R1159">
            <v>7.6083186877562978</v>
          </cell>
          <cell r="S1159" t="str">
            <v/>
          </cell>
          <cell r="T1159">
            <v>25884</v>
          </cell>
          <cell r="U1159">
            <v>16.621691793584549</v>
          </cell>
          <cell r="V1159">
            <v>1298740</v>
          </cell>
          <cell r="X1159">
            <v>54</v>
          </cell>
          <cell r="Y1159">
            <v>11</v>
          </cell>
          <cell r="Z1159">
            <v>0</v>
          </cell>
        </row>
        <row r="1160">
          <cell r="A1160">
            <v>38777</v>
          </cell>
          <cell r="E1160">
            <v>1089200</v>
          </cell>
          <cell r="K1160">
            <v>0</v>
          </cell>
          <cell r="L1160">
            <v>0</v>
          </cell>
          <cell r="M1160">
            <v>73.3</v>
          </cell>
          <cell r="N1160">
            <v>13.5</v>
          </cell>
          <cell r="O1160">
            <v>0.18417462482946795</v>
          </cell>
          <cell r="P1160">
            <v>230</v>
          </cell>
          <cell r="Q1160">
            <v>54000</v>
          </cell>
          <cell r="R1160">
            <v>7.4297407912687587</v>
          </cell>
          <cell r="S1160" t="str">
            <v/>
          </cell>
          <cell r="T1160">
            <v>26651</v>
          </cell>
          <cell r="U1160">
            <v>20.406659933896439</v>
          </cell>
          <cell r="V1160">
            <v>1089200</v>
          </cell>
          <cell r="X1160">
            <v>60</v>
          </cell>
          <cell r="Y1160">
            <v>5</v>
          </cell>
          <cell r="Z1160">
            <v>5.1071999999999846</v>
          </cell>
        </row>
        <row r="1161">
          <cell r="A1161">
            <v>38778</v>
          </cell>
          <cell r="E1161">
            <v>1340810</v>
          </cell>
          <cell r="K1161">
            <v>0</v>
          </cell>
          <cell r="L1161">
            <v>0</v>
          </cell>
          <cell r="M1161">
            <v>87.64</v>
          </cell>
          <cell r="N1161">
            <v>23.35</v>
          </cell>
          <cell r="O1161">
            <v>0.26643085349155637</v>
          </cell>
          <cell r="P1161">
            <v>230</v>
          </cell>
          <cell r="Q1161">
            <v>71000</v>
          </cell>
          <cell r="R1161">
            <v>7.649532177088088</v>
          </cell>
          <cell r="S1161" t="str">
            <v/>
          </cell>
          <cell r="T1161">
            <v>27727</v>
          </cell>
          <cell r="U1161">
            <v>17.246528590926381</v>
          </cell>
          <cell r="V1161">
            <v>1340810</v>
          </cell>
          <cell r="X1161">
            <v>49</v>
          </cell>
          <cell r="Y1161">
            <v>16</v>
          </cell>
          <cell r="Z1161">
            <v>0</v>
          </cell>
        </row>
        <row r="1162">
          <cell r="A1162">
            <v>38779</v>
          </cell>
          <cell r="E1162">
            <v>1729360</v>
          </cell>
          <cell r="M1162">
            <v>111.04</v>
          </cell>
          <cell r="N1162">
            <v>33.57</v>
          </cell>
          <cell r="O1162">
            <v>0.30232348703170026</v>
          </cell>
          <cell r="P1162">
            <v>230</v>
          </cell>
          <cell r="Q1162">
            <v>79000</v>
          </cell>
          <cell r="R1162">
            <v>7.7871037463976949</v>
          </cell>
          <cell r="S1162" t="str">
            <v/>
          </cell>
          <cell r="T1162">
            <v>26279</v>
          </cell>
          <cell r="U1162">
            <v>12.673293010130916</v>
          </cell>
          <cell r="V1162">
            <v>1729360</v>
          </cell>
          <cell r="X1162">
            <v>38</v>
          </cell>
          <cell r="Y1162">
            <v>27</v>
          </cell>
          <cell r="Z1162">
            <v>0</v>
          </cell>
        </row>
        <row r="1163">
          <cell r="A1163">
            <v>38780</v>
          </cell>
          <cell r="E1163">
            <v>1838700</v>
          </cell>
          <cell r="M1163">
            <v>118.28</v>
          </cell>
          <cell r="N1163">
            <v>32.5</v>
          </cell>
          <cell r="O1163">
            <v>0.27477172810280692</v>
          </cell>
          <cell r="P1163">
            <v>230</v>
          </cell>
          <cell r="Q1163">
            <v>84000</v>
          </cell>
          <cell r="R1163">
            <v>7.7726580994250929</v>
          </cell>
          <cell r="S1163" t="str">
            <v/>
          </cell>
          <cell r="T1163">
            <v>26809</v>
          </cell>
          <cell r="U1163">
            <v>12.160062000326317</v>
          </cell>
          <cell r="V1163">
            <v>1838700</v>
          </cell>
          <cell r="X1163">
            <v>33</v>
          </cell>
          <cell r="Y1163">
            <v>32</v>
          </cell>
          <cell r="Z1163">
            <v>0</v>
          </cell>
        </row>
        <row r="1164">
          <cell r="A1164">
            <v>38781</v>
          </cell>
          <cell r="E1164">
            <v>1732850</v>
          </cell>
          <cell r="M1164">
            <v>109.43</v>
          </cell>
          <cell r="N1164">
            <v>27.6</v>
          </cell>
          <cell r="O1164">
            <v>0.25221602851137714</v>
          </cell>
          <cell r="P1164">
            <v>230</v>
          </cell>
          <cell r="Q1164">
            <v>76000</v>
          </cell>
          <cell r="R1164">
            <v>7.9176185689481864</v>
          </cell>
          <cell r="S1164" t="str">
            <v/>
          </cell>
          <cell r="T1164">
            <v>25041</v>
          </cell>
          <cell r="U1164">
            <v>12.05193409700782</v>
          </cell>
          <cell r="V1164">
            <v>1732850</v>
          </cell>
          <cell r="X1164">
            <v>40</v>
          </cell>
          <cell r="Y1164">
            <v>25</v>
          </cell>
          <cell r="Z1164">
            <v>0</v>
          </cell>
        </row>
        <row r="1165">
          <cell r="A1165">
            <v>38782</v>
          </cell>
          <cell r="E1165">
            <v>1690820</v>
          </cell>
          <cell r="K1165">
            <v>0</v>
          </cell>
          <cell r="L1165">
            <v>0</v>
          </cell>
          <cell r="M1165">
            <v>109.85</v>
          </cell>
          <cell r="N1165">
            <v>31.31</v>
          </cell>
          <cell r="O1165">
            <v>0.28502503413746016</v>
          </cell>
          <cell r="P1165">
            <v>230</v>
          </cell>
          <cell r="Q1165">
            <v>82000</v>
          </cell>
          <cell r="R1165">
            <v>7.6960400546199361</v>
          </cell>
          <cell r="S1165" t="str">
            <v/>
          </cell>
          <cell r="T1165">
            <v>24547</v>
          </cell>
          <cell r="U1165">
            <v>12.107851811547061</v>
          </cell>
          <cell r="V1165">
            <v>1690820</v>
          </cell>
          <cell r="X1165">
            <v>46</v>
          </cell>
          <cell r="Y1165">
            <v>19</v>
          </cell>
          <cell r="Z1165">
            <v>0</v>
          </cell>
        </row>
        <row r="1166">
          <cell r="A1166">
            <v>38783</v>
          </cell>
          <cell r="E1166">
            <v>1689410</v>
          </cell>
          <cell r="K1166">
            <v>0</v>
          </cell>
          <cell r="L1166">
            <v>0</v>
          </cell>
          <cell r="M1166">
            <v>111.04</v>
          </cell>
          <cell r="N1166">
            <v>31.98</v>
          </cell>
          <cell r="O1166">
            <v>0.28800432276657062</v>
          </cell>
          <cell r="P1166">
            <v>230</v>
          </cell>
          <cell r="Q1166">
            <v>82000</v>
          </cell>
          <cell r="R1166">
            <v>7.6072136167146978</v>
          </cell>
          <cell r="S1166" t="str">
            <v/>
          </cell>
          <cell r="T1166">
            <v>25257</v>
          </cell>
          <cell r="U1166">
            <v>12.468458219141594</v>
          </cell>
          <cell r="V1166">
            <v>1689410</v>
          </cell>
          <cell r="X1166">
            <v>43</v>
          </cell>
          <cell r="Y1166">
            <v>22</v>
          </cell>
          <cell r="Z1166">
            <v>0</v>
          </cell>
        </row>
        <row r="1167">
          <cell r="A1167">
            <v>38784</v>
          </cell>
          <cell r="E1167">
            <v>1329770</v>
          </cell>
          <cell r="K1167">
            <v>0</v>
          </cell>
          <cell r="L1167">
            <v>0</v>
          </cell>
          <cell r="M1167">
            <v>87.46</v>
          </cell>
          <cell r="N1167">
            <v>26.44</v>
          </cell>
          <cell r="O1167">
            <v>0.30230962725817523</v>
          </cell>
          <cell r="P1167">
            <v>230</v>
          </cell>
          <cell r="Q1167">
            <v>65000</v>
          </cell>
          <cell r="R1167">
            <v>7.6021609878801737</v>
          </cell>
          <cell r="S1167" t="str">
            <v/>
          </cell>
          <cell r="T1167">
            <v>26243</v>
          </cell>
          <cell r="U1167">
            <v>16.458983132421395</v>
          </cell>
          <cell r="V1167">
            <v>1329770</v>
          </cell>
          <cell r="X1167">
            <v>54</v>
          </cell>
          <cell r="Y1167">
            <v>11</v>
          </cell>
          <cell r="Z1167">
            <v>0</v>
          </cell>
        </row>
        <row r="1168">
          <cell r="A1168">
            <v>38785</v>
          </cell>
          <cell r="E1168">
            <v>1381930</v>
          </cell>
          <cell r="K1168">
            <v>0</v>
          </cell>
          <cell r="L1168">
            <v>0</v>
          </cell>
          <cell r="M1168">
            <v>92.54</v>
          </cell>
          <cell r="N1168">
            <v>26.72</v>
          </cell>
          <cell r="O1168">
            <v>0.28874000432245511</v>
          </cell>
          <cell r="P1168">
            <v>230</v>
          </cell>
          <cell r="Q1168">
            <v>62000</v>
          </cell>
          <cell r="R1168">
            <v>7.4666630646207048</v>
          </cell>
          <cell r="S1168" t="str">
            <v/>
          </cell>
          <cell r="T1168">
            <v>28399</v>
          </cell>
          <cell r="U1168">
            <v>17.138904286034748</v>
          </cell>
          <cell r="V1168">
            <v>1381930</v>
          </cell>
          <cell r="X1168">
            <v>56</v>
          </cell>
          <cell r="Y1168">
            <v>9</v>
          </cell>
          <cell r="Z1168">
            <v>4.8031999999999897</v>
          </cell>
        </row>
        <row r="1169">
          <cell r="A1169">
            <v>38786</v>
          </cell>
          <cell r="E1169">
            <v>1374960</v>
          </cell>
          <cell r="M1169">
            <v>88.95</v>
          </cell>
          <cell r="N1169">
            <v>22.98</v>
          </cell>
          <cell r="O1169">
            <v>0.25834738617200675</v>
          </cell>
          <cell r="P1169">
            <v>230</v>
          </cell>
          <cell r="Q1169">
            <v>68000</v>
          </cell>
          <cell r="R1169">
            <v>7.7288364249578416</v>
          </cell>
          <cell r="S1169" t="str">
            <v/>
          </cell>
          <cell r="T1169">
            <v>27135</v>
          </cell>
          <cell r="U1169">
            <v>16.459089718973644</v>
          </cell>
          <cell r="V1169">
            <v>1374960</v>
          </cell>
          <cell r="X1169">
            <v>54</v>
          </cell>
          <cell r="Y1169">
            <v>11</v>
          </cell>
          <cell r="Z1169">
            <v>0</v>
          </cell>
        </row>
        <row r="1170">
          <cell r="A1170">
            <v>38787</v>
          </cell>
          <cell r="E1170">
            <v>1124490</v>
          </cell>
          <cell r="M1170">
            <v>76.319999999999993</v>
          </cell>
          <cell r="N1170">
            <v>17.690000000000001</v>
          </cell>
          <cell r="O1170">
            <v>0.23178721174004197</v>
          </cell>
          <cell r="P1170">
            <v>230</v>
          </cell>
          <cell r="Q1170">
            <v>54000</v>
          </cell>
          <cell r="R1170">
            <v>7.3669418238993707</v>
          </cell>
          <cell r="S1170" t="str">
            <v/>
          </cell>
          <cell r="T1170">
            <v>27430</v>
          </cell>
          <cell r="U1170">
            <v>20.343995944828322</v>
          </cell>
          <cell r="V1170">
            <v>1124490</v>
          </cell>
          <cell r="X1170">
            <v>65</v>
          </cell>
          <cell r="Y1170">
            <v>0</v>
          </cell>
          <cell r="Z1170">
            <v>11.807999999999986</v>
          </cell>
        </row>
        <row r="1171">
          <cell r="A1171">
            <v>38788</v>
          </cell>
          <cell r="E1171">
            <v>1057180</v>
          </cell>
          <cell r="M1171">
            <v>68.37</v>
          </cell>
          <cell r="N1171">
            <v>20.648</v>
          </cell>
          <cell r="O1171">
            <v>0.30200380283750178</v>
          </cell>
          <cell r="P1171">
            <v>230</v>
          </cell>
          <cell r="Q1171">
            <v>49000</v>
          </cell>
          <cell r="R1171">
            <v>7.7313149041977471</v>
          </cell>
          <cell r="S1171" t="str">
            <v/>
          </cell>
          <cell r="T1171">
            <v>26332</v>
          </cell>
          <cell r="U1171">
            <v>20.773083107890805</v>
          </cell>
          <cell r="V1171">
            <v>1057180</v>
          </cell>
          <cell r="X1171">
            <v>68</v>
          </cell>
          <cell r="Y1171">
            <v>0</v>
          </cell>
          <cell r="Z1171">
            <v>15.308800000000005</v>
          </cell>
        </row>
        <row r="1172">
          <cell r="A1172">
            <v>38789</v>
          </cell>
          <cell r="E1172">
            <v>1188370</v>
          </cell>
          <cell r="M1172">
            <v>79.209999999999994</v>
          </cell>
          <cell r="N1172">
            <v>23.789000000000001</v>
          </cell>
          <cell r="O1172">
            <v>0.30032824138366371</v>
          </cell>
          <cell r="P1172">
            <v>230</v>
          </cell>
          <cell r="Q1172">
            <v>68000</v>
          </cell>
          <cell r="R1172">
            <v>7.5013887135462696</v>
          </cell>
          <cell r="S1172" t="str">
            <v/>
          </cell>
          <cell r="T1172">
            <v>26023</v>
          </cell>
          <cell r="U1172">
            <v>18.262983750852008</v>
          </cell>
          <cell r="V1172">
            <v>1188370</v>
          </cell>
          <cell r="X1172">
            <v>58</v>
          </cell>
          <cell r="Y1172">
            <v>7</v>
          </cell>
          <cell r="Z1172">
            <v>1.5231999999999815</v>
          </cell>
        </row>
        <row r="1173">
          <cell r="A1173">
            <v>38790</v>
          </cell>
          <cell r="E1173">
            <v>1669820</v>
          </cell>
          <cell r="K1173">
            <v>0</v>
          </cell>
          <cell r="L1173">
            <v>0</v>
          </cell>
          <cell r="M1173">
            <v>104.67</v>
          </cell>
          <cell r="N1173">
            <v>23.13</v>
          </cell>
          <cell r="O1173">
            <v>0.22098022355975924</v>
          </cell>
          <cell r="P1173">
            <v>230</v>
          </cell>
          <cell r="Q1173">
            <v>82000</v>
          </cell>
          <cell r="R1173">
            <v>7.9765931021305052</v>
          </cell>
          <cell r="S1173" t="str">
            <v/>
          </cell>
          <cell r="T1173">
            <v>26464</v>
          </cell>
          <cell r="U1173">
            <v>13.21757794253273</v>
          </cell>
          <cell r="V1173">
            <v>1669820</v>
          </cell>
          <cell r="X1173">
            <v>43</v>
          </cell>
          <cell r="Y1173">
            <v>22</v>
          </cell>
          <cell r="Z1173">
            <v>0</v>
          </cell>
        </row>
        <row r="1174">
          <cell r="A1174">
            <v>38791</v>
          </cell>
          <cell r="E1174">
            <v>1452420</v>
          </cell>
          <cell r="K1174">
            <v>0</v>
          </cell>
          <cell r="L1174">
            <v>0</v>
          </cell>
          <cell r="M1174">
            <v>94.27</v>
          </cell>
          <cell r="N1174">
            <v>23.56</v>
          </cell>
          <cell r="O1174">
            <v>0.24992044128566882</v>
          </cell>
          <cell r="P1174">
            <v>230</v>
          </cell>
          <cell r="Q1174">
            <v>76000</v>
          </cell>
          <cell r="R1174">
            <v>7.7035111912591496</v>
          </cell>
          <cell r="S1174" t="str">
            <v/>
          </cell>
          <cell r="T1174">
            <v>23320</v>
          </cell>
          <cell r="U1174">
            <v>13.390672119634816</v>
          </cell>
          <cell r="V1174">
            <v>1452420</v>
          </cell>
          <cell r="X1174">
            <v>46</v>
          </cell>
          <cell r="Y1174">
            <v>19</v>
          </cell>
          <cell r="Z1174">
            <v>0</v>
          </cell>
        </row>
        <row r="1175">
          <cell r="A1175">
            <v>38792</v>
          </cell>
          <cell r="E1175">
            <v>1252720</v>
          </cell>
          <cell r="K1175">
            <v>0</v>
          </cell>
          <cell r="L1175">
            <v>0</v>
          </cell>
          <cell r="M1175">
            <v>78.900000000000006</v>
          </cell>
          <cell r="N1175">
            <v>23.23</v>
          </cell>
          <cell r="O1175">
            <v>0.29442332065906207</v>
          </cell>
          <cell r="P1175">
            <v>230</v>
          </cell>
          <cell r="Q1175">
            <v>63000</v>
          </cell>
          <cell r="R1175">
            <v>7.938656527249683</v>
          </cell>
          <cell r="S1175" t="str">
            <v/>
          </cell>
          <cell r="T1175">
            <v>21590</v>
          </cell>
          <cell r="U1175">
            <v>14.373571109266237</v>
          </cell>
          <cell r="V1175">
            <v>1252720</v>
          </cell>
          <cell r="X1175">
            <v>59</v>
          </cell>
          <cell r="Y1175">
            <v>6</v>
          </cell>
          <cell r="Z1175">
            <v>0</v>
          </cell>
        </row>
        <row r="1176">
          <cell r="A1176">
            <v>38793</v>
          </cell>
          <cell r="E1176">
            <v>1784480</v>
          </cell>
          <cell r="K1176">
            <v>0</v>
          </cell>
          <cell r="L1176">
            <v>0</v>
          </cell>
          <cell r="M1176">
            <v>117.12</v>
          </cell>
          <cell r="N1176">
            <v>26.3</v>
          </cell>
          <cell r="O1176">
            <v>0.22455601092896174</v>
          </cell>
          <cell r="P1176">
            <v>230</v>
          </cell>
          <cell r="Q1176">
            <v>80000</v>
          </cell>
          <cell r="R1176">
            <v>7.6181693989071038</v>
          </cell>
          <cell r="S1176" t="str">
            <v/>
          </cell>
          <cell r="T1176">
            <v>24372</v>
          </cell>
          <cell r="U1176">
            <v>11.390572043396396</v>
          </cell>
          <cell r="V1176">
            <v>1784480</v>
          </cell>
          <cell r="X1176">
            <v>40</v>
          </cell>
          <cell r="Y1176">
            <v>25</v>
          </cell>
          <cell r="Z1176">
            <v>0</v>
          </cell>
        </row>
        <row r="1177">
          <cell r="A1177">
            <v>38794</v>
          </cell>
          <cell r="E1177">
            <v>1825980</v>
          </cell>
          <cell r="K1177">
            <v>0</v>
          </cell>
          <cell r="L1177">
            <v>0</v>
          </cell>
          <cell r="M1177">
            <v>120.29</v>
          </cell>
          <cell r="N1177">
            <v>26.49</v>
          </cell>
          <cell r="O1177">
            <v>0.22021780696649762</v>
          </cell>
          <cell r="P1177">
            <v>230</v>
          </cell>
          <cell r="Q1177">
            <v>86000</v>
          </cell>
          <cell r="R1177">
            <v>7.5899077230027432</v>
          </cell>
          <cell r="S1177" t="str">
            <v/>
          </cell>
          <cell r="T1177">
            <v>26305</v>
          </cell>
          <cell r="U1177">
            <v>12.014572996418361</v>
          </cell>
          <cell r="V1177">
            <v>1825980</v>
          </cell>
          <cell r="X1177">
            <v>41</v>
          </cell>
          <cell r="Y1177">
            <v>24</v>
          </cell>
          <cell r="Z1177">
            <v>0</v>
          </cell>
        </row>
        <row r="1178">
          <cell r="A1178">
            <v>38795</v>
          </cell>
          <cell r="E1178">
            <v>1809560</v>
          </cell>
          <cell r="K1178">
            <v>0</v>
          </cell>
          <cell r="L1178">
            <v>0</v>
          </cell>
          <cell r="M1178">
            <v>119.7</v>
          </cell>
          <cell r="N1178">
            <v>29.32</v>
          </cell>
          <cell r="O1178">
            <v>0.24494569757727652</v>
          </cell>
          <cell r="P1178">
            <v>230</v>
          </cell>
          <cell r="Q1178">
            <v>80000</v>
          </cell>
          <cell r="R1178">
            <v>7.5587301587301585</v>
          </cell>
          <cell r="S1178" t="str">
            <v/>
          </cell>
          <cell r="T1178">
            <v>26333</v>
          </cell>
          <cell r="U1178">
            <v>12.136498375295652</v>
          </cell>
          <cell r="V1178">
            <v>1809560</v>
          </cell>
          <cell r="X1178">
            <v>42</v>
          </cell>
          <cell r="Y1178">
            <v>23</v>
          </cell>
          <cell r="Z1178">
            <v>0</v>
          </cell>
        </row>
        <row r="1179">
          <cell r="A1179">
            <v>38796</v>
          </cell>
          <cell r="E1179">
            <v>1885930</v>
          </cell>
          <cell r="K1179">
            <v>0</v>
          </cell>
          <cell r="L1179">
            <v>0</v>
          </cell>
          <cell r="M1179">
            <v>123.68</v>
          </cell>
          <cell r="N1179">
            <v>30.45</v>
          </cell>
          <cell r="O1179">
            <v>0.2461998706338939</v>
          </cell>
          <cell r="P1179">
            <v>230</v>
          </cell>
          <cell r="Q1179">
            <v>86000</v>
          </cell>
          <cell r="R1179">
            <v>7.6242318887451486</v>
          </cell>
          <cell r="S1179" t="str">
            <v/>
          </cell>
          <cell r="T1179">
            <v>26013</v>
          </cell>
          <cell r="U1179">
            <v>11.503524521058575</v>
          </cell>
          <cell r="V1179">
            <v>1885930</v>
          </cell>
          <cell r="X1179">
            <v>40</v>
          </cell>
          <cell r="Y1179">
            <v>25</v>
          </cell>
          <cell r="Z1179">
            <v>0</v>
          </cell>
        </row>
        <row r="1180">
          <cell r="A1180">
            <v>38797</v>
          </cell>
          <cell r="D1180">
            <v>35000</v>
          </cell>
          <cell r="E1180">
            <v>2095630</v>
          </cell>
          <cell r="K1180">
            <v>0</v>
          </cell>
          <cell r="L1180">
            <v>1080</v>
          </cell>
          <cell r="M1180">
            <v>136.02000000000001</v>
          </cell>
          <cell r="N1180">
            <v>26.51</v>
          </cell>
          <cell r="O1180">
            <v>0.19489780914571386</v>
          </cell>
          <cell r="P1180">
            <v>230</v>
          </cell>
          <cell r="Q1180">
            <v>100000</v>
          </cell>
          <cell r="R1180">
            <v>7.7033892074694901</v>
          </cell>
          <cell r="S1180">
            <v>32.407407407407405</v>
          </cell>
          <cell r="T1180">
            <v>29979</v>
          </cell>
          <cell r="U1180">
            <v>11.734785485983018</v>
          </cell>
          <cell r="V1180">
            <v>2130630</v>
          </cell>
          <cell r="X1180">
            <v>34</v>
          </cell>
          <cell r="Y1180">
            <v>31</v>
          </cell>
          <cell r="Z1180">
            <v>0</v>
          </cell>
        </row>
        <row r="1181">
          <cell r="A1181">
            <v>38798</v>
          </cell>
          <cell r="D1181">
            <v>39617</v>
          </cell>
          <cell r="E1181">
            <v>2060040</v>
          </cell>
          <cell r="K1181">
            <v>0</v>
          </cell>
          <cell r="L1181">
            <v>790</v>
          </cell>
          <cell r="M1181">
            <v>132.88999999999999</v>
          </cell>
          <cell r="N1181">
            <v>30.04</v>
          </cell>
          <cell r="O1181">
            <v>0.22605162164195952</v>
          </cell>
          <cell r="P1181">
            <v>230</v>
          </cell>
          <cell r="Q1181">
            <v>101000</v>
          </cell>
          <cell r="R1181">
            <v>7.7509218150349914</v>
          </cell>
          <cell r="S1181">
            <v>50.148101265822788</v>
          </cell>
          <cell r="T1181">
            <v>27783</v>
          </cell>
          <cell r="U1181">
            <v>11.035622485005884</v>
          </cell>
          <cell r="V1181">
            <v>2099657</v>
          </cell>
          <cell r="X1181">
            <v>35</v>
          </cell>
          <cell r="Y1181">
            <v>30</v>
          </cell>
          <cell r="Z1181">
            <v>0</v>
          </cell>
        </row>
        <row r="1182">
          <cell r="A1182">
            <v>38799</v>
          </cell>
          <cell r="D1182">
            <v>834</v>
          </cell>
          <cell r="E1182">
            <v>1993480</v>
          </cell>
          <cell r="K1182">
            <v>0</v>
          </cell>
          <cell r="L1182">
            <v>290</v>
          </cell>
          <cell r="M1182">
            <v>127.85</v>
          </cell>
          <cell r="N1182">
            <v>27.71</v>
          </cell>
          <cell r="O1182">
            <v>0.2167383652718029</v>
          </cell>
          <cell r="P1182">
            <v>230</v>
          </cell>
          <cell r="Q1182">
            <v>91000</v>
          </cell>
          <cell r="R1182">
            <v>7.7961673836527181</v>
          </cell>
          <cell r="S1182">
            <v>2.8758620689655174</v>
          </cell>
          <cell r="T1182">
            <v>28551</v>
          </cell>
          <cell r="U1182">
            <v>11.939711600079024</v>
          </cell>
          <cell r="V1182">
            <v>1994314</v>
          </cell>
          <cell r="X1182">
            <v>38</v>
          </cell>
          <cell r="Y1182">
            <v>27</v>
          </cell>
          <cell r="Z1182">
            <v>0</v>
          </cell>
        </row>
        <row r="1183">
          <cell r="A1183">
            <v>38800</v>
          </cell>
          <cell r="E1183">
            <v>2002670</v>
          </cell>
          <cell r="M1183">
            <v>126.64</v>
          </cell>
          <cell r="N1183">
            <v>32.950000000000003</v>
          </cell>
          <cell r="O1183">
            <v>0.26018635502210996</v>
          </cell>
          <cell r="P1183">
            <v>230</v>
          </cell>
          <cell r="Q1183">
            <v>90000</v>
          </cell>
          <cell r="R1183">
            <v>7.9069409349336706</v>
          </cell>
          <cell r="S1183" t="str">
            <v/>
          </cell>
          <cell r="T1183">
            <v>29532</v>
          </cell>
          <cell r="U1183">
            <v>12.298425601821569</v>
          </cell>
          <cell r="V1183">
            <v>2002670</v>
          </cell>
          <cell r="X1183">
            <v>36</v>
          </cell>
          <cell r="Y1183">
            <v>29</v>
          </cell>
          <cell r="Z1183">
            <v>0</v>
          </cell>
        </row>
        <row r="1184">
          <cell r="A1184">
            <v>38801</v>
          </cell>
          <cell r="E1184">
            <v>1959090</v>
          </cell>
          <cell r="M1184">
            <v>124.56</v>
          </cell>
          <cell r="N1184">
            <v>32.9</v>
          </cell>
          <cell r="O1184">
            <v>0.26412973667308925</v>
          </cell>
          <cell r="P1184">
            <v>230</v>
          </cell>
          <cell r="Q1184">
            <v>90000</v>
          </cell>
          <cell r="R1184">
            <v>7.8640414258188827</v>
          </cell>
          <cell r="S1184" t="str">
            <v/>
          </cell>
          <cell r="T1184">
            <v>27876</v>
          </cell>
          <cell r="U1184">
            <v>11.867032142474313</v>
          </cell>
          <cell r="V1184">
            <v>1959090</v>
          </cell>
          <cell r="X1184">
            <v>38</v>
          </cell>
          <cell r="Y1184">
            <v>27</v>
          </cell>
          <cell r="Z1184">
            <v>0</v>
          </cell>
        </row>
        <row r="1185">
          <cell r="A1185">
            <v>38802</v>
          </cell>
          <cell r="E1185">
            <v>1799670</v>
          </cell>
          <cell r="M1185">
            <v>112.19</v>
          </cell>
          <cell r="N1185">
            <v>24.35</v>
          </cell>
          <cell r="O1185">
            <v>0.21704251715839204</v>
          </cell>
          <cell r="P1185">
            <v>230</v>
          </cell>
          <cell r="Q1185">
            <v>89000</v>
          </cell>
          <cell r="R1185">
            <v>8.0206346376682411</v>
          </cell>
          <cell r="S1185" t="str">
            <v/>
          </cell>
          <cell r="T1185">
            <v>27138</v>
          </cell>
          <cell r="U1185">
            <v>12.576245645034923</v>
          </cell>
          <cell r="V1185">
            <v>1799670</v>
          </cell>
          <cell r="X1185">
            <v>38</v>
          </cell>
          <cell r="Y1185">
            <v>27</v>
          </cell>
          <cell r="Z1185">
            <v>0</v>
          </cell>
        </row>
        <row r="1186">
          <cell r="A1186">
            <v>38803</v>
          </cell>
          <cell r="E1186">
            <v>1661540</v>
          </cell>
          <cell r="K1186">
            <v>0</v>
          </cell>
          <cell r="L1186">
            <v>0</v>
          </cell>
          <cell r="M1186">
            <v>109.24</v>
          </cell>
          <cell r="N1186">
            <v>25.15</v>
          </cell>
          <cell r="O1186">
            <v>0.23022702306847309</v>
          </cell>
          <cell r="P1186">
            <v>230</v>
          </cell>
          <cell r="Q1186">
            <v>76000</v>
          </cell>
          <cell r="R1186">
            <v>7.6049981691688027</v>
          </cell>
          <cell r="S1186" t="str">
            <v/>
          </cell>
          <cell r="T1186">
            <v>28306</v>
          </cell>
          <cell r="U1186">
            <v>14.208026288864547</v>
          </cell>
          <cell r="V1186">
            <v>1661540</v>
          </cell>
          <cell r="X1186">
            <v>44</v>
          </cell>
          <cell r="Y1186">
            <v>21</v>
          </cell>
          <cell r="Z1186">
            <v>0</v>
          </cell>
        </row>
        <row r="1187">
          <cell r="A1187">
            <v>38804</v>
          </cell>
          <cell r="E1187">
            <v>1630830</v>
          </cell>
          <cell r="K1187">
            <v>0</v>
          </cell>
          <cell r="L1187">
            <v>0</v>
          </cell>
          <cell r="M1187">
            <v>102.61</v>
          </cell>
          <cell r="N1187">
            <v>28.08</v>
          </cell>
          <cell r="O1187">
            <v>0.27365753825163236</v>
          </cell>
          <cell r="P1187">
            <v>230</v>
          </cell>
          <cell r="Q1187">
            <v>72000</v>
          </cell>
          <cell r="R1187">
            <v>7.946740083812494</v>
          </cell>
          <cell r="S1187" t="str">
            <v/>
          </cell>
          <cell r="T1187">
            <v>26237</v>
          </cell>
          <cell r="U1187">
            <v>13.417497838523939</v>
          </cell>
          <cell r="V1187">
            <v>1630830</v>
          </cell>
          <cell r="X1187">
            <v>44</v>
          </cell>
          <cell r="Y1187">
            <v>21</v>
          </cell>
          <cell r="Z1187">
            <v>0</v>
          </cell>
        </row>
        <row r="1188">
          <cell r="A1188">
            <v>38805</v>
          </cell>
          <cell r="E1188">
            <v>1525880</v>
          </cell>
          <cell r="K1188">
            <v>0</v>
          </cell>
          <cell r="L1188">
            <v>0</v>
          </cell>
          <cell r="M1188">
            <v>97.2</v>
          </cell>
          <cell r="N1188">
            <v>27.21</v>
          </cell>
          <cell r="O1188">
            <v>0.27993827160493828</v>
          </cell>
          <cell r="P1188">
            <v>230</v>
          </cell>
          <cell r="Q1188">
            <v>78000</v>
          </cell>
          <cell r="R1188">
            <v>7.8491769547325099</v>
          </cell>
          <cell r="S1188" t="str">
            <v/>
          </cell>
          <cell r="T1188">
            <v>44929</v>
          </cell>
          <cell r="U1188">
            <v>24.556836710619447</v>
          </cell>
          <cell r="V1188">
            <v>1525880</v>
          </cell>
          <cell r="X1188">
            <v>46</v>
          </cell>
          <cell r="Y1188">
            <v>19</v>
          </cell>
          <cell r="Z1188">
            <v>0</v>
          </cell>
        </row>
        <row r="1189">
          <cell r="A1189">
            <v>38806</v>
          </cell>
          <cell r="E1189">
            <v>1200310</v>
          </cell>
          <cell r="K1189">
            <v>0</v>
          </cell>
          <cell r="L1189">
            <v>0</v>
          </cell>
          <cell r="M1189">
            <v>77.099999999999994</v>
          </cell>
          <cell r="N1189">
            <v>23.05</v>
          </cell>
          <cell r="O1189">
            <v>0.29896238651102469</v>
          </cell>
          <cell r="P1189">
            <v>230</v>
          </cell>
          <cell r="Q1189">
            <v>65000</v>
          </cell>
          <cell r="R1189">
            <v>7.7841115434500647</v>
          </cell>
          <cell r="S1189" t="str">
            <v/>
          </cell>
          <cell r="T1189">
            <v>26319</v>
          </cell>
          <cell r="U1189">
            <v>18.286980863276987</v>
          </cell>
          <cell r="V1189">
            <v>1200310</v>
          </cell>
          <cell r="X1189">
            <v>58</v>
          </cell>
          <cell r="Y1189">
            <v>7</v>
          </cell>
          <cell r="Z1189">
            <v>1.1567999999999898</v>
          </cell>
        </row>
        <row r="1190">
          <cell r="A1190">
            <v>38807</v>
          </cell>
          <cell r="E1190">
            <v>1228700</v>
          </cell>
          <cell r="K1190">
            <v>0</v>
          </cell>
          <cell r="L1190">
            <v>0</v>
          </cell>
          <cell r="M1190">
            <v>80.55</v>
          </cell>
          <cell r="N1190">
            <v>23.11</v>
          </cell>
          <cell r="O1190">
            <v>0.28690254500310369</v>
          </cell>
          <cell r="P1190">
            <v>230</v>
          </cell>
          <cell r="Q1190">
            <v>71000</v>
          </cell>
          <cell r="R1190">
            <v>7.6269397889509625</v>
          </cell>
          <cell r="S1190" t="str">
            <v/>
          </cell>
          <cell r="T1190">
            <v>23224</v>
          </cell>
          <cell r="U1190">
            <v>15.763665662895743</v>
          </cell>
          <cell r="V1190">
            <v>1228700</v>
          </cell>
          <cell r="X1190">
            <v>68</v>
          </cell>
          <cell r="Y1190">
            <v>0</v>
          </cell>
          <cell r="Z1190">
            <v>12.687999999999981</v>
          </cell>
        </row>
        <row r="1191">
          <cell r="A1191">
            <v>38808</v>
          </cell>
          <cell r="E1191">
            <v>1519050</v>
          </cell>
          <cell r="K1191">
            <v>0</v>
          </cell>
          <cell r="L1191">
            <v>0</v>
          </cell>
          <cell r="M1191">
            <v>97.55</v>
          </cell>
          <cell r="N1191">
            <v>21.2</v>
          </cell>
          <cell r="O1191">
            <v>0.21732444900051257</v>
          </cell>
          <cell r="P1191">
            <v>230</v>
          </cell>
          <cell r="Q1191">
            <v>71000</v>
          </cell>
          <cell r="R1191">
            <v>7.7860071758072786</v>
          </cell>
          <cell r="S1191" t="str">
            <v/>
          </cell>
          <cell r="T1191">
            <v>26912</v>
          </cell>
          <cell r="U1191">
            <v>14.775424113755307</v>
          </cell>
          <cell r="V1191">
            <v>1519050</v>
          </cell>
          <cell r="X1191">
            <v>62</v>
          </cell>
          <cell r="Y1191">
            <v>3</v>
          </cell>
          <cell r="Z1191">
            <v>4.8879999999999839</v>
          </cell>
        </row>
        <row r="1192">
          <cell r="A1192">
            <v>38809</v>
          </cell>
          <cell r="E1192">
            <v>1500800</v>
          </cell>
          <cell r="K1192">
            <v>0</v>
          </cell>
          <cell r="L1192">
            <v>0</v>
          </cell>
          <cell r="M1192">
            <v>94.93</v>
          </cell>
          <cell r="N1192">
            <v>23.47</v>
          </cell>
          <cell r="O1192">
            <v>0.24723480459285788</v>
          </cell>
          <cell r="P1192">
            <v>230</v>
          </cell>
          <cell r="Q1192">
            <v>70000</v>
          </cell>
          <cell r="R1192">
            <v>7.9047719372168963</v>
          </cell>
          <cell r="S1192" t="str">
            <v/>
          </cell>
          <cell r="T1192">
            <v>23103</v>
          </cell>
          <cell r="U1192">
            <v>12.838420842217483</v>
          </cell>
          <cell r="V1192">
            <v>1500800</v>
          </cell>
          <cell r="X1192">
            <v>62</v>
          </cell>
          <cell r="Y1192">
            <v>3</v>
          </cell>
          <cell r="Z1192">
            <v>7.9599999999999937</v>
          </cell>
        </row>
        <row r="1193">
          <cell r="A1193">
            <v>38810</v>
          </cell>
          <cell r="D1193">
            <v>46820</v>
          </cell>
          <cell r="E1193">
            <v>1814460</v>
          </cell>
          <cell r="K1193">
            <v>0</v>
          </cell>
          <cell r="L1193">
            <v>920</v>
          </cell>
          <cell r="M1193">
            <v>116.74</v>
          </cell>
          <cell r="N1193">
            <v>22.7</v>
          </cell>
          <cell r="O1193">
            <v>0.19444920335788932</v>
          </cell>
          <cell r="P1193">
            <v>230</v>
          </cell>
          <cell r="Q1193">
            <v>95000</v>
          </cell>
          <cell r="R1193">
            <v>7.7713722802809659</v>
          </cell>
          <cell r="S1193">
            <v>50.891304347826086</v>
          </cell>
          <cell r="T1193">
            <v>24130</v>
          </cell>
          <cell r="U1193">
            <v>10.812140032665692</v>
          </cell>
          <cell r="V1193">
            <v>1861280</v>
          </cell>
          <cell r="X1193">
            <v>54</v>
          </cell>
          <cell r="Y1193">
            <v>11</v>
          </cell>
          <cell r="Z1193">
            <v>0</v>
          </cell>
        </row>
        <row r="1194">
          <cell r="A1194">
            <v>38811</v>
          </cell>
          <cell r="D1194">
            <v>78039</v>
          </cell>
          <cell r="E1194">
            <v>2161810</v>
          </cell>
          <cell r="K1194">
            <v>0</v>
          </cell>
          <cell r="L1194">
            <v>1580</v>
          </cell>
          <cell r="M1194">
            <v>137.33000000000001</v>
          </cell>
          <cell r="N1194">
            <v>31.66</v>
          </cell>
          <cell r="O1194">
            <v>0.2305395762033059</v>
          </cell>
          <cell r="P1194">
            <v>230</v>
          </cell>
          <cell r="Q1194">
            <v>96000</v>
          </cell>
          <cell r="R1194">
            <v>7.8708585159833975</v>
          </cell>
          <cell r="S1194">
            <v>49.391772151898735</v>
          </cell>
          <cell r="T1194">
            <v>28042</v>
          </cell>
          <cell r="U1194">
            <v>10.441341358279063</v>
          </cell>
          <cell r="V1194">
            <v>2239849</v>
          </cell>
          <cell r="X1194">
            <v>48</v>
          </cell>
          <cell r="Y1194">
            <v>17</v>
          </cell>
          <cell r="Z1194">
            <v>0</v>
          </cell>
        </row>
        <row r="1195">
          <cell r="A1195">
            <v>38812</v>
          </cell>
          <cell r="D1195">
            <v>24046</v>
          </cell>
          <cell r="E1195">
            <v>2129300</v>
          </cell>
          <cell r="K1195">
            <v>0</v>
          </cell>
          <cell r="L1195">
            <v>1230</v>
          </cell>
          <cell r="M1195">
            <v>135.49</v>
          </cell>
          <cell r="N1195">
            <v>35.17</v>
          </cell>
          <cell r="O1195">
            <v>0.25957635249833938</v>
          </cell>
          <cell r="P1195">
            <v>230</v>
          </cell>
          <cell r="Q1195">
            <v>99000</v>
          </cell>
          <cell r="R1195">
            <v>7.8577754815853567</v>
          </cell>
          <cell r="S1195">
            <v>19.54959349593496</v>
          </cell>
          <cell r="T1195">
            <v>32454</v>
          </cell>
          <cell r="U1195">
            <v>12.569571262583903</v>
          </cell>
          <cell r="V1195">
            <v>2153346</v>
          </cell>
          <cell r="X1195">
            <v>54</v>
          </cell>
          <cell r="Y1195">
            <v>11</v>
          </cell>
          <cell r="Z1195">
            <v>0</v>
          </cell>
        </row>
        <row r="1196">
          <cell r="A1196">
            <v>38813</v>
          </cell>
          <cell r="D1196">
            <v>1578</v>
          </cell>
          <cell r="E1196">
            <v>2131120</v>
          </cell>
          <cell r="K1196">
            <v>0</v>
          </cell>
          <cell r="L1196">
            <v>1030</v>
          </cell>
          <cell r="M1196">
            <v>135.05000000000001</v>
          </cell>
          <cell r="N1196">
            <v>35.369999999999997</v>
          </cell>
          <cell r="O1196">
            <v>0.26190299888930024</v>
          </cell>
          <cell r="P1196">
            <v>230</v>
          </cell>
          <cell r="Q1196">
            <v>93000</v>
          </cell>
          <cell r="R1196">
            <v>7.8901147723065534</v>
          </cell>
          <cell r="S1196">
            <v>1.5320388349514562</v>
          </cell>
          <cell r="T1196">
            <v>26762</v>
          </cell>
          <cell r="U1196">
            <v>10.46538609779725</v>
          </cell>
          <cell r="V1196">
            <v>2132698</v>
          </cell>
          <cell r="X1196">
            <v>61</v>
          </cell>
          <cell r="Y1196">
            <v>4</v>
          </cell>
          <cell r="Z1196">
            <v>7.2159999999999798</v>
          </cell>
        </row>
        <row r="1197">
          <cell r="A1197">
            <v>38814</v>
          </cell>
          <cell r="D1197">
            <v>73532</v>
          </cell>
          <cell r="E1197">
            <v>2068510</v>
          </cell>
          <cell r="L1197">
            <v>1450</v>
          </cell>
          <cell r="M1197">
            <v>131.44999999999999</v>
          </cell>
          <cell r="N1197">
            <v>34.784999999999997</v>
          </cell>
          <cell r="O1197">
            <v>0.26462533282616962</v>
          </cell>
          <cell r="P1197">
            <v>230</v>
          </cell>
          <cell r="Q1197">
            <v>105000</v>
          </cell>
          <cell r="R1197">
            <v>7.8680486877139595</v>
          </cell>
          <cell r="S1197">
            <v>50.711724137931036</v>
          </cell>
          <cell r="T1197">
            <v>26319</v>
          </cell>
          <cell r="U1197">
            <v>10.247252854986035</v>
          </cell>
          <cell r="V1197">
            <v>2142042</v>
          </cell>
          <cell r="X1197">
            <v>67</v>
          </cell>
          <cell r="Y1197">
            <v>0</v>
          </cell>
          <cell r="Z1197">
            <v>12.406399999999991</v>
          </cell>
        </row>
        <row r="1198">
          <cell r="A1198">
            <v>38815</v>
          </cell>
          <cell r="D1198">
            <v>2278</v>
          </cell>
          <cell r="E1198">
            <v>2113860</v>
          </cell>
          <cell r="L1198">
            <v>800</v>
          </cell>
          <cell r="M1198">
            <v>136.03</v>
          </cell>
          <cell r="N1198">
            <v>33.76</v>
          </cell>
          <cell r="O1198">
            <v>0.24818054840843931</v>
          </cell>
          <cell r="P1198">
            <v>230</v>
          </cell>
          <cell r="Q1198">
            <v>97000</v>
          </cell>
          <cell r="R1198">
            <v>7.7698301845181206</v>
          </cell>
          <cell r="S1198">
            <v>2.8475000000000001</v>
          </cell>
          <cell r="T1198">
            <v>28889</v>
          </cell>
          <cell r="U1198">
            <v>11.385564646540065</v>
          </cell>
          <cell r="V1198">
            <v>2116138</v>
          </cell>
          <cell r="X1198">
            <v>46</v>
          </cell>
          <cell r="Y1198">
            <v>19</v>
          </cell>
          <cell r="Z1198">
            <v>0</v>
          </cell>
        </row>
        <row r="1199">
          <cell r="A1199">
            <v>38816</v>
          </cell>
          <cell r="D1199">
            <v>17416</v>
          </cell>
          <cell r="E1199">
            <v>2124960</v>
          </cell>
          <cell r="L1199">
            <v>1020</v>
          </cell>
          <cell r="M1199">
            <v>137.91</v>
          </cell>
          <cell r="N1199">
            <v>33.488500000000002</v>
          </cell>
          <cell r="O1199">
            <v>0.24282865637009646</v>
          </cell>
          <cell r="P1199">
            <v>230</v>
          </cell>
          <cell r="Q1199">
            <v>94000</v>
          </cell>
          <cell r="R1199">
            <v>7.7041548836197524</v>
          </cell>
          <cell r="S1199">
            <v>17.074509803921568</v>
          </cell>
          <cell r="T1199">
            <v>27689</v>
          </cell>
          <cell r="U1199">
            <v>10.778979040093803</v>
          </cell>
          <cell r="V1199">
            <v>2142376</v>
          </cell>
          <cell r="X1199">
            <v>46</v>
          </cell>
          <cell r="Y1199">
            <v>19</v>
          </cell>
          <cell r="Z1199">
            <v>0</v>
          </cell>
        </row>
        <row r="1200">
          <cell r="A1200">
            <v>38817</v>
          </cell>
          <cell r="D1200">
            <v>22685</v>
          </cell>
          <cell r="E1200">
            <v>2088530</v>
          </cell>
          <cell r="K1200">
            <v>0</v>
          </cell>
          <cell r="L1200">
            <v>1080</v>
          </cell>
          <cell r="M1200">
            <v>132.35</v>
          </cell>
          <cell r="N1200">
            <v>34.01</v>
          </cell>
          <cell r="O1200">
            <v>0.25697015489233094</v>
          </cell>
          <cell r="P1200">
            <v>230</v>
          </cell>
          <cell r="Q1200">
            <v>96000</v>
          </cell>
          <cell r="R1200">
            <v>7.8901775595013222</v>
          </cell>
          <cell r="S1200">
            <v>21.00462962962963</v>
          </cell>
          <cell r="T1200">
            <v>28565</v>
          </cell>
          <cell r="U1200">
            <v>11.284123123414716</v>
          </cell>
          <cell r="V1200">
            <v>2111215</v>
          </cell>
          <cell r="X1200">
            <v>54</v>
          </cell>
          <cell r="Y1200">
            <v>11</v>
          </cell>
          <cell r="Z1200">
            <v>0</v>
          </cell>
        </row>
        <row r="1201">
          <cell r="A1201">
            <v>38818</v>
          </cell>
          <cell r="D1201">
            <v>33207</v>
          </cell>
          <cell r="E1201">
            <v>2093120</v>
          </cell>
          <cell r="K1201">
            <v>0</v>
          </cell>
          <cell r="L1201">
            <v>850</v>
          </cell>
          <cell r="M1201">
            <v>133.69999999999999</v>
          </cell>
          <cell r="N1201">
            <v>31.99</v>
          </cell>
          <cell r="O1201">
            <v>0.23926701570680628</v>
          </cell>
          <cell r="P1201">
            <v>230</v>
          </cell>
          <cell r="Q1201">
            <v>100000</v>
          </cell>
          <cell r="R1201">
            <v>7.8276738967838444</v>
          </cell>
          <cell r="S1201">
            <v>39.067058823529415</v>
          </cell>
          <cell r="T1201">
            <v>30109</v>
          </cell>
          <cell r="U1201">
            <v>11.809522241875309</v>
          </cell>
          <cell r="V1201">
            <v>2126327</v>
          </cell>
          <cell r="X1201">
            <v>61</v>
          </cell>
          <cell r="Y1201">
            <v>4</v>
          </cell>
          <cell r="Z1201">
            <v>1.4479999999999791</v>
          </cell>
        </row>
        <row r="1202">
          <cell r="A1202">
            <v>38819</v>
          </cell>
          <cell r="D1202">
            <v>91736</v>
          </cell>
          <cell r="E1202">
            <v>2109570</v>
          </cell>
          <cell r="K1202">
            <v>0</v>
          </cell>
          <cell r="L1202">
            <v>1470</v>
          </cell>
          <cell r="M1202">
            <v>135.05000000000001</v>
          </cell>
          <cell r="N1202">
            <v>34.700000000000003</v>
          </cell>
          <cell r="O1202">
            <v>0.25694187338022956</v>
          </cell>
          <cell r="P1202">
            <v>230</v>
          </cell>
          <cell r="Q1202">
            <v>98000</v>
          </cell>
          <cell r="R1202">
            <v>7.8103295075897812</v>
          </cell>
          <cell r="S1202">
            <v>62.40544217687075</v>
          </cell>
          <cell r="T1202">
            <v>28741</v>
          </cell>
          <cell r="U1202">
            <v>10.888987719108565</v>
          </cell>
          <cell r="V1202">
            <v>2201306</v>
          </cell>
          <cell r="X1202">
            <v>73</v>
          </cell>
          <cell r="Y1202">
            <v>0</v>
          </cell>
          <cell r="Z1202">
            <v>11.956800000000001</v>
          </cell>
        </row>
        <row r="1203">
          <cell r="A1203">
            <v>38820</v>
          </cell>
          <cell r="D1203">
            <v>90030</v>
          </cell>
          <cell r="E1203">
            <v>2083620</v>
          </cell>
          <cell r="K1203">
            <v>0</v>
          </cell>
          <cell r="L1203">
            <v>1360</v>
          </cell>
          <cell r="M1203">
            <v>131.99</v>
          </cell>
          <cell r="N1203">
            <v>33.65</v>
          </cell>
          <cell r="O1203">
            <v>0.25494355633002497</v>
          </cell>
          <cell r="P1203">
            <v>230</v>
          </cell>
          <cell r="Q1203">
            <v>97000</v>
          </cell>
          <cell r="R1203">
            <v>7.8930979619668156</v>
          </cell>
          <cell r="S1203">
            <v>66.19852941176471</v>
          </cell>
          <cell r="T1203">
            <v>25535</v>
          </cell>
          <cell r="U1203">
            <v>9.7974328893796141</v>
          </cell>
          <cell r="V1203">
            <v>2173650</v>
          </cell>
          <cell r="X1203">
            <v>68</v>
          </cell>
          <cell r="Y1203">
            <v>0</v>
          </cell>
          <cell r="Z1203">
            <v>11.795199999999994</v>
          </cell>
        </row>
        <row r="1204">
          <cell r="A1204">
            <v>38821</v>
          </cell>
          <cell r="D1204">
            <v>90000</v>
          </cell>
          <cell r="E1204">
            <v>2082160</v>
          </cell>
          <cell r="L1204">
            <v>2090</v>
          </cell>
          <cell r="M1204">
            <v>131.51</v>
          </cell>
          <cell r="N1204">
            <v>33.054000000000002</v>
          </cell>
          <cell r="O1204">
            <v>0.25134210326210937</v>
          </cell>
          <cell r="P1204">
            <v>230</v>
          </cell>
          <cell r="Q1204">
            <v>105000</v>
          </cell>
          <cell r="R1204">
            <v>7.9163561706334118</v>
          </cell>
          <cell r="S1204">
            <v>43.062200956937801</v>
          </cell>
          <cell r="T1204">
            <v>27290</v>
          </cell>
          <cell r="U1204">
            <v>10.477985047142017</v>
          </cell>
          <cell r="V1204">
            <v>2172160</v>
          </cell>
          <cell r="X1204">
            <v>73</v>
          </cell>
          <cell r="Y1204">
            <v>0</v>
          </cell>
          <cell r="Z1204">
            <v>12.455999999999982</v>
          </cell>
        </row>
        <row r="1205">
          <cell r="A1205">
            <v>38822</v>
          </cell>
          <cell r="D1205">
            <v>61058</v>
          </cell>
          <cell r="E1205">
            <v>2122090</v>
          </cell>
          <cell r="L1205">
            <v>1170</v>
          </cell>
          <cell r="M1205">
            <v>136.22</v>
          </cell>
          <cell r="N1205">
            <v>33.630000000000003</v>
          </cell>
          <cell r="O1205">
            <v>0.24688004698282193</v>
          </cell>
          <cell r="P1205">
            <v>230</v>
          </cell>
          <cell r="Q1205">
            <v>96000</v>
          </cell>
          <cell r="R1205">
            <v>7.7892012920276024</v>
          </cell>
          <cell r="S1205">
            <v>52.186324786324789</v>
          </cell>
          <cell r="T1205">
            <v>27019</v>
          </cell>
          <cell r="U1205">
            <v>10.321721660647835</v>
          </cell>
          <cell r="V1205">
            <v>2183148</v>
          </cell>
          <cell r="X1205">
            <v>72</v>
          </cell>
          <cell r="Y1205">
            <v>0</v>
          </cell>
          <cell r="Z1205">
            <v>13.153599999999983</v>
          </cell>
        </row>
        <row r="1206">
          <cell r="A1206">
            <v>38823</v>
          </cell>
          <cell r="D1206">
            <v>56870</v>
          </cell>
          <cell r="E1206">
            <v>2156090</v>
          </cell>
          <cell r="L1206">
            <v>1030</v>
          </cell>
          <cell r="M1206">
            <v>139.36000000000001</v>
          </cell>
          <cell r="N1206">
            <v>30.224</v>
          </cell>
          <cell r="O1206">
            <v>0.21687715269804819</v>
          </cell>
          <cell r="P1206">
            <v>230</v>
          </cell>
          <cell r="Q1206">
            <v>94000</v>
          </cell>
          <cell r="R1206">
            <v>7.7356845579793339</v>
          </cell>
          <cell r="S1206">
            <v>55.213592233009706</v>
          </cell>
          <cell r="T1206">
            <v>29313</v>
          </cell>
          <cell r="U1206">
            <v>11.047213686645939</v>
          </cell>
          <cell r="V1206">
            <v>2212960</v>
          </cell>
          <cell r="X1206">
            <v>75</v>
          </cell>
          <cell r="Y1206">
            <v>0</v>
          </cell>
          <cell r="Z1206">
            <v>14.950400000000016</v>
          </cell>
        </row>
        <row r="1207">
          <cell r="A1207">
            <v>38824</v>
          </cell>
          <cell r="D1207">
            <v>1750</v>
          </cell>
          <cell r="E1207">
            <v>2127900</v>
          </cell>
          <cell r="K1207">
            <v>0</v>
          </cell>
          <cell r="L1207">
            <v>980</v>
          </cell>
          <cell r="M1207">
            <v>136.91</v>
          </cell>
          <cell r="N1207">
            <v>31.31</v>
          </cell>
          <cell r="O1207">
            <v>0.22869038054196186</v>
          </cell>
          <cell r="P1207">
            <v>230</v>
          </cell>
          <cell r="Q1207">
            <v>91000</v>
          </cell>
          <cell r="R1207">
            <v>7.7711635380907165</v>
          </cell>
          <cell r="S1207">
            <v>1.7857142857142858</v>
          </cell>
          <cell r="T1207">
            <v>26763</v>
          </cell>
          <cell r="U1207">
            <v>10.480755992768763</v>
          </cell>
          <cell r="V1207">
            <v>2129650</v>
          </cell>
          <cell r="X1207">
            <v>64</v>
          </cell>
          <cell r="Y1207">
            <v>1</v>
          </cell>
          <cell r="Z1207">
            <v>8.9887999999999977</v>
          </cell>
        </row>
        <row r="1208">
          <cell r="A1208">
            <v>38825</v>
          </cell>
          <cell r="D1208">
            <v>66514</v>
          </cell>
          <cell r="E1208">
            <v>2151220</v>
          </cell>
          <cell r="K1208">
            <v>0</v>
          </cell>
          <cell r="L1208">
            <v>1440</v>
          </cell>
          <cell r="M1208">
            <v>139.93</v>
          </cell>
          <cell r="N1208">
            <v>27.67</v>
          </cell>
          <cell r="O1208">
            <v>0.19774172800686057</v>
          </cell>
          <cell r="P1208">
            <v>230</v>
          </cell>
          <cell r="Q1208">
            <v>99000</v>
          </cell>
          <cell r="R1208">
            <v>7.6867719574072755</v>
          </cell>
          <cell r="S1208">
            <v>46.19027777777778</v>
          </cell>
          <cell r="T1208">
            <v>29718</v>
          </cell>
          <cell r="U1208">
            <v>11.175737036091794</v>
          </cell>
          <cell r="V1208">
            <v>2217734</v>
          </cell>
          <cell r="X1208">
            <v>66</v>
          </cell>
          <cell r="Y1208">
            <v>0</v>
          </cell>
          <cell r="Z1208">
            <v>10.619199999999992</v>
          </cell>
        </row>
        <row r="1209">
          <cell r="A1209">
            <v>38826</v>
          </cell>
          <cell r="D1209">
            <v>127150</v>
          </cell>
          <cell r="E1209">
            <v>2107400</v>
          </cell>
          <cell r="K1209">
            <v>0</v>
          </cell>
          <cell r="L1209">
            <v>1920</v>
          </cell>
          <cell r="M1209">
            <v>139.88999999999999</v>
          </cell>
          <cell r="N1209">
            <v>25.76</v>
          </cell>
          <cell r="O1209">
            <v>0.18414468510972909</v>
          </cell>
          <cell r="P1209">
            <v>230</v>
          </cell>
          <cell r="Q1209">
            <v>100000</v>
          </cell>
          <cell r="R1209">
            <v>7.532346843948817</v>
          </cell>
          <cell r="S1209">
            <v>66.223958333333329</v>
          </cell>
          <cell r="T1209">
            <v>31986</v>
          </cell>
          <cell r="U1209">
            <v>11.938119084379405</v>
          </cell>
          <cell r="V1209">
            <v>2234550</v>
          </cell>
          <cell r="X1209">
            <v>69</v>
          </cell>
          <cell r="Y1209">
            <v>0</v>
          </cell>
          <cell r="Z1209">
            <v>11.979199999999992</v>
          </cell>
        </row>
        <row r="1210">
          <cell r="A1210">
            <v>38827</v>
          </cell>
          <cell r="D1210">
            <v>163000</v>
          </cell>
          <cell r="E1210">
            <v>2103450</v>
          </cell>
          <cell r="K1210">
            <v>0</v>
          </cell>
          <cell r="L1210">
            <v>2360</v>
          </cell>
          <cell r="M1210">
            <v>136.01</v>
          </cell>
          <cell r="N1210">
            <v>30.92</v>
          </cell>
          <cell r="O1210">
            <v>0.22733622527755315</v>
          </cell>
          <cell r="P1210">
            <v>230</v>
          </cell>
          <cell r="Q1210">
            <v>105000</v>
          </cell>
          <cell r="R1210">
            <v>7.7327034776854644</v>
          </cell>
          <cell r="S1210">
            <v>69.067796610169495</v>
          </cell>
          <cell r="T1210">
            <v>31414</v>
          </cell>
          <cell r="U1210">
            <v>11.559609080279733</v>
          </cell>
          <cell r="V1210">
            <v>2266450</v>
          </cell>
          <cell r="X1210">
            <v>64</v>
          </cell>
          <cell r="Y1210">
            <v>1</v>
          </cell>
          <cell r="Z1210">
            <v>8.3679999999999737</v>
          </cell>
        </row>
        <row r="1211">
          <cell r="A1211">
            <v>38828</v>
          </cell>
          <cell r="D1211">
            <v>56800</v>
          </cell>
          <cell r="E1211">
            <v>2128310</v>
          </cell>
          <cell r="L1211">
            <v>1630</v>
          </cell>
          <cell r="M1211">
            <v>140.28</v>
          </cell>
          <cell r="N1211">
            <v>33.619999999999997</v>
          </cell>
          <cell r="O1211">
            <v>0.23966353008269173</v>
          </cell>
          <cell r="P1211">
            <v>230</v>
          </cell>
          <cell r="Q1211">
            <v>94000</v>
          </cell>
          <cell r="R1211">
            <v>7.5859352723125175</v>
          </cell>
          <cell r="S1211">
            <v>34.846625766871163</v>
          </cell>
          <cell r="T1211">
            <v>26555</v>
          </cell>
          <cell r="U1211">
            <v>10.135357030080865</v>
          </cell>
          <cell r="V1211">
            <v>2185110</v>
          </cell>
          <cell r="X1211">
            <v>62</v>
          </cell>
          <cell r="Y1211">
            <v>3</v>
          </cell>
          <cell r="Z1211">
            <v>7.3615999999999744</v>
          </cell>
        </row>
        <row r="1212">
          <cell r="A1212">
            <v>38829</v>
          </cell>
          <cell r="D1212">
            <v>100200</v>
          </cell>
          <cell r="E1212">
            <v>2143510</v>
          </cell>
          <cell r="L1212">
            <v>1560</v>
          </cell>
          <cell r="M1212">
            <v>143.6</v>
          </cell>
          <cell r="N1212">
            <v>34.9</v>
          </cell>
          <cell r="O1212">
            <v>0.24303621169916434</v>
          </cell>
          <cell r="P1212">
            <v>230</v>
          </cell>
          <cell r="Q1212">
            <v>102000</v>
          </cell>
          <cell r="R1212">
            <v>7.4634749303621168</v>
          </cell>
          <cell r="S1212">
            <v>64.230769230769226</v>
          </cell>
          <cell r="T1212">
            <v>29923</v>
          </cell>
          <cell r="U1212">
            <v>11.122552379763874</v>
          </cell>
          <cell r="V1212">
            <v>2243710</v>
          </cell>
          <cell r="X1212">
            <v>65</v>
          </cell>
          <cell r="Y1212">
            <v>0</v>
          </cell>
          <cell r="Z1212">
            <v>10.351999999999983</v>
          </cell>
        </row>
        <row r="1213">
          <cell r="A1213">
            <v>38830</v>
          </cell>
          <cell r="D1213">
            <v>148651</v>
          </cell>
          <cell r="E1213">
            <v>2118620</v>
          </cell>
          <cell r="L1213">
            <v>2340</v>
          </cell>
          <cell r="M1213">
            <v>137.86000000000001</v>
          </cell>
          <cell r="N1213">
            <v>35.229999999999997</v>
          </cell>
          <cell r="O1213">
            <v>0.25554910779051204</v>
          </cell>
          <cell r="P1213">
            <v>230</v>
          </cell>
          <cell r="Q1213">
            <v>103000</v>
          </cell>
          <cell r="R1213">
            <v>7.6839547366893948</v>
          </cell>
          <cell r="S1213">
            <v>63.526068376068373</v>
          </cell>
          <cell r="T1213">
            <v>32569</v>
          </cell>
          <cell r="U1213">
            <v>11.980282021866818</v>
          </cell>
          <cell r="V1213">
            <v>2267271</v>
          </cell>
          <cell r="X1213">
            <v>60</v>
          </cell>
          <cell r="Y1213">
            <v>5</v>
          </cell>
          <cell r="Z1213">
            <v>7.6175999999999888</v>
          </cell>
        </row>
        <row r="1214">
          <cell r="A1214">
            <v>38831</v>
          </cell>
          <cell r="D1214">
            <v>176432</v>
          </cell>
          <cell r="E1214">
            <v>2107020</v>
          </cell>
          <cell r="K1214">
            <v>0</v>
          </cell>
          <cell r="L1214">
            <v>2720</v>
          </cell>
          <cell r="M1214">
            <v>136.44999999999999</v>
          </cell>
          <cell r="N1214">
            <v>32.81</v>
          </cell>
          <cell r="O1214">
            <v>0.24045437889336757</v>
          </cell>
          <cell r="P1214">
            <v>230</v>
          </cell>
          <cell r="Q1214">
            <v>102000</v>
          </cell>
          <cell r="R1214">
            <v>7.7208501282521071</v>
          </cell>
          <cell r="S1214">
            <v>64.864705882352936</v>
          </cell>
          <cell r="T1214">
            <v>30692</v>
          </cell>
          <cell r="U1214">
            <v>11.209838437593609</v>
          </cell>
          <cell r="V1214">
            <v>2283452</v>
          </cell>
          <cell r="X1214">
            <v>67</v>
          </cell>
          <cell r="Y1214">
            <v>0</v>
          </cell>
          <cell r="Z1214">
            <v>12.639999999999993</v>
          </cell>
        </row>
        <row r="1215">
          <cell r="A1215">
            <v>38832</v>
          </cell>
          <cell r="D1215">
            <v>136552</v>
          </cell>
          <cell r="E1215">
            <v>2057410</v>
          </cell>
          <cell r="K1215">
            <v>0</v>
          </cell>
          <cell r="L1215">
            <v>2340</v>
          </cell>
          <cell r="M1215">
            <v>137.76</v>
          </cell>
          <cell r="N1215">
            <v>34.86</v>
          </cell>
          <cell r="O1215">
            <v>0.25304878048780488</v>
          </cell>
          <cell r="P1215">
            <v>230</v>
          </cell>
          <cell r="Q1215">
            <v>105000</v>
          </cell>
          <cell r="R1215">
            <v>7.4673707897793262</v>
          </cell>
          <cell r="S1215">
            <v>58.355555555555554</v>
          </cell>
          <cell r="T1215">
            <v>30391</v>
          </cell>
          <cell r="U1215">
            <v>11.552658614871177</v>
          </cell>
          <cell r="V1215">
            <v>2193962</v>
          </cell>
          <cell r="X1215">
            <v>61</v>
          </cell>
          <cell r="Y1215">
            <v>4</v>
          </cell>
          <cell r="Z1215">
            <v>8.1919999999999789</v>
          </cell>
        </row>
        <row r="1216">
          <cell r="A1216">
            <v>38833</v>
          </cell>
          <cell r="D1216">
            <v>29000</v>
          </cell>
          <cell r="E1216">
            <v>2070670</v>
          </cell>
          <cell r="K1216">
            <v>0</v>
          </cell>
          <cell r="L1216">
            <v>1010</v>
          </cell>
          <cell r="M1216">
            <v>142.35</v>
          </cell>
          <cell r="N1216">
            <v>38.08</v>
          </cell>
          <cell r="O1216">
            <v>0.26750965929048121</v>
          </cell>
          <cell r="P1216">
            <v>230</v>
          </cell>
          <cell r="Q1216">
            <v>94000</v>
          </cell>
          <cell r="R1216">
            <v>7.2731647348085708</v>
          </cell>
          <cell r="S1216">
            <v>28.712871287128714</v>
          </cell>
          <cell r="T1216">
            <v>27736</v>
          </cell>
          <cell r="U1216">
            <v>11.016885510580234</v>
          </cell>
          <cell r="V1216">
            <v>2099670</v>
          </cell>
          <cell r="X1216">
            <v>54</v>
          </cell>
          <cell r="Y1216">
            <v>11</v>
          </cell>
          <cell r="Z1216">
            <v>0</v>
          </cell>
        </row>
        <row r="1217">
          <cell r="A1217">
            <v>38834</v>
          </cell>
          <cell r="D1217">
            <v>16619</v>
          </cell>
          <cell r="E1217">
            <v>2106350</v>
          </cell>
          <cell r="K1217">
            <v>0</v>
          </cell>
          <cell r="L1217">
            <v>1510</v>
          </cell>
          <cell r="M1217">
            <v>141.69999999999999</v>
          </cell>
          <cell r="N1217">
            <v>36.11</v>
          </cell>
          <cell r="O1217">
            <v>0.2548341566690191</v>
          </cell>
          <cell r="P1217">
            <v>230</v>
          </cell>
          <cell r="Q1217">
            <v>94000</v>
          </cell>
          <cell r="R1217">
            <v>7.4324276640790403</v>
          </cell>
          <cell r="S1217">
            <v>11.005960264900661</v>
          </cell>
          <cell r="T1217">
            <v>31759</v>
          </cell>
          <cell r="U1217">
            <v>12.47639791254606</v>
          </cell>
          <cell r="V1217">
            <v>2122969</v>
          </cell>
          <cell r="X1217">
            <v>54</v>
          </cell>
          <cell r="Y1217">
            <v>11</v>
          </cell>
          <cell r="Z1217">
            <v>0</v>
          </cell>
        </row>
        <row r="1218">
          <cell r="A1218">
            <v>38835</v>
          </cell>
          <cell r="D1218">
            <v>82441</v>
          </cell>
          <cell r="E1218">
            <v>2072720</v>
          </cell>
          <cell r="K1218">
            <v>0</v>
          </cell>
          <cell r="L1218">
            <v>1670</v>
          </cell>
          <cell r="M1218">
            <v>136.88999999999999</v>
          </cell>
          <cell r="N1218">
            <v>32.94</v>
          </cell>
          <cell r="O1218">
            <v>0.24063116370808679</v>
          </cell>
          <cell r="P1218">
            <v>230</v>
          </cell>
          <cell r="Q1218">
            <v>99000</v>
          </cell>
          <cell r="R1218">
            <v>7.5707502374169042</v>
          </cell>
          <cell r="S1218">
            <v>49.365868263473054</v>
          </cell>
          <cell r="T1218">
            <v>29454</v>
          </cell>
          <cell r="U1218">
            <v>11.398051468080574</v>
          </cell>
          <cell r="V1218">
            <v>2155161</v>
          </cell>
          <cell r="X1218">
            <v>57</v>
          </cell>
          <cell r="Y1218">
            <v>8</v>
          </cell>
          <cell r="Z1218">
            <v>0.87199999999999278</v>
          </cell>
        </row>
        <row r="1219">
          <cell r="A1219">
            <v>38836</v>
          </cell>
          <cell r="D1219">
            <v>58789</v>
          </cell>
          <cell r="E1219">
            <v>2077870</v>
          </cell>
          <cell r="K1219">
            <v>0</v>
          </cell>
          <cell r="L1219">
            <v>1340</v>
          </cell>
          <cell r="M1219">
            <v>136.33000000000001</v>
          </cell>
          <cell r="N1219">
            <v>31.63</v>
          </cell>
          <cell r="O1219">
            <v>0.23201056260544264</v>
          </cell>
          <cell r="P1219">
            <v>230</v>
          </cell>
          <cell r="Q1219">
            <v>97000</v>
          </cell>
          <cell r="R1219">
            <v>7.6207364483239202</v>
          </cell>
          <cell r="S1219">
            <v>43.872388059701493</v>
          </cell>
          <cell r="T1219">
            <v>28737</v>
          </cell>
          <cell r="U1219">
            <v>11.216884865577519</v>
          </cell>
          <cell r="V1219">
            <v>2136659</v>
          </cell>
          <cell r="X1219">
            <v>62</v>
          </cell>
          <cell r="Y1219">
            <v>3</v>
          </cell>
          <cell r="Z1219">
            <v>6.339199999999984</v>
          </cell>
        </row>
        <row r="1220">
          <cell r="A1220">
            <v>38837</v>
          </cell>
          <cell r="D1220">
            <v>138284</v>
          </cell>
          <cell r="E1220">
            <v>2039630</v>
          </cell>
          <cell r="K1220">
            <v>0</v>
          </cell>
          <cell r="L1220">
            <v>2100</v>
          </cell>
          <cell r="M1220">
            <v>136.66</v>
          </cell>
          <cell r="N1220">
            <v>33.869999999999997</v>
          </cell>
          <cell r="O1220">
            <v>0.24784135811503</v>
          </cell>
          <cell r="P1220">
            <v>230</v>
          </cell>
          <cell r="Q1220">
            <v>100000</v>
          </cell>
          <cell r="R1220">
            <v>7.4624249963412845</v>
          </cell>
          <cell r="S1220">
            <v>65.849523809523816</v>
          </cell>
          <cell r="T1220">
            <v>30823</v>
          </cell>
          <cell r="U1220">
            <v>11.803212615374163</v>
          </cell>
          <cell r="V1220">
            <v>2177914</v>
          </cell>
          <cell r="X1220">
            <v>62</v>
          </cell>
          <cell r="Y1220">
            <v>3</v>
          </cell>
          <cell r="Z1220">
            <v>9.1455999999999804</v>
          </cell>
        </row>
        <row r="1221">
          <cell r="A1221">
            <v>38838</v>
          </cell>
          <cell r="D1221">
            <v>132074</v>
          </cell>
          <cell r="E1221">
            <v>2083120</v>
          </cell>
          <cell r="K1221">
            <v>0</v>
          </cell>
          <cell r="L1221">
            <v>1930</v>
          </cell>
          <cell r="M1221">
            <v>139.07</v>
          </cell>
          <cell r="N1221">
            <v>34.61</v>
          </cell>
          <cell r="O1221">
            <v>0.24886747681023946</v>
          </cell>
          <cell r="P1221">
            <v>230</v>
          </cell>
          <cell r="Q1221">
            <v>100000</v>
          </cell>
          <cell r="R1221">
            <v>7.48946573667937</v>
          </cell>
          <cell r="S1221">
            <v>68.432124352331613</v>
          </cell>
          <cell r="T1221">
            <v>29503</v>
          </cell>
          <cell r="U1221">
            <v>11.107605925259818</v>
          </cell>
          <cell r="V1221">
            <v>2215194</v>
          </cell>
          <cell r="X1221">
            <v>62</v>
          </cell>
          <cell r="Y1221">
            <v>3</v>
          </cell>
          <cell r="Z1221">
            <v>8.9599999999999937</v>
          </cell>
        </row>
        <row r="1222">
          <cell r="A1222">
            <v>38839</v>
          </cell>
          <cell r="D1222">
            <v>99063</v>
          </cell>
          <cell r="E1222">
            <v>2050050</v>
          </cell>
          <cell r="K1222">
            <v>0</v>
          </cell>
          <cell r="L1222">
            <v>1850</v>
          </cell>
          <cell r="M1222">
            <v>137.08000000000001</v>
          </cell>
          <cell r="N1222">
            <v>30.38</v>
          </cell>
          <cell r="O1222">
            <v>0.22162241027137436</v>
          </cell>
          <cell r="P1222">
            <v>230</v>
          </cell>
          <cell r="Q1222">
            <v>98000</v>
          </cell>
          <cell r="R1222">
            <v>7.4775678435949811</v>
          </cell>
          <cell r="S1222">
            <v>53.547567567567569</v>
          </cell>
          <cell r="T1222">
            <v>34769</v>
          </cell>
          <cell r="U1222">
            <v>13.492704199360389</v>
          </cell>
          <cell r="V1222">
            <v>2149113</v>
          </cell>
          <cell r="X1222">
            <v>65</v>
          </cell>
          <cell r="Y1222">
            <v>0</v>
          </cell>
          <cell r="Z1222">
            <v>10.563199999999981</v>
          </cell>
        </row>
        <row r="1223">
          <cell r="A1223">
            <v>38840</v>
          </cell>
          <cell r="D1223">
            <v>250309</v>
          </cell>
          <cell r="E1223">
            <v>1917600</v>
          </cell>
          <cell r="K1223">
            <v>0</v>
          </cell>
          <cell r="L1223">
            <v>2520</v>
          </cell>
          <cell r="M1223">
            <v>127.55</v>
          </cell>
          <cell r="N1223">
            <v>30.45</v>
          </cell>
          <cell r="O1223">
            <v>0.23872990983927872</v>
          </cell>
          <cell r="P1223">
            <v>230</v>
          </cell>
          <cell r="Q1223">
            <v>106000</v>
          </cell>
          <cell r="R1223">
            <v>7.5170521364170915</v>
          </cell>
          <cell r="S1223">
            <v>99.328968253968256</v>
          </cell>
          <cell r="T1223">
            <v>31187</v>
          </cell>
          <cell r="U1223">
            <v>11.997716693828016</v>
          </cell>
          <cell r="V1223">
            <v>2167909</v>
          </cell>
          <cell r="X1223">
            <v>64</v>
          </cell>
          <cell r="Y1223">
            <v>1</v>
          </cell>
          <cell r="Z1223">
            <v>10.252799999999986</v>
          </cell>
        </row>
        <row r="1224">
          <cell r="A1224">
            <v>38841</v>
          </cell>
          <cell r="D1224">
            <v>143072</v>
          </cell>
          <cell r="E1224">
            <v>2098220</v>
          </cell>
          <cell r="K1224">
            <v>0</v>
          </cell>
          <cell r="L1224">
            <v>2320</v>
          </cell>
          <cell r="M1224">
            <v>137.68</v>
          </cell>
          <cell r="N1224">
            <v>31.08</v>
          </cell>
          <cell r="O1224">
            <v>0.22574084834398603</v>
          </cell>
          <cell r="P1224">
            <v>230</v>
          </cell>
          <cell r="Q1224">
            <v>107000</v>
          </cell>
          <cell r="R1224">
            <v>7.6199157466589194</v>
          </cell>
          <cell r="S1224">
            <v>61.668965517241382</v>
          </cell>
          <cell r="T1224">
            <v>31893</v>
          </cell>
          <cell r="U1224">
            <v>11.867602257983341</v>
          </cell>
          <cell r="V1224">
            <v>2241292</v>
          </cell>
          <cell r="X1224">
            <v>64</v>
          </cell>
          <cell r="Y1224">
            <v>1</v>
          </cell>
          <cell r="Z1224">
            <v>10.24959999999998</v>
          </cell>
        </row>
        <row r="1225">
          <cell r="A1225">
            <v>38842</v>
          </cell>
          <cell r="D1225">
            <v>148000</v>
          </cell>
          <cell r="E1225">
            <v>2040550</v>
          </cell>
          <cell r="K1225">
            <v>0</v>
          </cell>
          <cell r="L1225">
            <v>2510</v>
          </cell>
          <cell r="M1225">
            <v>132.27000000000001</v>
          </cell>
          <cell r="N1225">
            <v>30.96</v>
          </cell>
          <cell r="O1225">
            <v>0.23406668178725334</v>
          </cell>
          <cell r="P1225">
            <v>230</v>
          </cell>
          <cell r="Q1225">
            <v>100000</v>
          </cell>
          <cell r="R1225">
            <v>7.7135782868375289</v>
          </cell>
          <cell r="S1225">
            <v>58.964143426294818</v>
          </cell>
          <cell r="T1225">
            <v>31073</v>
          </cell>
          <cell r="U1225">
            <v>11.841119462657925</v>
          </cell>
          <cell r="V1225">
            <v>2188550</v>
          </cell>
          <cell r="X1225">
            <v>60</v>
          </cell>
          <cell r="Y1225">
            <v>5</v>
          </cell>
          <cell r="Z1225">
            <v>4.7295999999999836</v>
          </cell>
        </row>
        <row r="1226">
          <cell r="A1226">
            <v>38843</v>
          </cell>
          <cell r="D1226">
            <v>165000</v>
          </cell>
          <cell r="E1226">
            <v>2098890</v>
          </cell>
          <cell r="K1226">
            <v>0</v>
          </cell>
          <cell r="L1226">
            <v>2470</v>
          </cell>
          <cell r="M1226">
            <v>136.51</v>
          </cell>
          <cell r="N1226">
            <v>33.28</v>
          </cell>
          <cell r="O1226">
            <v>0.24379166361438726</v>
          </cell>
          <cell r="P1226">
            <v>230</v>
          </cell>
          <cell r="Q1226">
            <v>102000</v>
          </cell>
          <cell r="R1226">
            <v>7.6876785583473737</v>
          </cell>
          <cell r="S1226">
            <v>66.801619433198383</v>
          </cell>
          <cell r="T1226">
            <v>38456</v>
          </cell>
          <cell r="U1226">
            <v>14.166900335263637</v>
          </cell>
          <cell r="V1226">
            <v>2263890</v>
          </cell>
          <cell r="X1226">
            <v>56</v>
          </cell>
          <cell r="Y1226">
            <v>9</v>
          </cell>
          <cell r="Z1226">
            <v>0.71999999999999176</v>
          </cell>
        </row>
        <row r="1227">
          <cell r="A1227">
            <v>38844</v>
          </cell>
          <cell r="D1227">
            <v>184487</v>
          </cell>
          <cell r="E1227">
            <v>2042140</v>
          </cell>
          <cell r="K1227">
            <v>0</v>
          </cell>
          <cell r="L1227">
            <v>2780</v>
          </cell>
          <cell r="M1227">
            <v>133.65</v>
          </cell>
          <cell r="N1227">
            <v>29.83</v>
          </cell>
          <cell r="O1227">
            <v>0.22319491208380096</v>
          </cell>
          <cell r="P1227">
            <v>230</v>
          </cell>
          <cell r="Q1227">
            <v>103000</v>
          </cell>
          <cell r="R1227">
            <v>7.6398802843247289</v>
          </cell>
          <cell r="S1227">
            <v>66.362230215827338</v>
          </cell>
          <cell r="T1227">
            <v>31130</v>
          </cell>
          <cell r="U1227">
            <v>11.659977176240115</v>
          </cell>
          <cell r="V1227">
            <v>2226627</v>
          </cell>
          <cell r="X1227">
            <v>62</v>
          </cell>
          <cell r="Y1227">
            <v>3</v>
          </cell>
          <cell r="Z1227">
            <v>6.5487999999999928</v>
          </cell>
        </row>
        <row r="1228">
          <cell r="A1228">
            <v>38845</v>
          </cell>
          <cell r="D1228">
            <v>160218</v>
          </cell>
          <cell r="E1228">
            <v>2056970</v>
          </cell>
          <cell r="K1228">
            <v>0</v>
          </cell>
          <cell r="L1228">
            <v>2310</v>
          </cell>
          <cell r="M1228">
            <v>135.16</v>
          </cell>
          <cell r="N1228">
            <v>30.52</v>
          </cell>
          <cell r="O1228">
            <v>0.22580645161290322</v>
          </cell>
          <cell r="P1228">
            <v>230</v>
          </cell>
          <cell r="Q1228">
            <v>100000</v>
          </cell>
          <cell r="R1228">
            <v>7.6093888724474699</v>
          </cell>
          <cell r="S1228">
            <v>69.358441558441555</v>
          </cell>
          <cell r="T1228">
            <v>30461</v>
          </cell>
          <cell r="U1228">
            <v>11.45797018565859</v>
          </cell>
          <cell r="V1228">
            <v>2217188</v>
          </cell>
          <cell r="X1228">
            <v>58</v>
          </cell>
          <cell r="Y1228">
            <v>7</v>
          </cell>
          <cell r="Z1228">
            <v>4.9679999999999822</v>
          </cell>
        </row>
        <row r="1229">
          <cell r="A1229">
            <v>38846</v>
          </cell>
          <cell r="C1229">
            <v>432886</v>
          </cell>
          <cell r="D1229">
            <v>1444650</v>
          </cell>
          <cell r="E1229">
            <v>117570</v>
          </cell>
          <cell r="K1229">
            <v>25.64</v>
          </cell>
          <cell r="L1229">
            <v>16660</v>
          </cell>
          <cell r="M1229">
            <v>1.04</v>
          </cell>
          <cell r="N1229">
            <v>0</v>
          </cell>
          <cell r="O1229">
            <v>0</v>
          </cell>
          <cell r="P1229">
            <v>230</v>
          </cell>
          <cell r="Q1229">
            <v>119000</v>
          </cell>
          <cell r="R1229">
            <v>10.315892053973014</v>
          </cell>
          <cell r="S1229">
            <v>86.713685474189674</v>
          </cell>
          <cell r="T1229">
            <v>31590</v>
          </cell>
          <cell r="U1229">
            <v>13.20534347548451</v>
          </cell>
          <cell r="V1229">
            <v>1995106</v>
          </cell>
          <cell r="X1229">
            <v>62</v>
          </cell>
          <cell r="Y1229">
            <v>3</v>
          </cell>
          <cell r="Z1229">
            <v>8.9519999999999911</v>
          </cell>
        </row>
        <row r="1230">
          <cell r="A1230">
            <v>38847</v>
          </cell>
          <cell r="C1230">
            <v>1502280</v>
          </cell>
          <cell r="D1230">
            <v>1075180</v>
          </cell>
          <cell r="K1230">
            <v>68.739999999999995</v>
          </cell>
          <cell r="L1230">
            <v>12560</v>
          </cell>
          <cell r="M1230">
            <v>0</v>
          </cell>
          <cell r="N1230">
            <v>0</v>
          </cell>
          <cell r="O1230" t="str">
            <v/>
          </cell>
          <cell r="P1230">
            <v>230</v>
          </cell>
          <cell r="Q1230">
            <v>118000</v>
          </cell>
          <cell r="R1230">
            <v>10.927262147221414</v>
          </cell>
          <cell r="S1230">
            <v>85.603503184713375</v>
          </cell>
          <cell r="T1230">
            <v>32765</v>
          </cell>
          <cell r="U1230">
            <v>10.601914287709604</v>
          </cell>
          <cell r="V1230">
            <v>2577460</v>
          </cell>
          <cell r="X1230">
            <v>62</v>
          </cell>
          <cell r="Y1230">
            <v>3</v>
          </cell>
          <cell r="Z1230">
            <v>11.44159999999998</v>
          </cell>
        </row>
        <row r="1231">
          <cell r="A1231">
            <v>38848</v>
          </cell>
          <cell r="C1231">
            <v>1515000</v>
          </cell>
          <cell r="D1231">
            <v>875087</v>
          </cell>
          <cell r="E1231">
            <v>103260</v>
          </cell>
          <cell r="K1231">
            <v>69.48</v>
          </cell>
          <cell r="L1231">
            <v>11950</v>
          </cell>
          <cell r="M1231">
            <v>5.58</v>
          </cell>
          <cell r="N1231">
            <v>2.2799999999999998</v>
          </cell>
          <cell r="O1231">
            <v>0.40860215053763438</v>
          </cell>
          <cell r="P1231">
            <v>230</v>
          </cell>
          <cell r="Q1231">
            <v>113000</v>
          </cell>
          <cell r="R1231">
            <v>10.779776179056755</v>
          </cell>
          <cell r="S1231">
            <v>73.22903765690377</v>
          </cell>
          <cell r="T1231">
            <v>38150</v>
          </cell>
          <cell r="U1231">
            <v>12.760799038400993</v>
          </cell>
          <cell r="V1231">
            <v>2493347</v>
          </cell>
          <cell r="X1231">
            <v>57</v>
          </cell>
          <cell r="Y1231">
            <v>8</v>
          </cell>
          <cell r="Z1231">
            <v>3.0959999999999752</v>
          </cell>
        </row>
        <row r="1232">
          <cell r="A1232">
            <v>38849</v>
          </cell>
          <cell r="C1232">
            <v>1000010</v>
          </cell>
          <cell r="D1232">
            <v>267900</v>
          </cell>
          <cell r="E1232">
            <v>1009960</v>
          </cell>
          <cell r="K1232">
            <v>44.92</v>
          </cell>
          <cell r="L1232">
            <v>3390</v>
          </cell>
          <cell r="M1232">
            <v>68.739999999999995</v>
          </cell>
          <cell r="N1232">
            <v>22.93</v>
          </cell>
          <cell r="O1232">
            <v>0.33357579284259531</v>
          </cell>
          <cell r="P1232">
            <v>230</v>
          </cell>
          <cell r="Q1232">
            <v>98000</v>
          </cell>
          <cell r="R1232">
            <v>8.842028857997537</v>
          </cell>
          <cell r="S1232">
            <v>79.026548672566378</v>
          </cell>
          <cell r="T1232">
            <v>36449</v>
          </cell>
          <cell r="U1232">
            <v>13.345127685074212</v>
          </cell>
          <cell r="V1232">
            <v>2277870</v>
          </cell>
          <cell r="X1232">
            <v>58</v>
          </cell>
          <cell r="Y1232">
            <v>7</v>
          </cell>
          <cell r="Z1232">
            <v>0.12799999999997169</v>
          </cell>
        </row>
        <row r="1233">
          <cell r="A1233">
            <v>38850</v>
          </cell>
          <cell r="C1233">
            <v>832218</v>
          </cell>
          <cell r="E1233">
            <v>1353670</v>
          </cell>
          <cell r="K1233">
            <v>36.68</v>
          </cell>
          <cell r="L1233">
            <v>0</v>
          </cell>
          <cell r="M1233">
            <v>90.47</v>
          </cell>
          <cell r="N1233">
            <v>21.92</v>
          </cell>
          <cell r="O1233">
            <v>0.24229026196529238</v>
          </cell>
          <cell r="P1233">
            <v>230</v>
          </cell>
          <cell r="Q1233">
            <v>95000</v>
          </cell>
          <cell r="R1233">
            <v>8.5957058592213915</v>
          </cell>
          <cell r="S1233" t="str">
            <v/>
          </cell>
          <cell r="T1233">
            <v>37700</v>
          </cell>
          <cell r="U1233">
            <v>14.383994056420091</v>
          </cell>
          <cell r="V1233">
            <v>2185888</v>
          </cell>
          <cell r="X1233">
            <v>56</v>
          </cell>
          <cell r="Y1233">
            <v>9</v>
          </cell>
          <cell r="Z1233">
            <v>0</v>
          </cell>
        </row>
        <row r="1234">
          <cell r="A1234">
            <v>38851</v>
          </cell>
          <cell r="C1234">
            <v>724244</v>
          </cell>
          <cell r="E1234">
            <v>1527520</v>
          </cell>
          <cell r="K1234">
            <v>32.520000000000003</v>
          </cell>
          <cell r="L1234">
            <v>0</v>
          </cell>
          <cell r="M1234">
            <v>99.84</v>
          </cell>
          <cell r="N1234">
            <v>24.36</v>
          </cell>
          <cell r="O1234">
            <v>0.24399038461538461</v>
          </cell>
          <cell r="P1234">
            <v>230</v>
          </cell>
          <cell r="Q1234">
            <v>102000</v>
          </cell>
          <cell r="R1234">
            <v>8.5062103354487757</v>
          </cell>
          <cell r="S1234" t="str">
            <v/>
          </cell>
          <cell r="T1234">
            <v>36951</v>
          </cell>
          <cell r="U1234">
            <v>13.68577435290732</v>
          </cell>
          <cell r="V1234">
            <v>2251764</v>
          </cell>
          <cell r="X1234">
            <v>52</v>
          </cell>
          <cell r="Y1234">
            <v>13</v>
          </cell>
          <cell r="Z1234">
            <v>0</v>
          </cell>
        </row>
        <row r="1235">
          <cell r="A1235">
            <v>38852</v>
          </cell>
          <cell r="C1235">
            <v>589644</v>
          </cell>
          <cell r="D1235">
            <v>764</v>
          </cell>
          <cell r="E1235">
            <v>1725200</v>
          </cell>
          <cell r="K1235">
            <v>24.93</v>
          </cell>
          <cell r="L1235">
            <v>80</v>
          </cell>
          <cell r="M1235">
            <v>112.27</v>
          </cell>
          <cell r="N1235">
            <v>29.81</v>
          </cell>
          <cell r="O1235">
            <v>0.26552061993408749</v>
          </cell>
          <cell r="P1235">
            <v>230</v>
          </cell>
          <cell r="Q1235">
            <v>104000</v>
          </cell>
          <cell r="R1235">
            <v>8.4360204081632659</v>
          </cell>
          <cell r="S1235">
            <v>9.5500000000000007</v>
          </cell>
          <cell r="T1235">
            <v>42976</v>
          </cell>
          <cell r="U1235">
            <v>15.478433309955742</v>
          </cell>
          <cell r="V1235">
            <v>2315608</v>
          </cell>
          <cell r="X1235">
            <v>55</v>
          </cell>
          <cell r="Y1235">
            <v>10</v>
          </cell>
          <cell r="Z1235">
            <v>2.9839999999999876</v>
          </cell>
        </row>
        <row r="1236">
          <cell r="A1236">
            <v>38853</v>
          </cell>
          <cell r="D1236">
            <v>35039</v>
          </cell>
          <cell r="E1236">
            <v>2113060</v>
          </cell>
          <cell r="K1236">
            <v>0</v>
          </cell>
          <cell r="L1236">
            <v>1160</v>
          </cell>
          <cell r="M1236">
            <v>137.72999999999999</v>
          </cell>
          <cell r="N1236">
            <v>33.130000000000003</v>
          </cell>
          <cell r="O1236">
            <v>0.24054309155594283</v>
          </cell>
          <cell r="P1236">
            <v>230</v>
          </cell>
          <cell r="Q1236">
            <v>104000</v>
          </cell>
          <cell r="R1236">
            <v>7.6710230160458872</v>
          </cell>
          <cell r="S1236">
            <v>30.206034482758621</v>
          </cell>
          <cell r="T1236">
            <v>37409</v>
          </cell>
          <cell r="U1236">
            <v>14.524054058960969</v>
          </cell>
          <cell r="V1236">
            <v>2148099</v>
          </cell>
          <cell r="X1236">
            <v>56</v>
          </cell>
          <cell r="Y1236">
            <v>9</v>
          </cell>
          <cell r="Z1236">
            <v>3.2431999999999803</v>
          </cell>
        </row>
        <row r="1237">
          <cell r="A1237">
            <v>38854</v>
          </cell>
          <cell r="D1237">
            <v>181181</v>
          </cell>
          <cell r="E1237">
            <v>1918400</v>
          </cell>
          <cell r="K1237">
            <v>0</v>
          </cell>
          <cell r="L1237">
            <v>1160</v>
          </cell>
          <cell r="M1237">
            <v>123.49</v>
          </cell>
          <cell r="N1237">
            <v>29.55</v>
          </cell>
          <cell r="O1237">
            <v>0.23929063082030935</v>
          </cell>
          <cell r="P1237">
            <v>230</v>
          </cell>
          <cell r="Q1237">
            <v>89000</v>
          </cell>
          <cell r="R1237">
            <v>7.7674305611790428</v>
          </cell>
          <cell r="S1237">
            <v>156.1905172413793</v>
          </cell>
          <cell r="T1237">
            <v>39831</v>
          </cell>
          <cell r="U1237">
            <v>15.821753959480485</v>
          </cell>
          <cell r="V1237">
            <v>2099581</v>
          </cell>
          <cell r="X1237">
            <v>62</v>
          </cell>
          <cell r="Y1237">
            <v>3</v>
          </cell>
          <cell r="Z1237">
            <v>5.2799999999999869</v>
          </cell>
        </row>
        <row r="1238">
          <cell r="A1238">
            <v>38855</v>
          </cell>
          <cell r="D1238">
            <v>31419</v>
          </cell>
          <cell r="E1238">
            <v>1817040</v>
          </cell>
          <cell r="K1238">
            <v>0</v>
          </cell>
          <cell r="L1238">
            <v>780</v>
          </cell>
          <cell r="M1238">
            <v>117.53</v>
          </cell>
          <cell r="N1238">
            <v>27.94</v>
          </cell>
          <cell r="O1238">
            <v>0.2377265379052157</v>
          </cell>
          <cell r="P1238">
            <v>230</v>
          </cell>
          <cell r="Q1238">
            <v>84000</v>
          </cell>
          <cell r="R1238">
            <v>7.7301114609035988</v>
          </cell>
          <cell r="S1238">
            <v>40.280769230769231</v>
          </cell>
          <cell r="T1238">
            <v>32287</v>
          </cell>
          <cell r="U1238">
            <v>14.567462951572093</v>
          </cell>
          <cell r="V1238">
            <v>1848459</v>
          </cell>
          <cell r="X1238">
            <v>62</v>
          </cell>
          <cell r="Y1238">
            <v>3</v>
          </cell>
          <cell r="Z1238">
            <v>2.8959999999999866</v>
          </cell>
        </row>
        <row r="1239">
          <cell r="A1239">
            <v>38856</v>
          </cell>
          <cell r="E1239">
            <v>2071280</v>
          </cell>
          <cell r="K1239">
            <v>0</v>
          </cell>
          <cell r="L1239">
            <v>0</v>
          </cell>
          <cell r="M1239">
            <v>132.21</v>
          </cell>
          <cell r="N1239">
            <v>29.13</v>
          </cell>
          <cell r="O1239">
            <v>0.22033129112775129</v>
          </cell>
          <cell r="P1239">
            <v>230</v>
          </cell>
          <cell r="Q1239">
            <v>90000</v>
          </cell>
          <cell r="R1239">
            <v>7.8332955147114438</v>
          </cell>
          <cell r="S1239" t="str">
            <v/>
          </cell>
          <cell r="T1239">
            <v>31385</v>
          </cell>
          <cell r="U1239">
            <v>12.637156734000232</v>
          </cell>
          <cell r="V1239">
            <v>2071280</v>
          </cell>
          <cell r="X1239">
            <v>65</v>
          </cell>
          <cell r="Y1239">
            <v>0</v>
          </cell>
          <cell r="Z1239">
            <v>8.1679999999999708</v>
          </cell>
        </row>
        <row r="1240">
          <cell r="A1240">
            <v>38857</v>
          </cell>
          <cell r="E1240">
            <v>2100450</v>
          </cell>
          <cell r="K1240">
            <v>0</v>
          </cell>
          <cell r="L1240">
            <v>0</v>
          </cell>
          <cell r="M1240">
            <v>134.63999999999999</v>
          </cell>
          <cell r="N1240">
            <v>28.38</v>
          </cell>
          <cell r="O1240">
            <v>0.2107843137254902</v>
          </cell>
          <cell r="P1240">
            <v>230</v>
          </cell>
          <cell r="Q1240">
            <v>92000</v>
          </cell>
          <cell r="R1240">
            <v>7.8002450980392153</v>
          </cell>
          <cell r="S1240" t="str">
            <v/>
          </cell>
          <cell r="T1240">
            <v>34674</v>
          </cell>
          <cell r="U1240">
            <v>13.767581232593015</v>
          </cell>
          <cell r="V1240">
            <v>2100450</v>
          </cell>
          <cell r="X1240">
            <v>64</v>
          </cell>
          <cell r="Y1240">
            <v>1</v>
          </cell>
          <cell r="Z1240">
            <v>8.5759999999999792</v>
          </cell>
        </row>
        <row r="1241">
          <cell r="A1241">
            <v>38858</v>
          </cell>
          <cell r="E1241">
            <v>2086580</v>
          </cell>
          <cell r="K1241">
            <v>0</v>
          </cell>
          <cell r="L1241">
            <v>0</v>
          </cell>
          <cell r="M1241">
            <v>134.59</v>
          </cell>
          <cell r="N1241">
            <v>29.64</v>
          </cell>
          <cell r="O1241">
            <v>0.22022438516977488</v>
          </cell>
          <cell r="P1241">
            <v>230</v>
          </cell>
          <cell r="Q1241">
            <v>90000</v>
          </cell>
          <cell r="R1241">
            <v>7.7516160190207293</v>
          </cell>
          <cell r="S1241" t="str">
            <v/>
          </cell>
          <cell r="T1241">
            <v>29982</v>
          </cell>
          <cell r="U1241">
            <v>11.983718812602442</v>
          </cell>
          <cell r="V1241">
            <v>2086580</v>
          </cell>
          <cell r="X1241">
            <v>64</v>
          </cell>
          <cell r="Y1241">
            <v>1</v>
          </cell>
          <cell r="Z1241">
            <v>9.8352000000000004</v>
          </cell>
        </row>
        <row r="1242">
          <cell r="A1242">
            <v>38859</v>
          </cell>
          <cell r="E1242">
            <v>1988330</v>
          </cell>
          <cell r="K1242">
            <v>0</v>
          </cell>
          <cell r="L1242">
            <v>0</v>
          </cell>
          <cell r="M1242">
            <v>128.56</v>
          </cell>
          <cell r="N1242">
            <v>31.81</v>
          </cell>
          <cell r="O1242">
            <v>0.24743310516490352</v>
          </cell>
          <cell r="P1242">
            <v>230</v>
          </cell>
          <cell r="Q1242">
            <v>88000</v>
          </cell>
          <cell r="R1242">
            <v>7.7330818294959549</v>
          </cell>
          <cell r="S1242" t="str">
            <v/>
          </cell>
          <cell r="T1242">
            <v>28108</v>
          </cell>
          <cell r="U1242">
            <v>11.789829656043011</v>
          </cell>
          <cell r="V1242">
            <v>1988330</v>
          </cell>
          <cell r="X1242">
            <v>65</v>
          </cell>
          <cell r="Y1242">
            <v>0</v>
          </cell>
          <cell r="Z1242">
            <v>6.1695999999999742</v>
          </cell>
        </row>
        <row r="1243">
          <cell r="A1243">
            <v>38860</v>
          </cell>
          <cell r="D1243">
            <v>1460</v>
          </cell>
          <cell r="E1243">
            <v>2007950</v>
          </cell>
          <cell r="K1243">
            <v>0</v>
          </cell>
          <cell r="L1243">
            <v>70</v>
          </cell>
          <cell r="M1243">
            <v>126.57</v>
          </cell>
          <cell r="N1243">
            <v>33.68</v>
          </cell>
          <cell r="O1243">
            <v>0.26609781148771433</v>
          </cell>
          <cell r="P1243">
            <v>230</v>
          </cell>
          <cell r="Q1243">
            <v>92000</v>
          </cell>
          <cell r="R1243">
            <v>7.9321719206763053</v>
          </cell>
          <cell r="S1243">
            <v>20.857142857142858</v>
          </cell>
          <cell r="T1243">
            <v>28454</v>
          </cell>
          <cell r="U1243">
            <v>11.809753111609874</v>
          </cell>
          <cell r="V1243">
            <v>2009410</v>
          </cell>
          <cell r="X1243">
            <v>63</v>
          </cell>
          <cell r="Y1243">
            <v>2</v>
          </cell>
          <cell r="Z1243">
            <v>5.5567999999999955</v>
          </cell>
        </row>
        <row r="1244">
          <cell r="A1244">
            <v>38861</v>
          </cell>
          <cell r="D1244">
            <v>76000</v>
          </cell>
          <cell r="E1244">
            <v>2135930</v>
          </cell>
          <cell r="K1244">
            <v>0</v>
          </cell>
          <cell r="L1244">
            <v>1250</v>
          </cell>
          <cell r="M1244">
            <v>132.82</v>
          </cell>
          <cell r="N1244">
            <v>36.81</v>
          </cell>
          <cell r="O1244">
            <v>0.27714199668724593</v>
          </cell>
          <cell r="P1244">
            <v>230</v>
          </cell>
          <cell r="Q1244">
            <v>104000</v>
          </cell>
          <cell r="R1244">
            <v>8.0406941725643737</v>
          </cell>
          <cell r="S1244">
            <v>60.8</v>
          </cell>
          <cell r="T1244">
            <v>26680</v>
          </cell>
          <cell r="U1244">
            <v>10.059595014308769</v>
          </cell>
          <cell r="V1244">
            <v>2211930</v>
          </cell>
          <cell r="X1244">
            <v>72</v>
          </cell>
          <cell r="Y1244">
            <v>0</v>
          </cell>
          <cell r="Z1244">
            <v>14.929600000000036</v>
          </cell>
        </row>
        <row r="1245">
          <cell r="A1245">
            <v>38862</v>
          </cell>
          <cell r="D1245">
            <v>286139</v>
          </cell>
          <cell r="E1245">
            <v>2192020</v>
          </cell>
          <cell r="K1245">
            <v>0</v>
          </cell>
          <cell r="L1245">
            <v>3760</v>
          </cell>
          <cell r="M1245">
            <v>137.83000000000001</v>
          </cell>
          <cell r="N1245">
            <v>36.67</v>
          </cell>
          <cell r="O1245">
            <v>0.2660523833708191</v>
          </cell>
          <cell r="P1245">
            <v>230</v>
          </cell>
          <cell r="Q1245">
            <v>122000</v>
          </cell>
          <cell r="R1245">
            <v>7.9518972647464263</v>
          </cell>
          <cell r="S1245">
            <v>76.100797872340422</v>
          </cell>
          <cell r="T1245">
            <v>28550</v>
          </cell>
          <cell r="U1245">
            <v>9.6082212642530198</v>
          </cell>
          <cell r="V1245">
            <v>2478159</v>
          </cell>
          <cell r="X1245">
            <v>78</v>
          </cell>
          <cell r="Y1245">
            <v>0</v>
          </cell>
          <cell r="Z1245">
            <v>20.056000000000012</v>
          </cell>
        </row>
        <row r="1246">
          <cell r="A1246">
            <v>38863</v>
          </cell>
          <cell r="D1246">
            <v>157000</v>
          </cell>
          <cell r="E1246">
            <v>2149030</v>
          </cell>
          <cell r="K1246">
            <v>11.01</v>
          </cell>
          <cell r="L1246">
            <v>2450</v>
          </cell>
          <cell r="M1246">
            <v>135.94</v>
          </cell>
          <cell r="N1246">
            <v>34</v>
          </cell>
          <cell r="O1246">
            <v>0.25011034279829336</v>
          </cell>
          <cell r="P1246">
            <v>230</v>
          </cell>
          <cell r="Q1246">
            <v>116000</v>
          </cell>
          <cell r="R1246">
            <v>7.3121129635930586</v>
          </cell>
          <cell r="S1246">
            <v>64.08163265306122</v>
          </cell>
          <cell r="T1246">
            <v>27175</v>
          </cell>
          <cell r="U1246">
            <v>9.8281245257000123</v>
          </cell>
          <cell r="V1246">
            <v>2306030</v>
          </cell>
          <cell r="X1246">
            <v>78</v>
          </cell>
          <cell r="Y1246">
            <v>0</v>
          </cell>
          <cell r="Z1246">
            <v>18.684800000000024</v>
          </cell>
        </row>
        <row r="1247">
          <cell r="A1247">
            <v>38864</v>
          </cell>
          <cell r="C1247">
            <v>808648</v>
          </cell>
          <cell r="E1247">
            <v>1948280</v>
          </cell>
          <cell r="K1247">
            <v>39.31</v>
          </cell>
          <cell r="M1247">
            <v>118.25</v>
          </cell>
          <cell r="N1247">
            <v>25.71</v>
          </cell>
          <cell r="O1247">
            <v>0.21742071881606767</v>
          </cell>
          <cell r="P1247">
            <v>230</v>
          </cell>
          <cell r="Q1247">
            <v>126000</v>
          </cell>
          <cell r="R1247">
            <v>8.7488194973343489</v>
          </cell>
          <cell r="S1247" t="str">
            <v/>
          </cell>
          <cell r="T1247">
            <v>29251</v>
          </cell>
          <cell r="U1247">
            <v>8.8487381607354276</v>
          </cell>
          <cell r="V1247">
            <v>2756928</v>
          </cell>
          <cell r="X1247">
            <v>78</v>
          </cell>
          <cell r="Y1247">
            <v>0</v>
          </cell>
          <cell r="Z1247">
            <v>20.867200000000011</v>
          </cell>
        </row>
        <row r="1248">
          <cell r="A1248">
            <v>38865</v>
          </cell>
          <cell r="C1248">
            <v>805111</v>
          </cell>
          <cell r="E1248">
            <v>1924280</v>
          </cell>
          <cell r="K1248">
            <v>38.29</v>
          </cell>
          <cell r="M1248">
            <v>115.06</v>
          </cell>
          <cell r="N1248">
            <v>25.24</v>
          </cell>
          <cell r="O1248">
            <v>0.21936381018598991</v>
          </cell>
          <cell r="P1248">
            <v>230</v>
          </cell>
          <cell r="Q1248">
            <v>125000</v>
          </cell>
          <cell r="R1248">
            <v>8.8992207368764262</v>
          </cell>
          <cell r="S1248" t="str">
            <v/>
          </cell>
          <cell r="T1248">
            <v>29088</v>
          </cell>
          <cell r="U1248">
            <v>8.8882069296777182</v>
          </cell>
          <cell r="V1248">
            <v>2729391</v>
          </cell>
          <cell r="X1248">
            <v>78</v>
          </cell>
          <cell r="Y1248">
            <v>0</v>
          </cell>
          <cell r="Z1248">
            <v>21.92800000000004</v>
          </cell>
        </row>
        <row r="1249">
          <cell r="A1249">
            <v>38866</v>
          </cell>
          <cell r="C1249">
            <v>772074</v>
          </cell>
          <cell r="E1249">
            <v>2004650</v>
          </cell>
          <cell r="K1249">
            <v>41.67</v>
          </cell>
          <cell r="M1249">
            <v>121.18</v>
          </cell>
          <cell r="N1249">
            <v>25.4</v>
          </cell>
          <cell r="O1249">
            <v>0.2096055454695494</v>
          </cell>
          <cell r="P1249">
            <v>230</v>
          </cell>
          <cell r="Q1249">
            <v>127000</v>
          </cell>
          <cell r="R1249">
            <v>8.5254037457783216</v>
          </cell>
          <cell r="S1249" t="str">
            <v/>
          </cell>
          <cell r="T1249">
            <v>28651</v>
          </cell>
          <cell r="U1249">
            <v>8.6054408000218956</v>
          </cell>
          <cell r="V1249">
            <v>2776724</v>
          </cell>
          <cell r="X1249">
            <v>78</v>
          </cell>
          <cell r="Y1249">
            <v>0</v>
          </cell>
          <cell r="Z1249">
            <v>21.148800000000008</v>
          </cell>
        </row>
        <row r="1250">
          <cell r="A1250">
            <v>38867</v>
          </cell>
          <cell r="C1250">
            <v>739492</v>
          </cell>
          <cell r="E1250">
            <v>1936120</v>
          </cell>
          <cell r="K1250">
            <v>35.35</v>
          </cell>
          <cell r="L1250">
            <v>0</v>
          </cell>
          <cell r="M1250">
            <v>118.84</v>
          </cell>
          <cell r="N1250">
            <v>25.78</v>
          </cell>
          <cell r="O1250">
            <v>0.2169303264893975</v>
          </cell>
          <cell r="P1250">
            <v>230</v>
          </cell>
          <cell r="Q1250">
            <v>126000</v>
          </cell>
          <cell r="R1250">
            <v>8.6763473636422592</v>
          </cell>
          <cell r="S1250" t="str">
            <v/>
          </cell>
          <cell r="T1250">
            <v>26804</v>
          </cell>
          <cell r="U1250">
            <v>8.3549244060798049</v>
          </cell>
          <cell r="V1250">
            <v>2675612</v>
          </cell>
          <cell r="X1250">
            <v>78</v>
          </cell>
          <cell r="Y1250">
            <v>0</v>
          </cell>
          <cell r="Z1250">
            <v>22.956800000000015</v>
          </cell>
        </row>
        <row r="1251">
          <cell r="A1251">
            <v>38868</v>
          </cell>
          <cell r="C1251">
            <v>749790</v>
          </cell>
          <cell r="E1251">
            <v>1876130</v>
          </cell>
          <cell r="K1251">
            <v>36.090000000000003</v>
          </cell>
          <cell r="L1251">
            <v>0</v>
          </cell>
          <cell r="M1251">
            <v>117.22</v>
          </cell>
          <cell r="N1251">
            <v>31.66</v>
          </cell>
          <cell r="O1251">
            <v>0.27009042825456409</v>
          </cell>
          <cell r="P1251">
            <v>230</v>
          </cell>
          <cell r="Q1251">
            <v>128000</v>
          </cell>
          <cell r="R1251">
            <v>8.5640858391494366</v>
          </cell>
          <cell r="S1251" t="str">
            <v/>
          </cell>
          <cell r="T1251">
            <v>28448</v>
          </cell>
          <cell r="U1251">
            <v>9.0351693882524984</v>
          </cell>
          <cell r="V1251">
            <v>2625920</v>
          </cell>
          <cell r="X1251">
            <v>75</v>
          </cell>
          <cell r="Y1251">
            <v>0</v>
          </cell>
          <cell r="Z1251">
            <v>20.387200000000021</v>
          </cell>
        </row>
        <row r="1252">
          <cell r="A1252">
            <v>38869</v>
          </cell>
          <cell r="C1252">
            <v>644807</v>
          </cell>
          <cell r="E1252">
            <v>1807960</v>
          </cell>
          <cell r="K1252">
            <v>32.58</v>
          </cell>
          <cell r="L1252">
            <v>0</v>
          </cell>
          <cell r="M1252">
            <v>113.34</v>
          </cell>
          <cell r="N1252">
            <v>29.8</v>
          </cell>
          <cell r="O1252">
            <v>0.26292571025233807</v>
          </cell>
          <cell r="P1252">
            <v>230</v>
          </cell>
          <cell r="Q1252">
            <v>113000</v>
          </cell>
          <cell r="R1252">
            <v>8.4044921874999989</v>
          </cell>
          <cell r="S1252" t="str">
            <v/>
          </cell>
          <cell r="T1252">
            <v>26210</v>
          </cell>
          <cell r="U1252">
            <v>8.9120328184454536</v>
          </cell>
          <cell r="V1252">
            <v>2452767</v>
          </cell>
          <cell r="X1252">
            <v>74</v>
          </cell>
          <cell r="Y1252">
            <v>0</v>
          </cell>
          <cell r="Z1252">
            <v>20.625600000000006</v>
          </cell>
        </row>
        <row r="1253">
          <cell r="A1253">
            <v>38870</v>
          </cell>
          <cell r="C1253">
            <v>588053</v>
          </cell>
          <cell r="E1253">
            <v>1631250</v>
          </cell>
          <cell r="K1253">
            <v>28.3</v>
          </cell>
          <cell r="M1253">
            <v>106.86</v>
          </cell>
          <cell r="N1253">
            <v>27.74</v>
          </cell>
          <cell r="O1253">
            <v>0.25959198951899681</v>
          </cell>
          <cell r="P1253">
            <v>230</v>
          </cell>
          <cell r="Q1253">
            <v>101000</v>
          </cell>
          <cell r="R1253">
            <v>8.209910476472329</v>
          </cell>
          <cell r="S1253" t="str">
            <v/>
          </cell>
          <cell r="T1253">
            <v>24188</v>
          </cell>
          <cell r="U1253">
            <v>9.0896970805698896</v>
          </cell>
          <cell r="V1253">
            <v>2219303</v>
          </cell>
          <cell r="X1253">
            <v>72</v>
          </cell>
          <cell r="Y1253">
            <v>0</v>
          </cell>
          <cell r="Z1253">
            <v>17.560000000000016</v>
          </cell>
        </row>
        <row r="1254">
          <cell r="A1254">
            <v>38871</v>
          </cell>
          <cell r="C1254">
            <v>596125</v>
          </cell>
          <cell r="E1254">
            <v>1622580</v>
          </cell>
          <cell r="K1254">
            <v>31.57</v>
          </cell>
          <cell r="M1254">
            <v>101.86</v>
          </cell>
          <cell r="N1254">
            <v>28.68</v>
          </cell>
          <cell r="O1254">
            <v>0.28156292951109363</v>
          </cell>
          <cell r="P1254">
            <v>230</v>
          </cell>
          <cell r="Q1254">
            <v>100000</v>
          </cell>
          <cell r="R1254">
            <v>8.3141160158884801</v>
          </cell>
          <cell r="S1254" t="str">
            <v/>
          </cell>
          <cell r="T1254">
            <v>24788</v>
          </cell>
          <cell r="U1254">
            <v>9.3176839642944866</v>
          </cell>
          <cell r="V1254">
            <v>2218705</v>
          </cell>
          <cell r="X1254">
            <v>73</v>
          </cell>
          <cell r="Y1254">
            <v>0</v>
          </cell>
          <cell r="Z1254">
            <v>16.576000000000036</v>
          </cell>
        </row>
        <row r="1255">
          <cell r="A1255">
            <v>38872</v>
          </cell>
          <cell r="C1255">
            <v>559012</v>
          </cell>
          <cell r="E1255">
            <v>1562430</v>
          </cell>
          <cell r="K1255">
            <v>26.42</v>
          </cell>
          <cell r="M1255">
            <v>94.71</v>
          </cell>
          <cell r="N1255">
            <v>24.4</v>
          </cell>
          <cell r="O1255">
            <v>0.25762855031147713</v>
          </cell>
          <cell r="P1255">
            <v>230</v>
          </cell>
          <cell r="Q1255">
            <v>100000</v>
          </cell>
          <cell r="R1255">
            <v>8.7568810369025023</v>
          </cell>
          <cell r="S1255" t="str">
            <v/>
          </cell>
          <cell r="T1255">
            <v>25721</v>
          </cell>
          <cell r="U1255">
            <v>10.111666498542029</v>
          </cell>
          <cell r="V1255">
            <v>2121442</v>
          </cell>
          <cell r="X1255">
            <v>70</v>
          </cell>
          <cell r="Y1255">
            <v>0</v>
          </cell>
          <cell r="Z1255">
            <v>14.070399999999992</v>
          </cell>
        </row>
        <row r="1256">
          <cell r="A1256">
            <v>38873</v>
          </cell>
          <cell r="C1256">
            <v>552478</v>
          </cell>
          <cell r="E1256">
            <v>1553700</v>
          </cell>
          <cell r="K1256">
            <v>26.55</v>
          </cell>
          <cell r="L1256">
            <v>0</v>
          </cell>
          <cell r="M1256">
            <v>100.22</v>
          </cell>
          <cell r="N1256">
            <v>27.71</v>
          </cell>
          <cell r="O1256">
            <v>0.27649171821991619</v>
          </cell>
          <cell r="P1256">
            <v>230</v>
          </cell>
          <cell r="Q1256">
            <v>94000</v>
          </cell>
          <cell r="R1256">
            <v>8.3070836948804914</v>
          </cell>
          <cell r="S1256" t="str">
            <v/>
          </cell>
          <cell r="T1256">
            <v>24643</v>
          </cell>
          <cell r="U1256">
            <v>9.7580840745653976</v>
          </cell>
          <cell r="V1256">
            <v>2106178</v>
          </cell>
          <cell r="X1256">
            <v>66</v>
          </cell>
          <cell r="Y1256">
            <v>0</v>
          </cell>
          <cell r="Z1256">
            <v>11.065599999999982</v>
          </cell>
        </row>
        <row r="1257">
          <cell r="A1257">
            <v>38874</v>
          </cell>
          <cell r="C1257">
            <v>557000</v>
          </cell>
          <cell r="E1257">
            <v>1537780</v>
          </cell>
          <cell r="K1257">
            <v>27.14</v>
          </cell>
          <cell r="L1257">
            <v>0</v>
          </cell>
          <cell r="M1257">
            <v>100.14</v>
          </cell>
          <cell r="N1257">
            <v>29.23</v>
          </cell>
          <cell r="O1257">
            <v>0.29189135210705014</v>
          </cell>
          <cell r="P1257">
            <v>230</v>
          </cell>
          <cell r="Q1257">
            <v>91000</v>
          </cell>
          <cell r="R1257">
            <v>8.2290226272784412</v>
          </cell>
          <cell r="S1257" t="str">
            <v/>
          </cell>
          <cell r="T1257">
            <v>24686</v>
          </cell>
          <cell r="U1257">
            <v>9.8282989144444759</v>
          </cell>
          <cell r="V1257">
            <v>2094780</v>
          </cell>
          <cell r="X1257">
            <v>68</v>
          </cell>
          <cell r="Y1257">
            <v>0</v>
          </cell>
          <cell r="Z1257">
            <v>10.163199999999975</v>
          </cell>
        </row>
        <row r="1258">
          <cell r="A1258">
            <v>38875</v>
          </cell>
          <cell r="C1258">
            <v>555756</v>
          </cell>
          <cell r="E1258">
            <v>1724670</v>
          </cell>
          <cell r="K1258">
            <v>25.63</v>
          </cell>
          <cell r="L1258">
            <v>4</v>
          </cell>
          <cell r="M1258">
            <v>110.3</v>
          </cell>
          <cell r="N1258">
            <v>31.75</v>
          </cell>
          <cell r="O1258">
            <v>0.28785131459655483</v>
          </cell>
          <cell r="P1258">
            <v>230</v>
          </cell>
          <cell r="Q1258">
            <v>111000</v>
          </cell>
          <cell r="R1258">
            <v>8.3882365923637163</v>
          </cell>
          <cell r="S1258">
            <v>0</v>
          </cell>
          <cell r="T1258">
            <v>25753</v>
          </cell>
          <cell r="U1258">
            <v>9.4184165590113409</v>
          </cell>
          <cell r="V1258">
            <v>2280426</v>
          </cell>
          <cell r="X1258">
            <v>76</v>
          </cell>
          <cell r="Y1258">
            <v>0</v>
          </cell>
          <cell r="Z1258">
            <v>17.211200000000005</v>
          </cell>
        </row>
        <row r="1259">
          <cell r="A1259">
            <v>38876</v>
          </cell>
          <cell r="C1259">
            <v>558649</v>
          </cell>
          <cell r="E1259">
            <v>1674860</v>
          </cell>
          <cell r="K1259">
            <v>27.88</v>
          </cell>
          <cell r="L1259">
            <v>0</v>
          </cell>
          <cell r="M1259">
            <v>106.84</v>
          </cell>
          <cell r="N1259">
            <v>30.88</v>
          </cell>
          <cell r="O1259">
            <v>0.28903032572070386</v>
          </cell>
          <cell r="P1259">
            <v>230</v>
          </cell>
          <cell r="Q1259">
            <v>98000</v>
          </cell>
          <cell r="R1259">
            <v>8.2894484857482187</v>
          </cell>
          <cell r="S1259" t="str">
            <v/>
          </cell>
          <cell r="T1259">
            <v>24485</v>
          </cell>
          <cell r="U1259">
            <v>9.1427838437185613</v>
          </cell>
          <cell r="V1259">
            <v>2233509</v>
          </cell>
          <cell r="X1259">
            <v>75</v>
          </cell>
          <cell r="Y1259">
            <v>0</v>
          </cell>
          <cell r="Z1259">
            <v>16.336000000000027</v>
          </cell>
        </row>
        <row r="1260">
          <cell r="A1260">
            <v>38877</v>
          </cell>
          <cell r="C1260">
            <v>580442</v>
          </cell>
          <cell r="E1260">
            <v>1826340</v>
          </cell>
          <cell r="K1260">
            <v>30.11</v>
          </cell>
          <cell r="M1260">
            <v>116.27</v>
          </cell>
          <cell r="N1260">
            <v>33.6</v>
          </cell>
          <cell r="O1260">
            <v>0.2889825406381698</v>
          </cell>
          <cell r="P1260">
            <v>230</v>
          </cell>
          <cell r="Q1260">
            <v>112000</v>
          </cell>
          <cell r="R1260">
            <v>8.2210069681650495</v>
          </cell>
          <cell r="S1260" t="str">
            <v/>
          </cell>
          <cell r="T1260">
            <v>25315</v>
          </cell>
          <cell r="U1260">
            <v>8.7721737988733501</v>
          </cell>
          <cell r="V1260">
            <v>2406782</v>
          </cell>
          <cell r="X1260">
            <v>77</v>
          </cell>
          <cell r="Y1260">
            <v>0</v>
          </cell>
          <cell r="Z1260">
            <v>18.369600000000034</v>
          </cell>
        </row>
        <row r="1261">
          <cell r="A1261">
            <v>38878</v>
          </cell>
          <cell r="C1261">
            <v>590425</v>
          </cell>
          <cell r="E1261">
            <v>1874190</v>
          </cell>
          <cell r="K1261">
            <v>30.11</v>
          </cell>
          <cell r="M1261">
            <v>121.03</v>
          </cell>
          <cell r="N1261">
            <v>34.479999999999997</v>
          </cell>
          <cell r="O1261">
            <v>0.28488804428654052</v>
          </cell>
          <cell r="P1261">
            <v>230</v>
          </cell>
          <cell r="Q1261">
            <v>113000</v>
          </cell>
          <cell r="R1261">
            <v>8.1534173613867935</v>
          </cell>
          <cell r="S1261" t="str">
            <v/>
          </cell>
          <cell r="T1261">
            <v>25398</v>
          </cell>
          <cell r="U1261">
            <v>8.594418195133926</v>
          </cell>
          <cell r="V1261">
            <v>2464615</v>
          </cell>
          <cell r="X1261">
            <v>80</v>
          </cell>
          <cell r="Y1261">
            <v>0</v>
          </cell>
          <cell r="Z1261">
            <v>20.451200000000014</v>
          </cell>
        </row>
        <row r="1262">
          <cell r="A1262">
            <v>38879</v>
          </cell>
          <cell r="C1262">
            <v>555000</v>
          </cell>
          <cell r="E1262">
            <v>1755200</v>
          </cell>
          <cell r="K1262">
            <v>27.13</v>
          </cell>
          <cell r="M1262">
            <v>109.29</v>
          </cell>
          <cell r="N1262">
            <v>30.29</v>
          </cell>
          <cell r="O1262">
            <v>0.27715252996614509</v>
          </cell>
          <cell r="P1262">
            <v>230</v>
          </cell>
          <cell r="Q1262">
            <v>108000</v>
          </cell>
          <cell r="R1262">
            <v>8.4672335434686978</v>
          </cell>
          <cell r="S1262" t="str">
            <v/>
          </cell>
          <cell r="T1262">
            <v>24653</v>
          </cell>
          <cell r="U1262">
            <v>8.8999229503939041</v>
          </cell>
          <cell r="V1262">
            <v>2310200</v>
          </cell>
          <cell r="X1262">
            <v>72</v>
          </cell>
          <cell r="Y1262">
            <v>0</v>
          </cell>
          <cell r="Z1262">
            <v>18.017600000000002</v>
          </cell>
        </row>
        <row r="1263">
          <cell r="A1263">
            <v>38880</v>
          </cell>
          <cell r="C1263">
            <v>551000</v>
          </cell>
          <cell r="E1263">
            <v>1584390</v>
          </cell>
          <cell r="K1263">
            <v>28.08</v>
          </cell>
          <cell r="M1263">
            <v>103.27</v>
          </cell>
          <cell r="N1263">
            <v>25.35</v>
          </cell>
          <cell r="O1263">
            <v>0.24547303185823571</v>
          </cell>
          <cell r="P1263">
            <v>230</v>
          </cell>
          <cell r="Q1263">
            <v>96000</v>
          </cell>
          <cell r="R1263">
            <v>8.1286258089074988</v>
          </cell>
          <cell r="S1263" t="str">
            <v/>
          </cell>
          <cell r="T1263">
            <v>25285</v>
          </cell>
          <cell r="U1263">
            <v>9.875334248076463</v>
          </cell>
          <cell r="V1263">
            <v>2135390</v>
          </cell>
          <cell r="X1263">
            <v>69</v>
          </cell>
          <cell r="Y1263">
            <v>0</v>
          </cell>
          <cell r="Z1263">
            <v>11.9968</v>
          </cell>
        </row>
        <row r="1264">
          <cell r="A1264">
            <v>38881</v>
          </cell>
          <cell r="C1264">
            <v>553633</v>
          </cell>
          <cell r="E1264">
            <v>1556160</v>
          </cell>
          <cell r="K1264">
            <v>27.3</v>
          </cell>
          <cell r="M1264">
            <v>102.66</v>
          </cell>
          <cell r="N1264">
            <v>27.04</v>
          </cell>
          <cell r="O1264">
            <v>0.26339372686538087</v>
          </cell>
          <cell r="P1264">
            <v>230</v>
          </cell>
          <cell r="Q1264">
            <v>97000</v>
          </cell>
          <cell r="R1264">
            <v>8.117086026469682</v>
          </cell>
          <cell r="S1264" t="str">
            <v/>
          </cell>
          <cell r="T1264">
            <v>25792</v>
          </cell>
          <cell r="U1264">
            <v>10.195563261419485</v>
          </cell>
          <cell r="V1264">
            <v>2109793</v>
          </cell>
          <cell r="X1264">
            <v>68</v>
          </cell>
          <cell r="Y1264">
            <v>0</v>
          </cell>
          <cell r="Z1264">
            <v>10.876800000000003</v>
          </cell>
        </row>
        <row r="1265">
          <cell r="A1265">
            <v>38882</v>
          </cell>
          <cell r="C1265">
            <v>560799</v>
          </cell>
          <cell r="E1265">
            <v>1579950</v>
          </cell>
          <cell r="K1265">
            <v>28.51</v>
          </cell>
          <cell r="M1265">
            <v>98.12</v>
          </cell>
          <cell r="N1265">
            <v>25</v>
          </cell>
          <cell r="O1265">
            <v>0.25479005299633101</v>
          </cell>
          <cell r="P1265">
            <v>230</v>
          </cell>
          <cell r="Q1265">
            <v>94000</v>
          </cell>
          <cell r="R1265">
            <v>8.4527718550106599</v>
          </cell>
          <cell r="S1265" t="str">
            <v/>
          </cell>
          <cell r="T1265">
            <v>24858</v>
          </cell>
          <cell r="U1265">
            <v>9.6842609759481384</v>
          </cell>
          <cell r="V1265">
            <v>2140749</v>
          </cell>
          <cell r="X1265">
            <v>70</v>
          </cell>
          <cell r="Y1265">
            <v>0</v>
          </cell>
          <cell r="Z1265">
            <v>13.135999999999974</v>
          </cell>
        </row>
        <row r="1266">
          <cell r="A1266">
            <v>38883</v>
          </cell>
          <cell r="C1266">
            <v>560000</v>
          </cell>
          <cell r="E1266">
            <v>1628200</v>
          </cell>
          <cell r="K1266">
            <v>26.31</v>
          </cell>
          <cell r="M1266">
            <v>99.13</v>
          </cell>
          <cell r="N1266">
            <v>27.4</v>
          </cell>
          <cell r="O1266">
            <v>0.27640472107333802</v>
          </cell>
          <cell r="P1266">
            <v>230</v>
          </cell>
          <cell r="Q1266">
            <v>99000</v>
          </cell>
          <cell r="R1266">
            <v>8.7220982142857135</v>
          </cell>
          <cell r="S1266" t="str">
            <v/>
          </cell>
          <cell r="T1266">
            <v>29997</v>
          </cell>
          <cell r="U1266">
            <v>11.432911982451328</v>
          </cell>
          <cell r="V1266">
            <v>2188200</v>
          </cell>
          <cell r="X1266">
            <v>74</v>
          </cell>
          <cell r="Y1266">
            <v>0</v>
          </cell>
          <cell r="Z1266">
            <v>14.678399999999996</v>
          </cell>
        </row>
        <row r="1267">
          <cell r="A1267">
            <v>38884</v>
          </cell>
          <cell r="C1267">
            <v>268000</v>
          </cell>
          <cell r="E1267">
            <v>1793700</v>
          </cell>
          <cell r="K1267">
            <v>23.23</v>
          </cell>
          <cell r="M1267">
            <v>115.22</v>
          </cell>
          <cell r="N1267">
            <v>32.880000000000003</v>
          </cell>
          <cell r="O1267">
            <v>0.28536712376323559</v>
          </cell>
          <cell r="P1267">
            <v>230</v>
          </cell>
          <cell r="Q1267">
            <v>111000</v>
          </cell>
          <cell r="R1267">
            <v>7.4456482484651501</v>
          </cell>
          <cell r="S1267" t="str">
            <v/>
          </cell>
          <cell r="T1267">
            <v>27198</v>
          </cell>
          <cell r="U1267">
            <v>11.002149682301015</v>
          </cell>
          <cell r="V1267">
            <v>2061700</v>
          </cell>
          <cell r="X1267">
            <v>78</v>
          </cell>
          <cell r="Y1267">
            <v>0</v>
          </cell>
          <cell r="Z1267">
            <v>17.878399999999999</v>
          </cell>
        </row>
        <row r="1268">
          <cell r="A1268">
            <v>38885</v>
          </cell>
          <cell r="C1268">
            <v>572000</v>
          </cell>
          <cell r="E1268">
            <v>1812650</v>
          </cell>
          <cell r="K1268">
            <v>31.08</v>
          </cell>
          <cell r="M1268">
            <v>114.89</v>
          </cell>
          <cell r="N1268">
            <v>30.88</v>
          </cell>
          <cell r="O1268">
            <v>0.26877883192619023</v>
          </cell>
          <cell r="P1268">
            <v>230</v>
          </cell>
          <cell r="Q1268">
            <v>115000</v>
          </cell>
          <cell r="R1268">
            <v>8.168288004384463</v>
          </cell>
          <cell r="S1268" t="str">
            <v/>
          </cell>
          <cell r="T1268">
            <v>26820</v>
          </cell>
          <cell r="U1268">
            <v>9.3799425492210595</v>
          </cell>
          <cell r="V1268">
            <v>2384650</v>
          </cell>
          <cell r="X1268">
            <v>78</v>
          </cell>
          <cell r="Y1268">
            <v>0</v>
          </cell>
          <cell r="Z1268">
            <v>21.668800000000005</v>
          </cell>
        </row>
        <row r="1269">
          <cell r="A1269">
            <v>38886</v>
          </cell>
          <cell r="C1269">
            <v>554737</v>
          </cell>
          <cell r="E1269">
            <v>1875490</v>
          </cell>
          <cell r="K1269">
            <v>25.99</v>
          </cell>
          <cell r="M1269">
            <v>121.5</v>
          </cell>
          <cell r="N1269">
            <v>26.98</v>
          </cell>
          <cell r="O1269">
            <v>0.22205761316872427</v>
          </cell>
          <cell r="P1269">
            <v>230</v>
          </cell>
          <cell r="Q1269">
            <v>114000</v>
          </cell>
          <cell r="R1269">
            <v>8.2386161773679571</v>
          </cell>
          <cell r="S1269" t="str">
            <v/>
          </cell>
          <cell r="T1269">
            <v>26489</v>
          </cell>
          <cell r="U1269">
            <v>9.0904372307607471</v>
          </cell>
          <cell r="V1269">
            <v>2430227</v>
          </cell>
          <cell r="X1269">
            <v>76</v>
          </cell>
          <cell r="Y1269">
            <v>0</v>
          </cell>
          <cell r="Z1269">
            <v>22.052800000000005</v>
          </cell>
        </row>
        <row r="1270">
          <cell r="A1270">
            <v>38887</v>
          </cell>
          <cell r="C1270">
            <v>574073</v>
          </cell>
          <cell r="E1270">
            <v>1954680</v>
          </cell>
          <cell r="K1270">
            <v>29.73</v>
          </cell>
          <cell r="M1270">
            <v>129.80000000000001</v>
          </cell>
          <cell r="N1270">
            <v>26.86</v>
          </cell>
          <cell r="O1270">
            <v>0.2069337442218798</v>
          </cell>
          <cell r="P1270">
            <v>230</v>
          </cell>
          <cell r="Q1270">
            <v>118000</v>
          </cell>
          <cell r="R1270">
            <v>7.9256346768632859</v>
          </cell>
          <cell r="S1270" t="str">
            <v/>
          </cell>
          <cell r="T1270">
            <v>27510</v>
          </cell>
          <cell r="U1270">
            <v>9.072985775993148</v>
          </cell>
          <cell r="V1270">
            <v>2528753</v>
          </cell>
          <cell r="X1270">
            <v>78</v>
          </cell>
          <cell r="Y1270">
            <v>0</v>
          </cell>
          <cell r="Z1270">
            <v>24.449600000000018</v>
          </cell>
        </row>
        <row r="1271">
          <cell r="A1271">
            <v>38888</v>
          </cell>
          <cell r="C1271">
            <v>725830</v>
          </cell>
          <cell r="E1271">
            <v>1964540</v>
          </cell>
          <cell r="K1271">
            <v>43.38</v>
          </cell>
          <cell r="M1271">
            <v>128.22999999999999</v>
          </cell>
          <cell r="N1271">
            <v>28.2</v>
          </cell>
          <cell r="O1271">
            <v>0.21991733603680888</v>
          </cell>
          <cell r="P1271">
            <v>230</v>
          </cell>
          <cell r="Q1271">
            <v>122000</v>
          </cell>
          <cell r="R1271">
            <v>7.8386166307324761</v>
          </cell>
          <cell r="S1271" t="str">
            <v/>
          </cell>
          <cell r="T1271">
            <v>28582</v>
          </cell>
          <cell r="U1271">
            <v>8.8602638298821361</v>
          </cell>
          <cell r="V1271">
            <v>2690370</v>
          </cell>
          <cell r="X1271">
            <v>83</v>
          </cell>
          <cell r="Y1271">
            <v>0</v>
          </cell>
          <cell r="Z1271">
            <v>24.577600000000032</v>
          </cell>
        </row>
        <row r="1272">
          <cell r="A1272">
            <v>38889</v>
          </cell>
          <cell r="C1272">
            <v>783671</v>
          </cell>
          <cell r="E1272">
            <v>1986680</v>
          </cell>
          <cell r="K1272">
            <v>40.14</v>
          </cell>
          <cell r="M1272">
            <v>127.28</v>
          </cell>
          <cell r="N1272">
            <v>27.38</v>
          </cell>
          <cell r="O1272">
            <v>0.21511627906976744</v>
          </cell>
          <cell r="P1272">
            <v>230</v>
          </cell>
          <cell r="Q1272">
            <v>123000</v>
          </cell>
          <cell r="R1272">
            <v>8.2736560745430641</v>
          </cell>
          <cell r="S1272" t="str">
            <v/>
          </cell>
          <cell r="T1272">
            <v>27476</v>
          </cell>
          <cell r="U1272">
            <v>8.2715092780662101</v>
          </cell>
          <cell r="V1272">
            <v>2770351</v>
          </cell>
          <cell r="X1272">
            <v>82</v>
          </cell>
          <cell r="Y1272">
            <v>0</v>
          </cell>
          <cell r="Z1272">
            <v>23.392000000000024</v>
          </cell>
        </row>
        <row r="1273">
          <cell r="A1273">
            <v>38890</v>
          </cell>
          <cell r="C1273">
            <v>745467</v>
          </cell>
          <cell r="E1273">
            <v>2034110</v>
          </cell>
          <cell r="K1273">
            <v>37.880000000000003</v>
          </cell>
          <cell r="M1273">
            <v>128.09</v>
          </cell>
          <cell r="N1273">
            <v>32.53</v>
          </cell>
          <cell r="O1273">
            <v>0.25396205792801935</v>
          </cell>
          <cell r="P1273">
            <v>230</v>
          </cell>
          <cell r="Q1273">
            <v>127000</v>
          </cell>
          <cell r="R1273">
            <v>8.3737332047960482</v>
          </cell>
          <cell r="S1273" t="str">
            <v/>
          </cell>
          <cell r="T1273">
            <v>28199</v>
          </cell>
          <cell r="U1273">
            <v>8.4609874092352904</v>
          </cell>
          <cell r="V1273">
            <v>2779577</v>
          </cell>
          <cell r="X1273">
            <v>82</v>
          </cell>
          <cell r="Y1273">
            <v>0</v>
          </cell>
          <cell r="Z1273">
            <v>25.904000000000025</v>
          </cell>
        </row>
        <row r="1274">
          <cell r="A1274">
            <v>38891</v>
          </cell>
          <cell r="C1274">
            <v>633868</v>
          </cell>
          <cell r="E1274">
            <v>1865540</v>
          </cell>
          <cell r="K1274">
            <v>31.03</v>
          </cell>
          <cell r="M1274">
            <v>118.23</v>
          </cell>
          <cell r="N1274">
            <v>29.9</v>
          </cell>
          <cell r="O1274">
            <v>0.25289689588091008</v>
          </cell>
          <cell r="P1274">
            <v>230</v>
          </cell>
          <cell r="Q1274">
            <v>111000</v>
          </cell>
          <cell r="R1274">
            <v>8.3726651480637813</v>
          </cell>
          <cell r="S1274" t="str">
            <v/>
          </cell>
          <cell r="T1274">
            <v>27584</v>
          </cell>
          <cell r="U1274">
            <v>9.204201955022949</v>
          </cell>
          <cell r="V1274">
            <v>2499408</v>
          </cell>
          <cell r="X1274">
            <v>76</v>
          </cell>
          <cell r="Y1274">
            <v>0</v>
          </cell>
          <cell r="Z1274">
            <v>20.584000000000032</v>
          </cell>
        </row>
        <row r="1275">
          <cell r="A1275">
            <v>38892</v>
          </cell>
          <cell r="C1275">
            <v>609000</v>
          </cell>
          <cell r="E1275">
            <v>1872540</v>
          </cell>
          <cell r="K1275">
            <v>30.94</v>
          </cell>
          <cell r="M1275">
            <v>119.6</v>
          </cell>
          <cell r="N1275">
            <v>29.65</v>
          </cell>
          <cell r="O1275">
            <v>0.24790969899665552</v>
          </cell>
          <cell r="P1275">
            <v>230</v>
          </cell>
          <cell r="Q1275">
            <v>114000</v>
          </cell>
          <cell r="R1275">
            <v>8.2421283379832602</v>
          </cell>
          <cell r="S1275" t="str">
            <v/>
          </cell>
          <cell r="T1275">
            <v>26873</v>
          </cell>
          <cell r="U1275">
            <v>9.0315215551633266</v>
          </cell>
          <cell r="V1275">
            <v>2481540</v>
          </cell>
          <cell r="X1275">
            <v>75</v>
          </cell>
          <cell r="Y1275">
            <v>0</v>
          </cell>
          <cell r="Z1275">
            <v>19.652800000000013</v>
          </cell>
        </row>
        <row r="1276">
          <cell r="A1276">
            <v>38893</v>
          </cell>
          <cell r="C1276">
            <v>682714</v>
          </cell>
          <cell r="E1276">
            <v>1896210</v>
          </cell>
          <cell r="K1276">
            <v>36.6</v>
          </cell>
          <cell r="M1276">
            <v>122.41</v>
          </cell>
          <cell r="N1276">
            <v>31.64</v>
          </cell>
          <cell r="O1276">
            <v>0.25847561473735808</v>
          </cell>
          <cell r="P1276">
            <v>230</v>
          </cell>
          <cell r="Q1276">
            <v>115000</v>
          </cell>
          <cell r="R1276">
            <v>8.1093138796302124</v>
          </cell>
          <cell r="S1276" t="str">
            <v/>
          </cell>
          <cell r="T1276">
            <v>26826</v>
          </cell>
          <cell r="U1276">
            <v>8.6752785270135906</v>
          </cell>
          <cell r="V1276">
            <v>2578924</v>
          </cell>
          <cell r="X1276">
            <v>74</v>
          </cell>
          <cell r="Y1276">
            <v>0</v>
          </cell>
          <cell r="Z1276">
            <v>18.233599999999996</v>
          </cell>
        </row>
        <row r="1277">
          <cell r="A1277">
            <v>38894</v>
          </cell>
          <cell r="C1277">
            <v>603507</v>
          </cell>
          <cell r="E1277">
            <v>1711730</v>
          </cell>
          <cell r="K1277">
            <v>30.09</v>
          </cell>
          <cell r="M1277">
            <v>108.15</v>
          </cell>
          <cell r="N1277">
            <v>27.72</v>
          </cell>
          <cell r="O1277">
            <v>0.25631067961165044</v>
          </cell>
          <cell r="P1277">
            <v>230</v>
          </cell>
          <cell r="Q1277">
            <v>105000</v>
          </cell>
          <cell r="R1277">
            <v>8.3739764178240748</v>
          </cell>
          <cell r="S1277" t="str">
            <v/>
          </cell>
          <cell r="T1277">
            <v>26827</v>
          </cell>
          <cell r="U1277">
            <v>9.6636836747166708</v>
          </cell>
          <cell r="V1277">
            <v>2315237</v>
          </cell>
          <cell r="X1277">
            <v>73</v>
          </cell>
          <cell r="Y1277">
            <v>0</v>
          </cell>
          <cell r="Z1277">
            <v>15.580800000000025</v>
          </cell>
        </row>
        <row r="1278">
          <cell r="A1278">
            <v>38895</v>
          </cell>
          <cell r="C1278">
            <v>575000</v>
          </cell>
          <cell r="E1278">
            <v>1634020</v>
          </cell>
          <cell r="K1278">
            <v>28.49</v>
          </cell>
          <cell r="M1278">
            <v>102.56</v>
          </cell>
          <cell r="N1278">
            <v>24.3</v>
          </cell>
          <cell r="O1278">
            <v>0.23693447737909518</v>
          </cell>
          <cell r="P1278">
            <v>230</v>
          </cell>
          <cell r="Q1278">
            <v>101000</v>
          </cell>
          <cell r="R1278">
            <v>8.4281571919114828</v>
          </cell>
          <cell r="S1278" t="str">
            <v/>
          </cell>
          <cell r="T1278">
            <v>29152</v>
          </cell>
          <cell r="U1278">
            <v>11.006133036369068</v>
          </cell>
          <cell r="V1278">
            <v>2209020</v>
          </cell>
          <cell r="X1278">
            <v>71</v>
          </cell>
          <cell r="Y1278">
            <v>0</v>
          </cell>
          <cell r="Z1278">
            <v>14.513600000000011</v>
          </cell>
        </row>
        <row r="1279">
          <cell r="A1279">
            <v>38896</v>
          </cell>
          <cell r="C1279">
            <v>562734</v>
          </cell>
          <cell r="E1279">
            <v>1687210</v>
          </cell>
          <cell r="K1279">
            <v>29.1</v>
          </cell>
          <cell r="M1279">
            <v>111.25</v>
          </cell>
          <cell r="N1279">
            <v>28.04</v>
          </cell>
          <cell r="O1279">
            <v>0.25204494382022469</v>
          </cell>
          <cell r="P1279">
            <v>230</v>
          </cell>
          <cell r="Q1279">
            <v>103000</v>
          </cell>
          <cell r="R1279">
            <v>8.0154755967224798</v>
          </cell>
          <cell r="S1279" t="str">
            <v/>
          </cell>
          <cell r="T1279">
            <v>26873</v>
          </cell>
          <cell r="U1279">
            <v>9.9611732558677009</v>
          </cell>
          <cell r="V1279">
            <v>2249944</v>
          </cell>
          <cell r="X1279">
            <v>72</v>
          </cell>
          <cell r="Y1279">
            <v>0</v>
          </cell>
          <cell r="Z1279">
            <v>13.951999999999991</v>
          </cell>
        </row>
        <row r="1280">
          <cell r="A1280">
            <v>38897</v>
          </cell>
          <cell r="C1280">
            <v>548726</v>
          </cell>
          <cell r="E1280">
            <v>1889370</v>
          </cell>
          <cell r="K1280">
            <v>24.49</v>
          </cell>
          <cell r="M1280">
            <v>127.43</v>
          </cell>
          <cell r="N1280">
            <v>31.2</v>
          </cell>
          <cell r="O1280">
            <v>0.24484030448089145</v>
          </cell>
          <cell r="P1280">
            <v>230</v>
          </cell>
          <cell r="Q1280">
            <v>115000</v>
          </cell>
          <cell r="R1280">
            <v>8.024275934702473</v>
          </cell>
          <cell r="S1280" t="str">
            <v/>
          </cell>
          <cell r="T1280">
            <v>26226</v>
          </cell>
          <cell r="U1280">
            <v>8.9711332121458707</v>
          </cell>
          <cell r="V1280">
            <v>2438096</v>
          </cell>
          <cell r="X1280">
            <v>77</v>
          </cell>
          <cell r="Y1280">
            <v>0</v>
          </cell>
          <cell r="Z1280">
            <v>19.976000000000042</v>
          </cell>
        </row>
        <row r="1281">
          <cell r="A1281">
            <v>38898</v>
          </cell>
          <cell r="C1281">
            <v>568000</v>
          </cell>
          <cell r="E1281">
            <v>1848260</v>
          </cell>
          <cell r="K1281">
            <v>29.32</v>
          </cell>
          <cell r="M1281">
            <v>118.47</v>
          </cell>
          <cell r="N1281">
            <v>29.74</v>
          </cell>
          <cell r="O1281">
            <v>0.25103401705073014</v>
          </cell>
          <cell r="P1281">
            <v>230</v>
          </cell>
          <cell r="Q1281">
            <v>108000</v>
          </cell>
          <cell r="R1281">
            <v>8.1746396914540895</v>
          </cell>
          <cell r="S1281" t="str">
            <v/>
          </cell>
          <cell r="T1281">
            <v>27827</v>
          </cell>
          <cell r="U1281">
            <v>9.6048099128405049</v>
          </cell>
          <cell r="V1281">
            <v>2416260</v>
          </cell>
          <cell r="X1281">
            <v>78</v>
          </cell>
          <cell r="Y1281">
            <v>0</v>
          </cell>
          <cell r="Z1281">
            <v>19.540800000000019</v>
          </cell>
        </row>
        <row r="1282">
          <cell r="A1282">
            <v>38899</v>
          </cell>
          <cell r="C1282">
            <v>553960</v>
          </cell>
          <cell r="E1282">
            <v>1877330</v>
          </cell>
          <cell r="K1282">
            <v>28.39</v>
          </cell>
          <cell r="M1282">
            <v>118.5</v>
          </cell>
          <cell r="N1282">
            <v>30.77</v>
          </cell>
          <cell r="O1282">
            <v>0.25966244725738397</v>
          </cell>
          <cell r="P1282">
            <v>230</v>
          </cell>
          <cell r="Q1282">
            <v>108000</v>
          </cell>
          <cell r="R1282">
            <v>8.2758867179522095</v>
          </cell>
          <cell r="S1282" t="str">
            <v/>
          </cell>
          <cell r="T1282">
            <v>27827</v>
          </cell>
          <cell r="U1282">
            <v>9.5454339054575961</v>
          </cell>
          <cell r="V1282">
            <v>2431290</v>
          </cell>
          <cell r="X1282">
            <v>84</v>
          </cell>
          <cell r="Y1282">
            <v>0</v>
          </cell>
          <cell r="Z1282">
            <v>22.160000000000011</v>
          </cell>
        </row>
        <row r="1283">
          <cell r="A1283">
            <v>38900</v>
          </cell>
          <cell r="C1283">
            <v>541433</v>
          </cell>
          <cell r="E1283">
            <v>1913830</v>
          </cell>
          <cell r="K1283">
            <v>28.57</v>
          </cell>
          <cell r="M1283">
            <v>120.09</v>
          </cell>
          <cell r="N1283">
            <v>31.8</v>
          </cell>
          <cell r="O1283">
            <v>0.26480139895078691</v>
          </cell>
          <cell r="P1283">
            <v>230</v>
          </cell>
          <cell r="Q1283">
            <v>113000</v>
          </cell>
          <cell r="R1283">
            <v>8.2579812996098472</v>
          </cell>
          <cell r="S1283" t="str">
            <v/>
          </cell>
          <cell r="T1283">
            <v>26550</v>
          </cell>
          <cell r="U1283">
            <v>9.0184636024735436</v>
          </cell>
          <cell r="V1283">
            <v>2455263</v>
          </cell>
          <cell r="X1283">
            <v>82</v>
          </cell>
          <cell r="Y1283">
            <v>0</v>
          </cell>
          <cell r="Z1283">
            <v>21.054400000000001</v>
          </cell>
        </row>
        <row r="1284">
          <cell r="A1284">
            <v>38901</v>
          </cell>
          <cell r="C1284">
            <v>592431</v>
          </cell>
          <cell r="E1284">
            <v>1943530</v>
          </cell>
          <cell r="K1284">
            <v>28.58</v>
          </cell>
          <cell r="L1284">
            <v>0</v>
          </cell>
          <cell r="M1284">
            <v>122.75</v>
          </cell>
          <cell r="N1284">
            <v>31.81</v>
          </cell>
          <cell r="O1284">
            <v>0.25914460285132379</v>
          </cell>
          <cell r="P1284">
            <v>230</v>
          </cell>
          <cell r="Q1284">
            <v>117000</v>
          </cell>
          <cell r="R1284">
            <v>8.3789103284213322</v>
          </cell>
          <cell r="S1284" t="str">
            <v/>
          </cell>
          <cell r="T1284">
            <v>27485</v>
          </cell>
          <cell r="U1284">
            <v>9.0389757571192924</v>
          </cell>
          <cell r="V1284">
            <v>2535961</v>
          </cell>
          <cell r="X1284">
            <v>82</v>
          </cell>
          <cell r="Y1284">
            <v>0</v>
          </cell>
          <cell r="Z1284">
            <v>21.353600000000014</v>
          </cell>
        </row>
        <row r="1285">
          <cell r="A1285">
            <v>38902</v>
          </cell>
          <cell r="C1285">
            <v>678192</v>
          </cell>
          <cell r="E1285">
            <v>1709140</v>
          </cell>
          <cell r="K1285">
            <v>33.86</v>
          </cell>
          <cell r="L1285">
            <v>0</v>
          </cell>
          <cell r="M1285">
            <v>106.77</v>
          </cell>
          <cell r="N1285">
            <v>29.68</v>
          </cell>
          <cell r="O1285">
            <v>0.27798070619087761</v>
          </cell>
          <cell r="P1285">
            <v>230</v>
          </cell>
          <cell r="Q1285">
            <v>114000</v>
          </cell>
          <cell r="R1285">
            <v>8.4879897603640764</v>
          </cell>
          <cell r="S1285" t="str">
            <v/>
          </cell>
          <cell r="T1285">
            <v>23747</v>
          </cell>
          <cell r="U1285">
            <v>8.2958708717513936</v>
          </cell>
          <cell r="V1285">
            <v>2387332</v>
          </cell>
          <cell r="X1285">
            <v>80</v>
          </cell>
          <cell r="Y1285">
            <v>0</v>
          </cell>
          <cell r="Z1285">
            <v>24.832000000000008</v>
          </cell>
        </row>
        <row r="1286">
          <cell r="A1286">
            <v>38903</v>
          </cell>
          <cell r="C1286">
            <v>623367</v>
          </cell>
          <cell r="E1286">
            <v>1733900</v>
          </cell>
          <cell r="K1286">
            <v>29.48</v>
          </cell>
          <cell r="L1286">
            <v>0</v>
          </cell>
          <cell r="M1286">
            <v>109.78</v>
          </cell>
          <cell r="N1286">
            <v>27.04</v>
          </cell>
          <cell r="O1286">
            <v>0.24631080342503187</v>
          </cell>
          <cell r="P1286">
            <v>230</v>
          </cell>
          <cell r="Q1286">
            <v>108000</v>
          </cell>
          <cell r="R1286">
            <v>8.463546603475514</v>
          </cell>
          <cell r="S1286" t="str">
            <v/>
          </cell>
          <cell r="T1286">
            <v>27414</v>
          </cell>
          <cell r="U1286">
            <v>9.6990608191604952</v>
          </cell>
          <cell r="V1286">
            <v>2357267</v>
          </cell>
          <cell r="X1286">
            <v>76</v>
          </cell>
          <cell r="Y1286">
            <v>0</v>
          </cell>
          <cell r="Z1286">
            <v>17.489600000000024</v>
          </cell>
        </row>
        <row r="1287">
          <cell r="A1287">
            <v>38904</v>
          </cell>
          <cell r="C1287">
            <v>555584</v>
          </cell>
          <cell r="E1287">
            <v>1597430</v>
          </cell>
          <cell r="K1287">
            <v>29.59</v>
          </cell>
          <cell r="L1287">
            <v>0</v>
          </cell>
          <cell r="M1287">
            <v>103.68</v>
          </cell>
          <cell r="N1287">
            <v>28.04</v>
          </cell>
          <cell r="O1287">
            <v>0.27044753086419748</v>
          </cell>
          <cell r="P1287">
            <v>230</v>
          </cell>
          <cell r="Q1287">
            <v>96000</v>
          </cell>
          <cell r="R1287">
            <v>8.0776393787048857</v>
          </cell>
          <cell r="S1287" t="str">
            <v/>
          </cell>
          <cell r="T1287">
            <v>26623</v>
          </cell>
          <cell r="U1287">
            <v>10.312790348785471</v>
          </cell>
          <cell r="V1287">
            <v>2153014</v>
          </cell>
          <cell r="X1287">
            <v>70</v>
          </cell>
          <cell r="Y1287">
            <v>0</v>
          </cell>
          <cell r="Z1287">
            <v>11.459199999999989</v>
          </cell>
        </row>
        <row r="1288">
          <cell r="A1288">
            <v>38905</v>
          </cell>
          <cell r="C1288">
            <v>551210</v>
          </cell>
          <cell r="E1288">
            <v>1691000</v>
          </cell>
          <cell r="K1288">
            <v>26.34</v>
          </cell>
          <cell r="L1288">
            <v>0</v>
          </cell>
          <cell r="M1288">
            <v>108.83</v>
          </cell>
          <cell r="N1288">
            <v>28.53</v>
          </cell>
          <cell r="O1288">
            <v>0.26215198015253149</v>
          </cell>
          <cell r="P1288">
            <v>230</v>
          </cell>
          <cell r="Q1288">
            <v>98000</v>
          </cell>
          <cell r="R1288">
            <v>8.2940371384182878</v>
          </cell>
          <cell r="S1288" t="str">
            <v/>
          </cell>
          <cell r="T1288">
            <v>26454</v>
          </cell>
          <cell r="U1288">
            <v>9.8396831697298648</v>
          </cell>
          <cell r="V1288">
            <v>2242210</v>
          </cell>
          <cell r="X1288">
            <v>68</v>
          </cell>
          <cell r="Y1288">
            <v>0</v>
          </cell>
          <cell r="Z1288">
            <v>10.891199999999991</v>
          </cell>
        </row>
        <row r="1289">
          <cell r="A1289">
            <v>38906</v>
          </cell>
          <cell r="C1289">
            <v>561656</v>
          </cell>
          <cell r="E1289">
            <v>1700190</v>
          </cell>
          <cell r="K1289">
            <v>28.22</v>
          </cell>
          <cell r="L1289">
            <v>0</v>
          </cell>
          <cell r="M1289">
            <v>108.63</v>
          </cell>
          <cell r="N1289">
            <v>28.07</v>
          </cell>
          <cell r="O1289">
            <v>0.25840007364448125</v>
          </cell>
          <cell r="P1289">
            <v>230</v>
          </cell>
          <cell r="Q1289">
            <v>100000</v>
          </cell>
          <cell r="R1289">
            <v>8.2639605407380348</v>
          </cell>
          <cell r="S1289" t="str">
            <v/>
          </cell>
          <cell r="T1289">
            <v>26552</v>
          </cell>
          <cell r="U1289">
            <v>9.7903959862873062</v>
          </cell>
          <cell r="V1289">
            <v>2261846</v>
          </cell>
          <cell r="X1289">
            <v>70</v>
          </cell>
          <cell r="Y1289">
            <v>0</v>
          </cell>
          <cell r="Z1289">
            <v>14.320000000000007</v>
          </cell>
        </row>
        <row r="1290">
          <cell r="A1290">
            <v>38907</v>
          </cell>
          <cell r="C1290">
            <v>578528</v>
          </cell>
          <cell r="E1290">
            <v>1823100</v>
          </cell>
          <cell r="K1290">
            <v>27.16</v>
          </cell>
          <cell r="L1290">
            <v>0</v>
          </cell>
          <cell r="M1290">
            <v>116.57</v>
          </cell>
          <cell r="N1290">
            <v>29.06</v>
          </cell>
          <cell r="O1290">
            <v>0.24929227073861199</v>
          </cell>
          <cell r="P1290">
            <v>230</v>
          </cell>
          <cell r="Q1290">
            <v>114000</v>
          </cell>
          <cell r="R1290">
            <v>8.3546510818896547</v>
          </cell>
          <cell r="S1290" t="str">
            <v/>
          </cell>
          <cell r="T1290">
            <v>26433</v>
          </cell>
          <cell r="U1290">
            <v>9.1792409149127181</v>
          </cell>
          <cell r="V1290">
            <v>2401628</v>
          </cell>
          <cell r="X1290">
            <v>75</v>
          </cell>
          <cell r="Y1290">
            <v>0</v>
          </cell>
          <cell r="Z1290">
            <v>17.64</v>
          </cell>
        </row>
        <row r="1291">
          <cell r="A1291">
            <v>38908</v>
          </cell>
          <cell r="C1291">
            <v>689957</v>
          </cell>
          <cell r="E1291">
            <v>1945880</v>
          </cell>
          <cell r="K1291">
            <v>35.479999999999997</v>
          </cell>
          <cell r="L1291">
            <v>0</v>
          </cell>
          <cell r="M1291">
            <v>124.03</v>
          </cell>
          <cell r="N1291">
            <v>31.2</v>
          </cell>
          <cell r="O1291">
            <v>0.25155204386035634</v>
          </cell>
          <cell r="P1291">
            <v>230</v>
          </cell>
          <cell r="Q1291">
            <v>120000</v>
          </cell>
          <cell r="R1291">
            <v>8.2622939000689612</v>
          </cell>
          <cell r="S1291" t="str">
            <v/>
          </cell>
          <cell r="T1291">
            <v>26475</v>
          </cell>
          <cell r="U1291">
            <v>8.3769026688676131</v>
          </cell>
          <cell r="V1291">
            <v>2635837</v>
          </cell>
          <cell r="X1291">
            <v>73</v>
          </cell>
          <cell r="Y1291">
            <v>0</v>
          </cell>
          <cell r="Z1291">
            <v>19.665600000000012</v>
          </cell>
        </row>
        <row r="1292">
          <cell r="A1292">
            <v>38909</v>
          </cell>
          <cell r="C1292">
            <v>687000</v>
          </cell>
          <cell r="E1292">
            <v>2031170</v>
          </cell>
          <cell r="K1292">
            <v>35.049999999999997</v>
          </cell>
          <cell r="L1292">
            <v>0</v>
          </cell>
          <cell r="M1292">
            <v>131.01</v>
          </cell>
          <cell r="N1292">
            <v>32.58</v>
          </cell>
          <cell r="O1292">
            <v>0.24868330661781543</v>
          </cell>
          <cell r="P1292">
            <v>230</v>
          </cell>
          <cell r="Q1292">
            <v>125000</v>
          </cell>
          <cell r="R1292">
            <v>8.1843008551126104</v>
          </cell>
          <cell r="S1292" t="str">
            <v/>
          </cell>
          <cell r="T1292">
            <v>26638</v>
          </cell>
          <cell r="U1292">
            <v>8.1731797496109504</v>
          </cell>
          <cell r="V1292">
            <v>2718170</v>
          </cell>
          <cell r="X1292">
            <v>78</v>
          </cell>
          <cell r="Y1292">
            <v>0</v>
          </cell>
          <cell r="Z1292">
            <v>24.694400000000016</v>
          </cell>
        </row>
        <row r="1293">
          <cell r="A1293">
            <v>38910</v>
          </cell>
          <cell r="C1293">
            <v>867718</v>
          </cell>
          <cell r="E1293">
            <v>1957780</v>
          </cell>
          <cell r="K1293">
            <v>42.46</v>
          </cell>
          <cell r="L1293">
            <v>0</v>
          </cell>
          <cell r="M1293">
            <v>126.12</v>
          </cell>
          <cell r="N1293">
            <v>33.369999999999997</v>
          </cell>
          <cell r="O1293">
            <v>0.26458928005074528</v>
          </cell>
          <cell r="P1293">
            <v>230</v>
          </cell>
          <cell r="Q1293">
            <v>128000</v>
          </cell>
          <cell r="R1293">
            <v>8.3802882904259111</v>
          </cell>
          <cell r="S1293" t="str">
            <v/>
          </cell>
          <cell r="T1293">
            <v>27135</v>
          </cell>
          <cell r="U1293">
            <v>8.0094163931455622</v>
          </cell>
          <cell r="V1293">
            <v>2825498</v>
          </cell>
          <cell r="X1293">
            <v>78</v>
          </cell>
          <cell r="Y1293">
            <v>0</v>
          </cell>
          <cell r="Z1293">
            <v>24.696000000000026</v>
          </cell>
        </row>
        <row r="1294">
          <cell r="A1294">
            <v>38911</v>
          </cell>
          <cell r="C1294">
            <v>869361</v>
          </cell>
          <cell r="E1294">
            <v>1981200</v>
          </cell>
          <cell r="K1294">
            <v>42.78</v>
          </cell>
          <cell r="L1294">
            <v>0</v>
          </cell>
          <cell r="M1294">
            <v>127.91</v>
          </cell>
          <cell r="N1294">
            <v>32.54</v>
          </cell>
          <cell r="O1294">
            <v>0.25439762332890314</v>
          </cell>
          <cell r="P1294">
            <v>230</v>
          </cell>
          <cell r="Q1294">
            <v>130000</v>
          </cell>
          <cell r="R1294">
            <v>8.3501113129064386</v>
          </cell>
          <cell r="S1294" t="str">
            <v/>
          </cell>
          <cell r="T1294">
            <v>27949</v>
          </cell>
          <cell r="U1294">
            <v>8.1771503925016873</v>
          </cell>
          <cell r="V1294">
            <v>2850561</v>
          </cell>
          <cell r="X1294">
            <v>81</v>
          </cell>
          <cell r="Y1294">
            <v>0</v>
          </cell>
          <cell r="Z1294">
            <v>26.292800000000014</v>
          </cell>
        </row>
        <row r="1295">
          <cell r="A1295">
            <v>38912</v>
          </cell>
          <cell r="C1295">
            <v>809897</v>
          </cell>
          <cell r="E1295">
            <v>2069890</v>
          </cell>
          <cell r="K1295">
            <v>40.39</v>
          </cell>
          <cell r="L1295">
            <v>0</v>
          </cell>
          <cell r="M1295">
            <v>136.16999999999999</v>
          </cell>
          <cell r="N1295">
            <v>34.450000000000003</v>
          </cell>
          <cell r="O1295">
            <v>0.25299258280091069</v>
          </cell>
          <cell r="P1295">
            <v>230</v>
          </cell>
          <cell r="Q1295">
            <v>131000</v>
          </cell>
          <cell r="R1295">
            <v>8.155264499320344</v>
          </cell>
          <cell r="S1295" t="str">
            <v/>
          </cell>
          <cell r="T1295">
            <v>28928</v>
          </cell>
          <cell r="U1295">
            <v>8.3776862663801168</v>
          </cell>
          <cell r="V1295">
            <v>2879787</v>
          </cell>
          <cell r="X1295">
            <v>81</v>
          </cell>
          <cell r="Y1295">
            <v>0</v>
          </cell>
          <cell r="Z1295">
            <v>26.55040000000001</v>
          </cell>
        </row>
        <row r="1296">
          <cell r="A1296">
            <v>38913</v>
          </cell>
          <cell r="C1296">
            <v>789374</v>
          </cell>
          <cell r="E1296">
            <v>2011620</v>
          </cell>
          <cell r="K1296">
            <v>38.68</v>
          </cell>
          <cell r="L1296">
            <v>0</v>
          </cell>
          <cell r="M1296">
            <v>132.86000000000001</v>
          </cell>
          <cell r="N1296">
            <v>33.76</v>
          </cell>
          <cell r="O1296">
            <v>0.25410206232124039</v>
          </cell>
          <cell r="P1296">
            <v>230</v>
          </cell>
          <cell r="Q1296">
            <v>122000</v>
          </cell>
          <cell r="R1296">
            <v>8.1642590649411204</v>
          </cell>
          <cell r="S1296" t="str">
            <v/>
          </cell>
          <cell r="T1296">
            <v>28365</v>
          </cell>
          <cell r="U1296">
            <v>8.4457196266753876</v>
          </cell>
          <cell r="V1296">
            <v>2800994</v>
          </cell>
          <cell r="X1296">
            <v>80</v>
          </cell>
          <cell r="Y1296">
            <v>0</v>
          </cell>
          <cell r="Z1296">
            <v>25.348800000000011</v>
          </cell>
        </row>
        <row r="1297">
          <cell r="A1297">
            <v>38914</v>
          </cell>
          <cell r="C1297">
            <v>793000</v>
          </cell>
          <cell r="E1297">
            <v>2007980</v>
          </cell>
          <cell r="K1297">
            <v>38.74</v>
          </cell>
          <cell r="L1297">
            <v>0</v>
          </cell>
          <cell r="M1297">
            <v>129.6</v>
          </cell>
          <cell r="N1297">
            <v>34.299999999999997</v>
          </cell>
          <cell r="O1297">
            <v>0.2646604938271605</v>
          </cell>
          <cell r="P1297">
            <v>230</v>
          </cell>
          <cell r="Q1297">
            <v>122000</v>
          </cell>
          <cell r="R1297">
            <v>8.3194130925507892</v>
          </cell>
          <cell r="S1297" t="str">
            <v/>
          </cell>
          <cell r="T1297">
            <v>28840</v>
          </cell>
          <cell r="U1297">
            <v>8.5871944819313253</v>
          </cell>
          <cell r="V1297">
            <v>2800980</v>
          </cell>
          <cell r="X1297">
            <v>80</v>
          </cell>
          <cell r="Y1297">
            <v>0</v>
          </cell>
          <cell r="Z1297">
            <v>25.864000000000019</v>
          </cell>
        </row>
        <row r="1298">
          <cell r="A1298">
            <v>38915</v>
          </cell>
          <cell r="C1298">
            <v>858000</v>
          </cell>
          <cell r="E1298">
            <v>1975950</v>
          </cell>
          <cell r="K1298">
            <v>40.72</v>
          </cell>
          <cell r="L1298">
            <v>0</v>
          </cell>
          <cell r="M1298">
            <v>129.32</v>
          </cell>
          <cell r="N1298">
            <v>34.630000000000003</v>
          </cell>
          <cell r="O1298">
            <v>0.26778533869471083</v>
          </cell>
          <cell r="P1298">
            <v>230</v>
          </cell>
          <cell r="Q1298">
            <v>124000</v>
          </cell>
          <cell r="R1298">
            <v>8.3331863091037395</v>
          </cell>
          <cell r="S1298" t="str">
            <v/>
          </cell>
          <cell r="T1298">
            <v>28700</v>
          </cell>
          <cell r="U1298">
            <v>8.4460911448684701</v>
          </cell>
          <cell r="V1298">
            <v>2833950</v>
          </cell>
          <cell r="X1298">
            <v>80</v>
          </cell>
          <cell r="Y1298">
            <v>0</v>
          </cell>
          <cell r="Z1298">
            <v>25.091200000000015</v>
          </cell>
        </row>
        <row r="1299">
          <cell r="A1299">
            <v>38916</v>
          </cell>
          <cell r="C1299">
            <v>856908</v>
          </cell>
          <cell r="E1299">
            <v>2016970</v>
          </cell>
          <cell r="K1299">
            <v>42.31</v>
          </cell>
          <cell r="L1299">
            <v>0</v>
          </cell>
          <cell r="M1299">
            <v>132.49</v>
          </cell>
          <cell r="N1299">
            <v>33.5</v>
          </cell>
          <cell r="O1299">
            <v>0.25284927164314286</v>
          </cell>
          <cell r="P1299">
            <v>230</v>
          </cell>
          <cell r="Q1299">
            <v>128000</v>
          </cell>
          <cell r="R1299">
            <v>8.220474828375286</v>
          </cell>
          <cell r="S1299" t="str">
            <v/>
          </cell>
          <cell r="T1299">
            <v>28489</v>
          </cell>
          <cell r="U1299">
            <v>8.2675137914692272</v>
          </cell>
          <cell r="V1299">
            <v>2873878</v>
          </cell>
          <cell r="X1299">
            <v>81</v>
          </cell>
          <cell r="Y1299">
            <v>0</v>
          </cell>
          <cell r="Z1299">
            <v>25.238399999999984</v>
          </cell>
        </row>
        <row r="1300">
          <cell r="A1300">
            <v>38917</v>
          </cell>
          <cell r="C1300">
            <v>915455</v>
          </cell>
          <cell r="E1300">
            <v>2066530</v>
          </cell>
          <cell r="K1300">
            <v>48.96</v>
          </cell>
          <cell r="L1300">
            <v>0</v>
          </cell>
          <cell r="M1300">
            <v>134.88</v>
          </cell>
          <cell r="N1300">
            <v>32.83</v>
          </cell>
          <cell r="O1300">
            <v>0.24340154211150652</v>
          </cell>
          <cell r="P1300">
            <v>230</v>
          </cell>
          <cell r="Q1300">
            <v>133000</v>
          </cell>
          <cell r="R1300">
            <v>8.1102725195822458</v>
          </cell>
          <cell r="S1300" t="str">
            <v/>
          </cell>
          <cell r="T1300">
            <v>30211</v>
          </cell>
          <cell r="U1300">
            <v>8.4493966267435958</v>
          </cell>
          <cell r="V1300">
            <v>2981985</v>
          </cell>
          <cell r="X1300">
            <v>82</v>
          </cell>
          <cell r="Y1300">
            <v>0</v>
          </cell>
          <cell r="Z1300">
            <v>27.500800000000012</v>
          </cell>
        </row>
        <row r="1301">
          <cell r="A1301">
            <v>38918</v>
          </cell>
          <cell r="C1301">
            <v>297660</v>
          </cell>
          <cell r="D1301">
            <v>536750</v>
          </cell>
          <cell r="E1301">
            <v>2143350</v>
          </cell>
          <cell r="K1301">
            <v>10.49</v>
          </cell>
          <cell r="L1301">
            <v>6370</v>
          </cell>
          <cell r="M1301">
            <v>138.21</v>
          </cell>
          <cell r="N1301">
            <v>33.479999999999997</v>
          </cell>
          <cell r="O1301">
            <v>0.24224006945951809</v>
          </cell>
          <cell r="P1301">
            <v>230</v>
          </cell>
          <cell r="Q1301">
            <v>131000</v>
          </cell>
          <cell r="R1301">
            <v>8.2078345662407521</v>
          </cell>
          <cell r="S1301">
            <v>84.262166405023549</v>
          </cell>
          <cell r="T1301">
            <v>30800</v>
          </cell>
          <cell r="U1301">
            <v>8.6263500080597488</v>
          </cell>
          <cell r="V1301">
            <v>2977760</v>
          </cell>
          <cell r="X1301">
            <v>82</v>
          </cell>
          <cell r="Y1301">
            <v>0</v>
          </cell>
          <cell r="Z1301">
            <v>26.707200000000014</v>
          </cell>
        </row>
        <row r="1302">
          <cell r="A1302">
            <v>38919</v>
          </cell>
          <cell r="C1302">
            <v>41000</v>
          </cell>
          <cell r="D1302">
            <v>736000</v>
          </cell>
          <cell r="E1302">
            <v>2036370</v>
          </cell>
          <cell r="K1302">
            <v>6.24</v>
          </cell>
          <cell r="L1302">
            <v>9560</v>
          </cell>
          <cell r="M1302">
            <v>130.47999999999999</v>
          </cell>
          <cell r="N1302">
            <v>33.04</v>
          </cell>
          <cell r="O1302">
            <v>0.25321888412017168</v>
          </cell>
          <cell r="P1302">
            <v>230</v>
          </cell>
          <cell r="Q1302">
            <v>117000</v>
          </cell>
          <cell r="R1302">
            <v>7.5971693973083676</v>
          </cell>
          <cell r="S1302">
            <v>76.987447698744774</v>
          </cell>
          <cell r="T1302">
            <v>27011</v>
          </cell>
          <cell r="U1302">
            <v>8.0071849774469772</v>
          </cell>
          <cell r="V1302">
            <v>2813370</v>
          </cell>
          <cell r="X1302">
            <v>80</v>
          </cell>
          <cell r="Y1302">
            <v>0</v>
          </cell>
          <cell r="Z1302">
            <v>26.112000000000009</v>
          </cell>
        </row>
        <row r="1303">
          <cell r="A1303">
            <v>38920</v>
          </cell>
          <cell r="C1303">
            <v>555632</v>
          </cell>
          <cell r="E1303">
            <v>1747080</v>
          </cell>
          <cell r="K1303">
            <v>26.16</v>
          </cell>
          <cell r="L1303">
            <v>0</v>
          </cell>
          <cell r="M1303">
            <v>112.46</v>
          </cell>
          <cell r="N1303">
            <v>27.65</v>
          </cell>
          <cell r="O1303">
            <v>0.24586519651431621</v>
          </cell>
          <cell r="P1303">
            <v>230</v>
          </cell>
          <cell r="Q1303">
            <v>101000</v>
          </cell>
          <cell r="R1303">
            <v>8.3058433126532965</v>
          </cell>
          <cell r="S1303" t="str">
            <v/>
          </cell>
          <cell r="T1303">
            <v>26841</v>
          </cell>
          <cell r="U1303">
            <v>9.7213172989066798</v>
          </cell>
          <cell r="V1303">
            <v>2302712</v>
          </cell>
          <cell r="X1303">
            <v>72</v>
          </cell>
          <cell r="Y1303">
            <v>0</v>
          </cell>
          <cell r="Z1303">
            <v>15.904000000000025</v>
          </cell>
        </row>
        <row r="1304">
          <cell r="A1304">
            <v>38921</v>
          </cell>
          <cell r="C1304">
            <v>534130</v>
          </cell>
          <cell r="E1304">
            <v>1773340</v>
          </cell>
          <cell r="K1304">
            <v>24.73</v>
          </cell>
          <cell r="L1304">
            <v>0</v>
          </cell>
          <cell r="M1304">
            <v>113.66</v>
          </cell>
          <cell r="N1304">
            <v>25.46</v>
          </cell>
          <cell r="O1304">
            <v>0.22400140770719693</v>
          </cell>
          <cell r="P1304">
            <v>230</v>
          </cell>
          <cell r="Q1304">
            <v>102000</v>
          </cell>
          <cell r="R1304">
            <v>8.3368379218151603</v>
          </cell>
          <cell r="S1304" t="str">
            <v/>
          </cell>
          <cell r="T1304">
            <v>26658</v>
          </cell>
          <cell r="U1304">
            <v>9.6351293841306713</v>
          </cell>
          <cell r="V1304">
            <v>2307470</v>
          </cell>
          <cell r="X1304">
            <v>70</v>
          </cell>
          <cell r="Y1304">
            <v>0</v>
          </cell>
          <cell r="Z1304">
            <v>14.307200000000009</v>
          </cell>
        </row>
        <row r="1305">
          <cell r="A1305">
            <v>38922</v>
          </cell>
          <cell r="C1305">
            <v>569183</v>
          </cell>
          <cell r="E1305">
            <v>1935290</v>
          </cell>
          <cell r="K1305">
            <v>28.5</v>
          </cell>
          <cell r="L1305">
            <v>0</v>
          </cell>
          <cell r="M1305">
            <v>126.06</v>
          </cell>
          <cell r="N1305">
            <v>28.59</v>
          </cell>
          <cell r="O1305">
            <v>0.2267967634459781</v>
          </cell>
          <cell r="P1305">
            <v>230</v>
          </cell>
          <cell r="Q1305">
            <v>113000</v>
          </cell>
          <cell r="R1305">
            <v>8.1019442287784678</v>
          </cell>
          <cell r="S1305" t="str">
            <v/>
          </cell>
          <cell r="T1305">
            <v>26307</v>
          </cell>
          <cell r="U1305">
            <v>8.7603411975293817</v>
          </cell>
          <cell r="V1305">
            <v>2504473</v>
          </cell>
          <cell r="X1305">
            <v>72</v>
          </cell>
          <cell r="Y1305">
            <v>0</v>
          </cell>
          <cell r="Z1305">
            <v>16.859200000000016</v>
          </cell>
        </row>
        <row r="1306">
          <cell r="A1306">
            <v>38923</v>
          </cell>
          <cell r="C1306">
            <v>665884</v>
          </cell>
          <cell r="E1306">
            <v>1935130</v>
          </cell>
          <cell r="K1306">
            <v>33.94</v>
          </cell>
          <cell r="L1306">
            <v>0</v>
          </cell>
          <cell r="M1306">
            <v>126.69</v>
          </cell>
          <cell r="N1306">
            <v>30.51</v>
          </cell>
          <cell r="O1306">
            <v>0.24082405872602416</v>
          </cell>
          <cell r="P1306">
            <v>230</v>
          </cell>
          <cell r="Q1306">
            <v>119000</v>
          </cell>
          <cell r="R1306">
            <v>8.0962896096619552</v>
          </cell>
          <cell r="S1306" t="str">
            <v/>
          </cell>
          <cell r="T1306">
            <v>27715</v>
          </cell>
          <cell r="U1306">
            <v>8.8866534359292189</v>
          </cell>
          <cell r="V1306">
            <v>2601014</v>
          </cell>
          <cell r="X1306">
            <v>74</v>
          </cell>
          <cell r="Y1306">
            <v>0</v>
          </cell>
          <cell r="Z1306">
            <v>17.984000000000037</v>
          </cell>
        </row>
        <row r="1307">
          <cell r="A1307">
            <v>38924</v>
          </cell>
          <cell r="C1307">
            <v>833000</v>
          </cell>
          <cell r="E1307">
            <v>2010380</v>
          </cell>
          <cell r="K1307">
            <v>40.44</v>
          </cell>
          <cell r="L1307">
            <v>0</v>
          </cell>
          <cell r="M1307">
            <v>130.1</v>
          </cell>
          <cell r="N1307">
            <v>33.68</v>
          </cell>
          <cell r="O1307">
            <v>0.25887778631821678</v>
          </cell>
          <cell r="P1307">
            <v>230</v>
          </cell>
          <cell r="Q1307">
            <v>132000</v>
          </cell>
          <cell r="R1307">
            <v>8.336402017122083</v>
          </cell>
          <cell r="S1307" t="str">
            <v/>
          </cell>
          <cell r="T1307">
            <v>27757</v>
          </cell>
          <cell r="U1307">
            <v>8.141485837278168</v>
          </cell>
          <cell r="V1307">
            <v>2843380</v>
          </cell>
          <cell r="X1307">
            <v>80</v>
          </cell>
          <cell r="Y1307">
            <v>0</v>
          </cell>
          <cell r="Z1307">
            <v>23.504000000000019</v>
          </cell>
        </row>
        <row r="1308">
          <cell r="A1308">
            <v>38925</v>
          </cell>
          <cell r="C1308">
            <v>821605</v>
          </cell>
          <cell r="E1308">
            <v>2034610</v>
          </cell>
          <cell r="K1308">
            <v>41.2</v>
          </cell>
          <cell r="L1308">
            <v>0</v>
          </cell>
          <cell r="M1308">
            <v>134.13999999999999</v>
          </cell>
          <cell r="N1308">
            <v>34.520000000000003</v>
          </cell>
          <cell r="O1308">
            <v>0.25734307439988074</v>
          </cell>
          <cell r="P1308">
            <v>230</v>
          </cell>
          <cell r="Q1308">
            <v>128000</v>
          </cell>
          <cell r="R1308">
            <v>8.1447901220485921</v>
          </cell>
          <cell r="S1308" t="str">
            <v/>
          </cell>
          <cell r="T1308">
            <v>30449</v>
          </cell>
          <cell r="U1308">
            <v>8.8909504361541405</v>
          </cell>
          <cell r="V1308">
            <v>2856215</v>
          </cell>
          <cell r="X1308">
            <v>80</v>
          </cell>
          <cell r="Y1308">
            <v>0</v>
          </cell>
          <cell r="Z1308">
            <v>22.964800000000039</v>
          </cell>
        </row>
        <row r="1309">
          <cell r="A1309">
            <v>38926</v>
          </cell>
          <cell r="C1309">
            <v>849700</v>
          </cell>
          <cell r="E1309">
            <v>2107900</v>
          </cell>
          <cell r="K1309">
            <v>42.71</v>
          </cell>
          <cell r="M1309">
            <v>140.72</v>
          </cell>
          <cell r="N1309">
            <v>36.799999999999997</v>
          </cell>
          <cell r="O1309">
            <v>0.26151222285389425</v>
          </cell>
          <cell r="P1309">
            <v>230</v>
          </cell>
          <cell r="Q1309">
            <v>136000</v>
          </cell>
          <cell r="R1309">
            <v>8.0619309818459364</v>
          </cell>
          <cell r="S1309" t="str">
            <v/>
          </cell>
          <cell r="T1309">
            <v>27394</v>
          </cell>
          <cell r="U1309">
            <v>7.7247078712469568</v>
          </cell>
          <cell r="V1309">
            <v>2957600</v>
          </cell>
          <cell r="X1309">
            <v>80</v>
          </cell>
          <cell r="Y1309">
            <v>0</v>
          </cell>
          <cell r="Z1309">
            <v>25.859200000000016</v>
          </cell>
        </row>
        <row r="1310">
          <cell r="A1310">
            <v>38927</v>
          </cell>
          <cell r="C1310">
            <v>942474</v>
          </cell>
          <cell r="E1310">
            <v>2021330</v>
          </cell>
          <cell r="K1310">
            <v>44.8</v>
          </cell>
          <cell r="M1310">
            <v>134.38999999999999</v>
          </cell>
          <cell r="N1310">
            <v>35.15</v>
          </cell>
          <cell r="O1310">
            <v>0.26155219882431729</v>
          </cell>
          <cell r="P1310">
            <v>230</v>
          </cell>
          <cell r="Q1310">
            <v>132000</v>
          </cell>
          <cell r="R1310">
            <v>8.2700039064679949</v>
          </cell>
          <cell r="S1310" t="str">
            <v/>
          </cell>
          <cell r="T1310">
            <v>27873</v>
          </cell>
          <cell r="U1310">
            <v>7.8433263468164567</v>
          </cell>
          <cell r="V1310">
            <v>2963804</v>
          </cell>
          <cell r="X1310">
            <v>80</v>
          </cell>
          <cell r="Y1310">
            <v>0</v>
          </cell>
          <cell r="Z1310">
            <v>26.115200000000002</v>
          </cell>
        </row>
        <row r="1311">
          <cell r="A1311">
            <v>38928</v>
          </cell>
          <cell r="C1311">
            <v>903624</v>
          </cell>
          <cell r="E1311">
            <v>2061080</v>
          </cell>
          <cell r="K1311">
            <v>45.02</v>
          </cell>
          <cell r="M1311">
            <v>136.44999999999999</v>
          </cell>
          <cell r="N1311">
            <v>34.96</v>
          </cell>
          <cell r="O1311">
            <v>0.25621106632466106</v>
          </cell>
          <cell r="P1311">
            <v>230</v>
          </cell>
          <cell r="Q1311">
            <v>134000</v>
          </cell>
          <cell r="R1311">
            <v>8.1685788284564946</v>
          </cell>
          <cell r="S1311" t="str">
            <v/>
          </cell>
          <cell r="T1311">
            <v>28244</v>
          </cell>
          <cell r="U1311">
            <v>7.9453112351182433</v>
          </cell>
          <cell r="V1311">
            <v>2964704</v>
          </cell>
          <cell r="X1311">
            <v>81</v>
          </cell>
          <cell r="Y1311">
            <v>0</v>
          </cell>
          <cell r="Z1311">
            <v>26.291200000000018</v>
          </cell>
        </row>
        <row r="1312">
          <cell r="A1312">
            <v>38929</v>
          </cell>
          <cell r="C1312">
            <v>973000</v>
          </cell>
          <cell r="E1312">
            <v>2105780</v>
          </cell>
          <cell r="K1312">
            <v>42.61</v>
          </cell>
          <cell r="L1312">
            <v>0</v>
          </cell>
          <cell r="M1312">
            <v>138.72</v>
          </cell>
          <cell r="N1312">
            <v>35.39</v>
          </cell>
          <cell r="O1312">
            <v>0.2551182237600923</v>
          </cell>
          <cell r="P1312">
            <v>230</v>
          </cell>
          <cell r="Q1312">
            <v>135000</v>
          </cell>
          <cell r="R1312">
            <v>8.4894391441019152</v>
          </cell>
          <cell r="S1312" t="str">
            <v/>
          </cell>
          <cell r="T1312">
            <v>28058</v>
          </cell>
          <cell r="U1312">
            <v>7.6005339777444307</v>
          </cell>
          <cell r="V1312">
            <v>3078780</v>
          </cell>
          <cell r="X1312">
            <v>82</v>
          </cell>
          <cell r="Y1312">
            <v>0</v>
          </cell>
          <cell r="Z1312">
            <v>28.019199999999998</v>
          </cell>
        </row>
        <row r="1313">
          <cell r="A1313">
            <v>38930</v>
          </cell>
          <cell r="C1313">
            <v>1052000</v>
          </cell>
          <cell r="E1313">
            <v>2085030</v>
          </cell>
          <cell r="K1313">
            <v>52.62</v>
          </cell>
          <cell r="L1313">
            <v>0</v>
          </cell>
          <cell r="M1313">
            <v>137.71</v>
          </cell>
          <cell r="N1313">
            <v>35.83</v>
          </cell>
          <cell r="O1313">
            <v>0.26018444557403236</v>
          </cell>
          <cell r="P1313">
            <v>230</v>
          </cell>
          <cell r="Q1313">
            <v>141000</v>
          </cell>
          <cell r="R1313">
            <v>8.2410287395576098</v>
          </cell>
          <cell r="S1313" t="str">
            <v/>
          </cell>
          <cell r="T1313">
            <v>28465</v>
          </cell>
          <cell r="U1313">
            <v>7.5676069403225341</v>
          </cell>
          <cell r="V1313">
            <v>3137030</v>
          </cell>
          <cell r="X1313">
            <v>83</v>
          </cell>
          <cell r="Y1313">
            <v>0</v>
          </cell>
          <cell r="Z1313">
            <v>27.376000000000033</v>
          </cell>
        </row>
        <row r="1314">
          <cell r="A1314">
            <v>38931</v>
          </cell>
          <cell r="C1314">
            <v>1088000</v>
          </cell>
          <cell r="E1314">
            <v>2054300</v>
          </cell>
          <cell r="K1314">
            <v>52.05</v>
          </cell>
          <cell r="L1314">
            <v>0</v>
          </cell>
          <cell r="M1314">
            <v>135.31</v>
          </cell>
          <cell r="N1314">
            <v>34.11</v>
          </cell>
          <cell r="O1314">
            <v>0.25208779838888479</v>
          </cell>
          <cell r="P1314">
            <v>230</v>
          </cell>
          <cell r="Q1314">
            <v>139000</v>
          </cell>
          <cell r="R1314">
            <v>8.3857280102476519</v>
          </cell>
          <cell r="S1314" t="str">
            <v/>
          </cell>
          <cell r="T1314">
            <v>29116</v>
          </cell>
          <cell r="U1314">
            <v>7.7276975463832223</v>
          </cell>
          <cell r="V1314">
            <v>3142300</v>
          </cell>
          <cell r="X1314">
            <v>83</v>
          </cell>
          <cell r="Y1314">
            <v>0</v>
          </cell>
          <cell r="Z1314">
            <v>25.995200000000025</v>
          </cell>
        </row>
        <row r="1315">
          <cell r="A1315">
            <v>38932</v>
          </cell>
          <cell r="C1315">
            <v>972536</v>
          </cell>
          <cell r="E1315">
            <v>2057770</v>
          </cell>
          <cell r="K1315">
            <v>48.04</v>
          </cell>
          <cell r="L1315">
            <v>0</v>
          </cell>
          <cell r="M1315">
            <v>136.31</v>
          </cell>
          <cell r="N1315">
            <v>34.86</v>
          </cell>
          <cell r="O1315">
            <v>0.25574059129924437</v>
          </cell>
          <cell r="P1315">
            <v>230</v>
          </cell>
          <cell r="Q1315">
            <v>135000</v>
          </cell>
          <cell r="R1315">
            <v>8.2188934092758341</v>
          </cell>
          <cell r="S1315" t="str">
            <v/>
          </cell>
          <cell r="T1315">
            <v>28840</v>
          </cell>
          <cell r="U1315">
            <v>7.9373370214097196</v>
          </cell>
          <cell r="V1315">
            <v>3030306</v>
          </cell>
          <cell r="X1315">
            <v>82</v>
          </cell>
          <cell r="Y1315">
            <v>0</v>
          </cell>
          <cell r="Z1315">
            <v>24.795200000000023</v>
          </cell>
        </row>
        <row r="1316">
          <cell r="A1316">
            <v>38933</v>
          </cell>
          <cell r="C1316">
            <v>758216</v>
          </cell>
          <cell r="E1316">
            <v>1954960</v>
          </cell>
          <cell r="K1316">
            <v>34.06</v>
          </cell>
          <cell r="M1316">
            <v>127.67</v>
          </cell>
          <cell r="N1316">
            <v>33.283999999999999</v>
          </cell>
          <cell r="O1316">
            <v>0.26070337589096887</v>
          </cell>
          <cell r="P1316">
            <v>230</v>
          </cell>
          <cell r="Q1316">
            <v>117000</v>
          </cell>
          <cell r="R1316">
            <v>8.3879799666110166</v>
          </cell>
          <cell r="S1316" t="str">
            <v/>
          </cell>
          <cell r="T1316">
            <v>30227</v>
          </cell>
          <cell r="U1316">
            <v>9.2914422064768374</v>
          </cell>
          <cell r="V1316">
            <v>2713176</v>
          </cell>
          <cell r="X1316">
            <v>77</v>
          </cell>
          <cell r="Y1316">
            <v>0</v>
          </cell>
          <cell r="Z1316">
            <v>21.259200000000007</v>
          </cell>
        </row>
        <row r="1317">
          <cell r="A1317">
            <v>38934</v>
          </cell>
          <cell r="C1317">
            <v>704421</v>
          </cell>
          <cell r="E1317">
            <v>1836840</v>
          </cell>
          <cell r="K1317">
            <v>32.43</v>
          </cell>
          <cell r="M1317">
            <v>120.1</v>
          </cell>
          <cell r="N1317">
            <v>33.659999999999997</v>
          </cell>
          <cell r="O1317">
            <v>0.28026644462947542</v>
          </cell>
          <cell r="P1317">
            <v>230</v>
          </cell>
          <cell r="Q1317">
            <v>117000</v>
          </cell>
          <cell r="R1317">
            <v>8.3303645184553865</v>
          </cell>
          <cell r="S1317" t="str">
            <v/>
          </cell>
          <cell r="T1317">
            <v>28687</v>
          </cell>
          <cell r="U1317">
            <v>9.4146008615407855</v>
          </cell>
          <cell r="V1317">
            <v>2541261</v>
          </cell>
          <cell r="X1317">
            <v>74</v>
          </cell>
          <cell r="Y1317">
            <v>0</v>
          </cell>
          <cell r="Z1317">
            <v>20.156800000000004</v>
          </cell>
        </row>
        <row r="1318">
          <cell r="A1318">
            <v>38935</v>
          </cell>
          <cell r="C1318">
            <v>736761</v>
          </cell>
          <cell r="E1318">
            <v>1966540</v>
          </cell>
          <cell r="K1318">
            <v>34.799999999999997</v>
          </cell>
          <cell r="M1318">
            <v>128.88</v>
          </cell>
          <cell r="N1318">
            <v>34.65</v>
          </cell>
          <cell r="O1318">
            <v>0.26885474860335196</v>
          </cell>
          <cell r="P1318">
            <v>230</v>
          </cell>
          <cell r="Q1318">
            <v>121000</v>
          </cell>
          <cell r="R1318">
            <v>8.2578842864125122</v>
          </cell>
          <cell r="S1318" t="str">
            <v/>
          </cell>
          <cell r="T1318">
            <v>28667</v>
          </cell>
          <cell r="U1318">
            <v>8.8441050404671913</v>
          </cell>
          <cell r="V1318">
            <v>2703301</v>
          </cell>
          <cell r="X1318">
            <v>74</v>
          </cell>
          <cell r="Y1318">
            <v>0</v>
          </cell>
          <cell r="Z1318">
            <v>21.088000000000022</v>
          </cell>
        </row>
        <row r="1319">
          <cell r="A1319">
            <v>38936</v>
          </cell>
          <cell r="C1319">
            <v>831000</v>
          </cell>
          <cell r="E1319">
            <v>2122180</v>
          </cell>
          <cell r="K1319">
            <v>41.84</v>
          </cell>
          <cell r="L1319">
            <v>0</v>
          </cell>
          <cell r="M1319">
            <v>140.29</v>
          </cell>
          <cell r="N1319">
            <v>37.07</v>
          </cell>
          <cell r="O1319">
            <v>0.26423836339012047</v>
          </cell>
          <cell r="P1319">
            <v>230</v>
          </cell>
          <cell r="Q1319">
            <v>132000</v>
          </cell>
          <cell r="R1319">
            <v>8.1073409103387686</v>
          </cell>
          <cell r="S1319" t="str">
            <v/>
          </cell>
          <cell r="T1319">
            <v>28178</v>
          </cell>
          <cell r="U1319">
            <v>7.9576768094054531</v>
          </cell>
          <cell r="V1319">
            <v>2953180</v>
          </cell>
          <cell r="X1319">
            <v>82</v>
          </cell>
          <cell r="Y1319">
            <v>0</v>
          </cell>
          <cell r="Z1319">
            <v>27.764800000000037</v>
          </cell>
        </row>
        <row r="1320">
          <cell r="A1320">
            <v>38937</v>
          </cell>
          <cell r="C1320">
            <v>931301</v>
          </cell>
          <cell r="E1320">
            <v>2118890</v>
          </cell>
          <cell r="K1320">
            <v>42.93</v>
          </cell>
          <cell r="L1320">
            <v>0</v>
          </cell>
          <cell r="M1320">
            <v>138.81</v>
          </cell>
          <cell r="N1320">
            <v>37.89</v>
          </cell>
          <cell r="O1320">
            <v>0.27296304300842877</v>
          </cell>
          <cell r="P1320">
            <v>230</v>
          </cell>
          <cell r="Q1320">
            <v>136000</v>
          </cell>
          <cell r="R1320">
            <v>8.3916336524705617</v>
          </cell>
          <cell r="S1320" t="str">
            <v/>
          </cell>
          <cell r="T1320">
            <v>29589</v>
          </cell>
          <cell r="U1320">
            <v>8.0903871265766636</v>
          </cell>
          <cell r="V1320">
            <v>3050191</v>
          </cell>
          <cell r="X1320">
            <v>80</v>
          </cell>
          <cell r="Y1320">
            <v>0</v>
          </cell>
          <cell r="Z1320">
            <v>25.864000000000019</v>
          </cell>
        </row>
        <row r="1321">
          <cell r="A1321">
            <v>38938</v>
          </cell>
          <cell r="C1321">
            <v>967401</v>
          </cell>
          <cell r="E1321">
            <v>2079050</v>
          </cell>
          <cell r="K1321">
            <v>45.8</v>
          </cell>
          <cell r="L1321">
            <v>0</v>
          </cell>
          <cell r="M1321">
            <v>135.21</v>
          </cell>
          <cell r="N1321">
            <v>37.549999999999997</v>
          </cell>
          <cell r="O1321">
            <v>0.2777161452555284</v>
          </cell>
          <cell r="P1321">
            <v>230</v>
          </cell>
          <cell r="Q1321">
            <v>132000</v>
          </cell>
          <cell r="R1321">
            <v>8.415145572067841</v>
          </cell>
          <cell r="S1321" t="str">
            <v/>
          </cell>
          <cell r="T1321">
            <v>31649</v>
          </cell>
          <cell r="U1321">
            <v>8.664267372099534</v>
          </cell>
          <cell r="V1321">
            <v>3046451</v>
          </cell>
          <cell r="X1321">
            <v>83</v>
          </cell>
          <cell r="Y1321">
            <v>0</v>
          </cell>
          <cell r="Z1321">
            <v>27.916800000000009</v>
          </cell>
        </row>
        <row r="1322">
          <cell r="A1322">
            <v>38939</v>
          </cell>
          <cell r="C1322">
            <v>931000</v>
          </cell>
          <cell r="E1322">
            <v>2115200</v>
          </cell>
          <cell r="K1322">
            <v>43.89</v>
          </cell>
          <cell r="L1322">
            <v>0</v>
          </cell>
          <cell r="M1322">
            <v>136.97999999999999</v>
          </cell>
          <cell r="N1322">
            <v>37.83</v>
          </cell>
          <cell r="O1322">
            <v>0.27617170389837931</v>
          </cell>
          <cell r="P1322">
            <v>230</v>
          </cell>
          <cell r="Q1322">
            <v>137000</v>
          </cell>
          <cell r="R1322">
            <v>8.4209653342179465</v>
          </cell>
          <cell r="S1322" t="str">
            <v/>
          </cell>
          <cell r="T1322">
            <v>31602</v>
          </cell>
          <cell r="U1322">
            <v>8.6521134528264732</v>
          </cell>
          <cell r="V1322">
            <v>3046200</v>
          </cell>
          <cell r="X1322">
            <v>84</v>
          </cell>
          <cell r="Y1322">
            <v>0</v>
          </cell>
          <cell r="Z1322">
            <v>28.308800000000005</v>
          </cell>
        </row>
        <row r="1323">
          <cell r="A1323">
            <v>38940</v>
          </cell>
          <cell r="C1323">
            <v>827000</v>
          </cell>
          <cell r="E1323">
            <v>2068480</v>
          </cell>
          <cell r="K1323">
            <v>39.11</v>
          </cell>
          <cell r="M1323">
            <v>133.57</v>
          </cell>
          <cell r="N1323">
            <v>36.770000000000003</v>
          </cell>
          <cell r="O1323">
            <v>0.27528636669910911</v>
          </cell>
          <cell r="P1323">
            <v>230</v>
          </cell>
          <cell r="Q1323">
            <v>125000</v>
          </cell>
          <cell r="R1323">
            <v>8.3839471855455177</v>
          </cell>
          <cell r="S1323" t="str">
            <v/>
          </cell>
          <cell r="T1323">
            <v>28040</v>
          </cell>
          <cell r="U1323">
            <v>8.0765054498735953</v>
          </cell>
          <cell r="V1323">
            <v>2895480</v>
          </cell>
          <cell r="X1323">
            <v>78</v>
          </cell>
          <cell r="Y1323">
            <v>0</v>
          </cell>
          <cell r="Z1323">
            <v>24.448000000000022</v>
          </cell>
        </row>
        <row r="1324">
          <cell r="A1324">
            <v>38941</v>
          </cell>
          <cell r="C1324">
            <v>706000</v>
          </cell>
          <cell r="E1324">
            <v>1926020</v>
          </cell>
          <cell r="K1324">
            <v>28.57</v>
          </cell>
          <cell r="M1324">
            <v>125.21</v>
          </cell>
          <cell r="N1324">
            <v>34.549999999999997</v>
          </cell>
          <cell r="O1324">
            <v>0.27593642680297098</v>
          </cell>
          <cell r="P1324">
            <v>230</v>
          </cell>
          <cell r="Q1324">
            <v>115000</v>
          </cell>
          <cell r="R1324">
            <v>8.5577448302770183</v>
          </cell>
          <cell r="S1324" t="str">
            <v/>
          </cell>
          <cell r="T1324">
            <v>27614</v>
          </cell>
          <cell r="U1324">
            <v>8.7499623863040554</v>
          </cell>
          <cell r="V1324">
            <v>2632020</v>
          </cell>
          <cell r="X1324">
            <v>75</v>
          </cell>
          <cell r="Y1324">
            <v>0</v>
          </cell>
          <cell r="Z1324">
            <v>20.13760000000002</v>
          </cell>
        </row>
        <row r="1325">
          <cell r="A1325">
            <v>38942</v>
          </cell>
          <cell r="C1325">
            <v>672000</v>
          </cell>
          <cell r="E1325">
            <v>2030950</v>
          </cell>
          <cell r="K1325">
            <v>33.200000000000003</v>
          </cell>
          <cell r="M1325">
            <v>132.06</v>
          </cell>
          <cell r="N1325">
            <v>36.5</v>
          </cell>
          <cell r="O1325">
            <v>0.27638951991519006</v>
          </cell>
          <cell r="P1325">
            <v>230</v>
          </cell>
          <cell r="Q1325">
            <v>125000</v>
          </cell>
          <cell r="R1325">
            <v>8.1778712332082772</v>
          </cell>
          <cell r="S1325" t="str">
            <v/>
          </cell>
          <cell r="T1325">
            <v>27843</v>
          </cell>
          <cell r="U1325">
            <v>8.5910068628720477</v>
          </cell>
          <cell r="V1325">
            <v>2702950</v>
          </cell>
          <cell r="X1325">
            <v>76</v>
          </cell>
          <cell r="Y1325">
            <v>0</v>
          </cell>
          <cell r="Z1325">
            <v>22.056000000000012</v>
          </cell>
        </row>
        <row r="1326">
          <cell r="A1326">
            <v>38943</v>
          </cell>
          <cell r="C1326">
            <v>867199</v>
          </cell>
          <cell r="E1326">
            <v>2087190</v>
          </cell>
          <cell r="K1326">
            <v>41</v>
          </cell>
          <cell r="L1326">
            <v>0</v>
          </cell>
          <cell r="M1326">
            <v>134.88</v>
          </cell>
          <cell r="N1326">
            <v>36.909999999999997</v>
          </cell>
          <cell r="O1326">
            <v>0.27365065243179121</v>
          </cell>
          <cell r="P1326">
            <v>230</v>
          </cell>
          <cell r="Q1326">
            <v>138000</v>
          </cell>
          <cell r="R1326">
            <v>8.3988770752785982</v>
          </cell>
          <cell r="S1326" t="str">
            <v/>
          </cell>
          <cell r="T1326">
            <v>29156</v>
          </cell>
          <cell r="U1326">
            <v>8.2305018059571715</v>
          </cell>
          <cell r="V1326">
            <v>2954389</v>
          </cell>
          <cell r="X1326">
            <v>80</v>
          </cell>
          <cell r="Y1326">
            <v>0</v>
          </cell>
          <cell r="Z1326">
            <v>26.112000000000009</v>
          </cell>
        </row>
        <row r="1327">
          <cell r="A1327">
            <v>38944</v>
          </cell>
          <cell r="C1327">
            <v>700839</v>
          </cell>
          <cell r="E1327">
            <v>1818520</v>
          </cell>
          <cell r="K1327">
            <v>32.409999999999997</v>
          </cell>
          <cell r="L1327">
            <v>0</v>
          </cell>
          <cell r="M1327">
            <v>118.32</v>
          </cell>
          <cell r="N1327">
            <v>31.19</v>
          </cell>
          <cell r="O1327">
            <v>0.26360716700473297</v>
          </cell>
          <cell r="P1327">
            <v>230</v>
          </cell>
          <cell r="Q1327">
            <v>114000</v>
          </cell>
          <cell r="R1327">
            <v>8.3571916672195314</v>
          </cell>
          <cell r="S1327" t="str">
            <v/>
          </cell>
          <cell r="T1327">
            <v>29796</v>
          </cell>
          <cell r="U1327">
            <v>9.8635660896283532</v>
          </cell>
          <cell r="V1327">
            <v>2519359</v>
          </cell>
          <cell r="X1327">
            <v>73</v>
          </cell>
          <cell r="Y1327">
            <v>0</v>
          </cell>
          <cell r="Z1327">
            <v>17.065600000000003</v>
          </cell>
        </row>
        <row r="1328">
          <cell r="A1328">
            <v>38945</v>
          </cell>
          <cell r="C1328">
            <v>683000</v>
          </cell>
          <cell r="E1328">
            <v>1772600</v>
          </cell>
          <cell r="K1328">
            <v>33.28</v>
          </cell>
          <cell r="L1328">
            <v>0</v>
          </cell>
          <cell r="M1328">
            <v>114.72</v>
          </cell>
          <cell r="N1328">
            <v>29.71</v>
          </cell>
          <cell r="O1328">
            <v>0.25897838214783825</v>
          </cell>
          <cell r="P1328">
            <v>230</v>
          </cell>
          <cell r="Q1328">
            <v>109000</v>
          </cell>
          <cell r="R1328">
            <v>8.2959459459459453</v>
          </cell>
          <cell r="S1328" t="str">
            <v/>
          </cell>
          <cell r="T1328">
            <v>27969</v>
          </cell>
          <cell r="U1328">
            <v>9.4991635445512301</v>
          </cell>
          <cell r="V1328">
            <v>2455600</v>
          </cell>
          <cell r="X1328">
            <v>70</v>
          </cell>
          <cell r="Y1328">
            <v>0</v>
          </cell>
          <cell r="Z1328">
            <v>17.239999999999995</v>
          </cell>
        </row>
        <row r="1329">
          <cell r="A1329">
            <v>38946</v>
          </cell>
          <cell r="C1329">
            <v>689057</v>
          </cell>
          <cell r="E1329">
            <v>1924210</v>
          </cell>
          <cell r="K1329">
            <v>32.83</v>
          </cell>
          <cell r="L1329">
            <v>0</v>
          </cell>
          <cell r="M1329">
            <v>123.7</v>
          </cell>
          <cell r="N1329">
            <v>32.17</v>
          </cell>
          <cell r="O1329">
            <v>0.26006467259498789</v>
          </cell>
          <cell r="P1329">
            <v>230</v>
          </cell>
          <cell r="Q1329">
            <v>119000</v>
          </cell>
          <cell r="R1329">
            <v>8.3474956877275925</v>
          </cell>
          <cell r="S1329" t="str">
            <v/>
          </cell>
          <cell r="T1329">
            <v>32770</v>
          </cell>
          <cell r="U1329">
            <v>10.458242498757302</v>
          </cell>
          <cell r="V1329">
            <v>2613267</v>
          </cell>
          <cell r="X1329">
            <v>72</v>
          </cell>
          <cell r="Y1329">
            <v>0</v>
          </cell>
          <cell r="Z1329">
            <v>17.334400000000016</v>
          </cell>
        </row>
        <row r="1330">
          <cell r="A1330">
            <v>38947</v>
          </cell>
          <cell r="C1330">
            <v>862671</v>
          </cell>
          <cell r="E1330">
            <v>2070770</v>
          </cell>
          <cell r="K1330">
            <v>41.86</v>
          </cell>
          <cell r="L1330">
            <v>0</v>
          </cell>
          <cell r="M1330">
            <v>134.66</v>
          </cell>
          <cell r="N1330">
            <v>34.21</v>
          </cell>
          <cell r="O1330">
            <v>0.25404723006089414</v>
          </cell>
          <cell r="P1330">
            <v>230</v>
          </cell>
          <cell r="Q1330">
            <v>131000</v>
          </cell>
          <cell r="R1330">
            <v>8.3090896215726282</v>
          </cell>
          <cell r="S1330" t="str">
            <v/>
          </cell>
          <cell r="T1330">
            <v>29201</v>
          </cell>
          <cell r="U1330">
            <v>8.3020705035485634</v>
          </cell>
          <cell r="V1330">
            <v>2933441</v>
          </cell>
          <cell r="X1330">
            <v>82</v>
          </cell>
          <cell r="Y1330">
            <v>0</v>
          </cell>
          <cell r="Z1330">
            <v>26.172800000000024</v>
          </cell>
        </row>
        <row r="1331">
          <cell r="A1331">
            <v>38948</v>
          </cell>
          <cell r="C1331">
            <v>904000</v>
          </cell>
          <cell r="E1331">
            <v>2064740</v>
          </cell>
          <cell r="K1331">
            <v>43.97</v>
          </cell>
          <cell r="L1331">
            <v>0</v>
          </cell>
          <cell r="M1331">
            <v>134.49</v>
          </cell>
          <cell r="N1331">
            <v>34.61</v>
          </cell>
          <cell r="O1331">
            <v>0.25734255334969142</v>
          </cell>
          <cell r="P1331">
            <v>230</v>
          </cell>
          <cell r="Q1331">
            <v>136000</v>
          </cell>
          <cell r="R1331">
            <v>8.3176622212260458</v>
          </cell>
          <cell r="S1331" t="str">
            <v/>
          </cell>
          <cell r="T1331">
            <v>31928</v>
          </cell>
          <cell r="U1331">
            <v>8.9694456233957851</v>
          </cell>
          <cell r="V1331">
            <v>2968740</v>
          </cell>
          <cell r="X1331">
            <v>84</v>
          </cell>
          <cell r="Y1331">
            <v>0</v>
          </cell>
          <cell r="Z1331">
            <v>27.480000000000004</v>
          </cell>
        </row>
        <row r="1332">
          <cell r="A1332">
            <v>38949</v>
          </cell>
          <cell r="C1332">
            <v>811000</v>
          </cell>
          <cell r="E1332">
            <v>2049200</v>
          </cell>
          <cell r="K1332">
            <v>33.18</v>
          </cell>
          <cell r="L1332">
            <v>0</v>
          </cell>
          <cell r="M1332">
            <v>133.11000000000001</v>
          </cell>
          <cell r="N1332">
            <v>34.159999999999997</v>
          </cell>
          <cell r="O1332">
            <v>0.25662985500713692</v>
          </cell>
          <cell r="P1332">
            <v>230</v>
          </cell>
          <cell r="Q1332">
            <v>126000</v>
          </cell>
          <cell r="R1332">
            <v>8.6000360815442889</v>
          </cell>
          <cell r="S1332" t="str">
            <v/>
          </cell>
          <cell r="T1332">
            <v>28046</v>
          </cell>
          <cell r="U1332">
            <v>8.1778770715334588</v>
          </cell>
          <cell r="V1332">
            <v>2860200</v>
          </cell>
          <cell r="X1332">
            <v>75</v>
          </cell>
          <cell r="Y1332">
            <v>0</v>
          </cell>
          <cell r="Z1332">
            <v>22.977600000000038</v>
          </cell>
        </row>
        <row r="1333">
          <cell r="A1333">
            <v>38950</v>
          </cell>
          <cell r="C1333">
            <v>748000</v>
          </cell>
          <cell r="E1333">
            <v>1916600</v>
          </cell>
          <cell r="K1333">
            <v>32.97</v>
          </cell>
          <cell r="L1333">
            <v>0</v>
          </cell>
          <cell r="M1333">
            <v>124.48</v>
          </cell>
          <cell r="N1333">
            <v>31.47</v>
          </cell>
          <cell r="O1333">
            <v>0.25281169665809766</v>
          </cell>
          <cell r="P1333">
            <v>230</v>
          </cell>
          <cell r="Q1333">
            <v>122000</v>
          </cell>
          <cell r="R1333">
            <v>8.4617338837726255</v>
          </cell>
          <cell r="S1333" t="str">
            <v/>
          </cell>
          <cell r="T1333">
            <v>28048</v>
          </cell>
          <cell r="U1333">
            <v>8.7788155820761098</v>
          </cell>
          <cell r="V1333">
            <v>2664600</v>
          </cell>
          <cell r="X1333">
            <v>77</v>
          </cell>
          <cell r="Y1333">
            <v>0</v>
          </cell>
          <cell r="Z1333">
            <v>20.752000000000024</v>
          </cell>
        </row>
        <row r="1334">
          <cell r="A1334">
            <v>38951</v>
          </cell>
          <cell r="C1334">
            <v>678863</v>
          </cell>
          <cell r="E1334">
            <v>1869200</v>
          </cell>
          <cell r="K1334">
            <v>33.47</v>
          </cell>
          <cell r="L1334">
            <v>0</v>
          </cell>
          <cell r="M1334">
            <v>119.34</v>
          </cell>
          <cell r="N1334">
            <v>29.03</v>
          </cell>
          <cell r="O1334">
            <v>0.24325456678397855</v>
          </cell>
          <cell r="P1334">
            <v>230</v>
          </cell>
          <cell r="Q1334">
            <v>112000</v>
          </cell>
          <cell r="R1334">
            <v>8.3373568483737976</v>
          </cell>
          <cell r="S1334" t="str">
            <v/>
          </cell>
          <cell r="T1334">
            <v>28461</v>
          </cell>
          <cell r="U1334">
            <v>9.3154973012833668</v>
          </cell>
          <cell r="V1334">
            <v>2548063</v>
          </cell>
          <cell r="X1334">
            <v>73</v>
          </cell>
          <cell r="Y1334">
            <v>0</v>
          </cell>
          <cell r="Z1334">
            <v>19.439999999999998</v>
          </cell>
        </row>
        <row r="1335">
          <cell r="A1335">
            <v>38952</v>
          </cell>
          <cell r="C1335">
            <v>632641</v>
          </cell>
          <cell r="E1335">
            <v>1872130</v>
          </cell>
          <cell r="K1335">
            <v>32.21</v>
          </cell>
          <cell r="L1335">
            <v>0</v>
          </cell>
          <cell r="M1335">
            <v>117.01</v>
          </cell>
          <cell r="N1335">
            <v>31.08</v>
          </cell>
          <cell r="O1335">
            <v>0.26561832322023754</v>
          </cell>
          <cell r="P1335">
            <v>230</v>
          </cell>
          <cell r="Q1335">
            <v>113000</v>
          </cell>
          <cell r="R1335">
            <v>8.3928796407988209</v>
          </cell>
          <cell r="S1335" t="str">
            <v/>
          </cell>
          <cell r="T1335">
            <v>28080</v>
          </cell>
          <cell r="U1335">
            <v>9.3496451372201275</v>
          </cell>
          <cell r="V1335">
            <v>2504771</v>
          </cell>
          <cell r="X1335">
            <v>70</v>
          </cell>
          <cell r="Y1335">
            <v>0</v>
          </cell>
          <cell r="Z1335">
            <v>16.803200000000018</v>
          </cell>
        </row>
        <row r="1336">
          <cell r="A1336">
            <v>38953</v>
          </cell>
          <cell r="C1336">
            <v>664000</v>
          </cell>
          <cell r="E1336">
            <v>1864000</v>
          </cell>
          <cell r="K1336">
            <v>32.61</v>
          </cell>
          <cell r="L1336">
            <v>0</v>
          </cell>
          <cell r="M1336">
            <v>118.77</v>
          </cell>
          <cell r="N1336">
            <v>32.26</v>
          </cell>
          <cell r="O1336">
            <v>0.27161741180432769</v>
          </cell>
          <cell r="P1336">
            <v>230</v>
          </cell>
          <cell r="Q1336">
            <v>115000</v>
          </cell>
          <cell r="R1336">
            <v>8.3498480644735107</v>
          </cell>
          <cell r="S1336" t="str">
            <v/>
          </cell>
          <cell r="T1336">
            <v>28660</v>
          </cell>
          <cell r="U1336">
            <v>9.4550791139240502</v>
          </cell>
          <cell r="V1336">
            <v>2528000</v>
          </cell>
          <cell r="X1336">
            <v>71</v>
          </cell>
          <cell r="Y1336">
            <v>0</v>
          </cell>
          <cell r="Z1336">
            <v>17.078399999999988</v>
          </cell>
        </row>
        <row r="1337">
          <cell r="A1337">
            <v>38954</v>
          </cell>
          <cell r="C1337">
            <v>767000</v>
          </cell>
          <cell r="E1337">
            <v>1951890</v>
          </cell>
          <cell r="K1337">
            <v>36.99</v>
          </cell>
          <cell r="L1337">
            <v>0</v>
          </cell>
          <cell r="M1337">
            <v>121.52</v>
          </cell>
          <cell r="N1337">
            <v>34.69</v>
          </cell>
          <cell r="O1337">
            <v>0.28546741277156024</v>
          </cell>
          <cell r="P1337">
            <v>230</v>
          </cell>
          <cell r="Q1337">
            <v>126000</v>
          </cell>
          <cell r="R1337">
            <v>8.5763989653649606</v>
          </cell>
          <cell r="S1337" t="str">
            <v/>
          </cell>
          <cell r="T1337">
            <v>28667</v>
          </cell>
          <cell r="U1337">
            <v>8.7933965699237557</v>
          </cell>
          <cell r="V1337">
            <v>2718890</v>
          </cell>
          <cell r="X1337">
            <v>70</v>
          </cell>
          <cell r="Y1337">
            <v>0</v>
          </cell>
          <cell r="Z1337">
            <v>16.352000000000018</v>
          </cell>
        </row>
        <row r="1338">
          <cell r="A1338">
            <v>38955</v>
          </cell>
          <cell r="C1338">
            <v>828000</v>
          </cell>
          <cell r="E1338">
            <v>2053890</v>
          </cell>
          <cell r="K1338">
            <v>40.53</v>
          </cell>
          <cell r="L1338">
            <v>0</v>
          </cell>
          <cell r="M1338">
            <v>128.59</v>
          </cell>
          <cell r="N1338">
            <v>34.18</v>
          </cell>
          <cell r="O1338">
            <v>0.26580605023718795</v>
          </cell>
          <cell r="P1338">
            <v>230</v>
          </cell>
          <cell r="Q1338">
            <v>130000</v>
          </cell>
          <cell r="R1338">
            <v>8.5202518921475878</v>
          </cell>
          <cell r="S1338" t="str">
            <v/>
          </cell>
          <cell r="T1338">
            <v>28954</v>
          </cell>
          <cell r="U1338">
            <v>8.3790970508936837</v>
          </cell>
          <cell r="V1338">
            <v>2881890</v>
          </cell>
          <cell r="X1338">
            <v>79</v>
          </cell>
          <cell r="Y1338">
            <v>0</v>
          </cell>
          <cell r="Z1338">
            <v>25.155200000000008</v>
          </cell>
        </row>
        <row r="1339">
          <cell r="A1339">
            <v>38956</v>
          </cell>
          <cell r="C1339">
            <v>873000</v>
          </cell>
          <cell r="E1339">
            <v>2047890</v>
          </cell>
          <cell r="K1339">
            <v>40.82</v>
          </cell>
          <cell r="L1339">
            <v>0</v>
          </cell>
          <cell r="M1339">
            <v>128.69</v>
          </cell>
          <cell r="N1339">
            <v>33.68</v>
          </cell>
          <cell r="O1339">
            <v>0.26171419690729658</v>
          </cell>
          <cell r="P1339">
            <v>230</v>
          </cell>
          <cell r="Q1339">
            <v>128000</v>
          </cell>
          <cell r="R1339">
            <v>8.6156863901834697</v>
          </cell>
          <cell r="S1339" t="str">
            <v/>
          </cell>
          <cell r="T1339">
            <v>29468</v>
          </cell>
          <cell r="U1339">
            <v>8.4139806702751567</v>
          </cell>
          <cell r="V1339">
            <v>2920890</v>
          </cell>
          <cell r="X1339">
            <v>79</v>
          </cell>
          <cell r="Y1339">
            <v>0</v>
          </cell>
          <cell r="Z1339">
            <v>26.147200000000012</v>
          </cell>
        </row>
        <row r="1340">
          <cell r="A1340">
            <v>38957</v>
          </cell>
          <cell r="C1340">
            <v>872112</v>
          </cell>
          <cell r="E1340">
            <v>2058740</v>
          </cell>
          <cell r="K1340">
            <v>40.76</v>
          </cell>
          <cell r="L1340">
            <v>0</v>
          </cell>
          <cell r="M1340">
            <v>128.72</v>
          </cell>
          <cell r="N1340">
            <v>35.340000000000003</v>
          </cell>
          <cell r="O1340">
            <v>0.27454940957116225</v>
          </cell>
          <cell r="P1340">
            <v>230</v>
          </cell>
          <cell r="Q1340">
            <v>131000</v>
          </cell>
          <cell r="R1340">
            <v>8.6466013688930854</v>
          </cell>
          <cell r="S1340" t="str">
            <v/>
          </cell>
          <cell r="T1340">
            <v>30153</v>
          </cell>
          <cell r="U1340">
            <v>8.580304293768501</v>
          </cell>
          <cell r="V1340">
            <v>2930852</v>
          </cell>
          <cell r="X1340">
            <v>78</v>
          </cell>
          <cell r="Y1340">
            <v>0</v>
          </cell>
          <cell r="Z1340">
            <v>25.180800000000019</v>
          </cell>
        </row>
        <row r="1341">
          <cell r="A1341">
            <v>38958</v>
          </cell>
          <cell r="C1341">
            <v>768674</v>
          </cell>
          <cell r="E1341">
            <v>1899110</v>
          </cell>
          <cell r="K1341">
            <v>34.57</v>
          </cell>
          <cell r="L1341">
            <v>0</v>
          </cell>
          <cell r="M1341">
            <v>122.42</v>
          </cell>
          <cell r="N1341">
            <v>30.38</v>
          </cell>
          <cell r="O1341">
            <v>0.24816206502205521</v>
          </cell>
          <cell r="P1341">
            <v>230</v>
          </cell>
          <cell r="Q1341">
            <v>117000</v>
          </cell>
          <cell r="R1341">
            <v>8.4966685776164095</v>
          </cell>
          <cell r="S1341" t="str">
            <v/>
          </cell>
          <cell r="T1341">
            <v>29835</v>
          </cell>
          <cell r="U1341">
            <v>9.3269882419266334</v>
          </cell>
          <cell r="V1341">
            <v>2667784</v>
          </cell>
          <cell r="X1341">
            <v>72</v>
          </cell>
          <cell r="Y1341">
            <v>0</v>
          </cell>
          <cell r="Z1341">
            <v>17.323200000000028</v>
          </cell>
        </row>
        <row r="1342">
          <cell r="A1342">
            <v>38959</v>
          </cell>
          <cell r="C1342">
            <v>599276</v>
          </cell>
          <cell r="E1342">
            <v>1890540</v>
          </cell>
          <cell r="K1342">
            <v>26.86</v>
          </cell>
          <cell r="L1342">
            <v>0</v>
          </cell>
          <cell r="M1342">
            <v>122.18</v>
          </cell>
          <cell r="N1342">
            <v>32.299999999999997</v>
          </cell>
          <cell r="O1342">
            <v>0.26436405303650345</v>
          </cell>
          <cell r="P1342">
            <v>230</v>
          </cell>
          <cell r="Q1342">
            <v>106000</v>
          </cell>
          <cell r="R1342">
            <v>8.3528448738593646</v>
          </cell>
          <cell r="S1342" t="str">
            <v/>
          </cell>
          <cell r="T1342">
            <v>30223</v>
          </cell>
          <cell r="U1342">
            <v>10.123632429063031</v>
          </cell>
          <cell r="V1342">
            <v>2489816</v>
          </cell>
          <cell r="X1342">
            <v>68</v>
          </cell>
          <cell r="Y1342">
            <v>0</v>
          </cell>
          <cell r="Z1342">
            <v>14.883200000000031</v>
          </cell>
        </row>
        <row r="1343">
          <cell r="A1343">
            <v>38960</v>
          </cell>
          <cell r="C1343">
            <v>590086</v>
          </cell>
          <cell r="E1343">
            <v>1908520</v>
          </cell>
          <cell r="K1343">
            <v>27.08</v>
          </cell>
          <cell r="L1343">
            <v>0</v>
          </cell>
          <cell r="M1343">
            <v>126.54</v>
          </cell>
          <cell r="N1343">
            <v>28.09</v>
          </cell>
          <cell r="O1343">
            <v>0.22198514303777461</v>
          </cell>
          <cell r="P1343">
            <v>230</v>
          </cell>
          <cell r="Q1343">
            <v>110000</v>
          </cell>
          <cell r="R1343">
            <v>8.1324241635203744</v>
          </cell>
          <cell r="S1343" t="str">
            <v/>
          </cell>
          <cell r="T1343">
            <v>29561</v>
          </cell>
          <cell r="U1343">
            <v>9.8670514678984986</v>
          </cell>
          <cell r="V1343">
            <v>2498606</v>
          </cell>
          <cell r="X1343">
            <v>72</v>
          </cell>
          <cell r="Y1343">
            <v>0</v>
          </cell>
          <cell r="Z1343">
            <v>19.160000000000011</v>
          </cell>
        </row>
        <row r="1344">
          <cell r="A1344">
            <v>38961</v>
          </cell>
          <cell r="C1344">
            <v>621640</v>
          </cell>
          <cell r="E1344">
            <v>1894810</v>
          </cell>
          <cell r="K1344">
            <v>28.15</v>
          </cell>
          <cell r="M1344">
            <v>122.72</v>
          </cell>
          <cell r="N1344">
            <v>32.799999999999997</v>
          </cell>
          <cell r="O1344">
            <v>0.26727509778357234</v>
          </cell>
          <cell r="P1344">
            <v>230</v>
          </cell>
          <cell r="Q1344">
            <v>113000</v>
          </cell>
          <cell r="R1344">
            <v>8.3397958507324184</v>
          </cell>
          <cell r="S1344" t="str">
            <v/>
          </cell>
          <cell r="T1344">
            <v>29719</v>
          </cell>
          <cell r="U1344">
            <v>9.8494490254127829</v>
          </cell>
          <cell r="V1344">
            <v>2516450</v>
          </cell>
          <cell r="X1344">
            <v>72</v>
          </cell>
          <cell r="Y1344">
            <v>0</v>
          </cell>
          <cell r="Z1344">
            <v>18.937600000000032</v>
          </cell>
        </row>
        <row r="1345">
          <cell r="A1345">
            <v>38962</v>
          </cell>
          <cell r="C1345">
            <v>606965</v>
          </cell>
          <cell r="E1345">
            <v>1675550</v>
          </cell>
          <cell r="K1345">
            <v>27.65</v>
          </cell>
          <cell r="M1345">
            <v>107.46</v>
          </cell>
          <cell r="N1345">
            <v>30.75</v>
          </cell>
          <cell r="O1345">
            <v>0.2861529871580123</v>
          </cell>
          <cell r="P1345">
            <v>230</v>
          </cell>
          <cell r="Q1345">
            <v>101000</v>
          </cell>
          <cell r="R1345">
            <v>8.446876619051146</v>
          </cell>
          <cell r="S1345" t="str">
            <v/>
          </cell>
          <cell r="T1345">
            <v>29213</v>
          </cell>
          <cell r="U1345">
            <v>10.674033686525608</v>
          </cell>
          <cell r="V1345">
            <v>2282515</v>
          </cell>
          <cell r="X1345">
            <v>65</v>
          </cell>
          <cell r="Y1345">
            <v>0</v>
          </cell>
          <cell r="Z1345">
            <v>10.777599999999985</v>
          </cell>
        </row>
        <row r="1346">
          <cell r="A1346">
            <v>38963</v>
          </cell>
          <cell r="C1346">
            <v>601681</v>
          </cell>
          <cell r="E1346">
            <v>1717590</v>
          </cell>
          <cell r="K1346">
            <v>27.66</v>
          </cell>
          <cell r="M1346">
            <v>111.49</v>
          </cell>
          <cell r="N1346">
            <v>32.32</v>
          </cell>
          <cell r="O1346">
            <v>0.28989147008700333</v>
          </cell>
          <cell r="P1346">
            <v>230</v>
          </cell>
          <cell r="Q1346">
            <v>103000</v>
          </cell>
          <cell r="R1346">
            <v>8.3337082285303623</v>
          </cell>
          <cell r="S1346" t="str">
            <v/>
          </cell>
          <cell r="T1346">
            <v>30373</v>
          </cell>
          <cell r="U1346">
            <v>10.922001784181322</v>
          </cell>
          <cell r="V1346">
            <v>2319271</v>
          </cell>
          <cell r="X1346">
            <v>67</v>
          </cell>
          <cell r="Y1346">
            <v>0</v>
          </cell>
          <cell r="Z1346">
            <v>13.297599999999981</v>
          </cell>
        </row>
        <row r="1347">
          <cell r="A1347">
            <v>38964</v>
          </cell>
          <cell r="C1347">
            <v>607388</v>
          </cell>
          <cell r="E1347">
            <v>1751560</v>
          </cell>
          <cell r="K1347">
            <v>30.26</v>
          </cell>
          <cell r="M1347">
            <v>114.72</v>
          </cell>
          <cell r="N1347">
            <v>29.54</v>
          </cell>
          <cell r="O1347">
            <v>0.25749651324965134</v>
          </cell>
          <cell r="P1347">
            <v>230</v>
          </cell>
          <cell r="Q1347">
            <v>108000</v>
          </cell>
          <cell r="R1347">
            <v>8.1354255759415093</v>
          </cell>
          <cell r="S1347" t="str">
            <v/>
          </cell>
          <cell r="T1347">
            <v>29821</v>
          </cell>
          <cell r="U1347">
            <v>10.543137873323193</v>
          </cell>
          <cell r="V1347">
            <v>2358948</v>
          </cell>
          <cell r="X1347">
            <v>66</v>
          </cell>
          <cell r="Y1347">
            <v>0</v>
          </cell>
          <cell r="Z1347">
            <v>13.598399999999998</v>
          </cell>
        </row>
        <row r="1348">
          <cell r="A1348">
            <v>38965</v>
          </cell>
          <cell r="C1348">
            <v>599193</v>
          </cell>
          <cell r="E1348">
            <v>1761720</v>
          </cell>
          <cell r="K1348">
            <v>25.84</v>
          </cell>
          <cell r="M1348">
            <v>116.73</v>
          </cell>
          <cell r="N1348">
            <v>30.1</v>
          </cell>
          <cell r="O1348">
            <v>0.25786001884691168</v>
          </cell>
          <cell r="P1348">
            <v>230</v>
          </cell>
          <cell r="Q1348">
            <v>106000</v>
          </cell>
          <cell r="R1348">
            <v>8.2798379743283999</v>
          </cell>
          <cell r="S1348" t="str">
            <v/>
          </cell>
          <cell r="T1348">
            <v>30345</v>
          </cell>
          <cell r="U1348">
            <v>10.719467426372763</v>
          </cell>
          <cell r="V1348">
            <v>2360913</v>
          </cell>
          <cell r="X1348">
            <v>65</v>
          </cell>
          <cell r="Y1348">
            <v>0</v>
          </cell>
          <cell r="Z1348">
            <v>12.833599999999997</v>
          </cell>
        </row>
        <row r="1349">
          <cell r="A1349">
            <v>38966</v>
          </cell>
          <cell r="C1349">
            <v>584271</v>
          </cell>
          <cell r="E1349">
            <v>1717490</v>
          </cell>
          <cell r="K1349">
            <v>27.53</v>
          </cell>
          <cell r="M1349">
            <v>112.95</v>
          </cell>
          <cell r="N1349">
            <v>30.05</v>
          </cell>
          <cell r="O1349">
            <v>0.26604692341744135</v>
          </cell>
          <cell r="P1349">
            <v>230</v>
          </cell>
          <cell r="Q1349">
            <v>104000</v>
          </cell>
          <cell r="R1349">
            <v>8.1924864749430508</v>
          </cell>
          <cell r="S1349" t="str">
            <v/>
          </cell>
          <cell r="T1349">
            <v>30922</v>
          </cell>
          <cell r="U1349">
            <v>11.204007714093686</v>
          </cell>
          <cell r="V1349">
            <v>2301761</v>
          </cell>
          <cell r="X1349">
            <v>67</v>
          </cell>
          <cell r="Y1349">
            <v>0</v>
          </cell>
          <cell r="Z1349">
            <v>13.932799999999993</v>
          </cell>
        </row>
        <row r="1350">
          <cell r="A1350">
            <v>38967</v>
          </cell>
          <cell r="C1350">
            <v>586510</v>
          </cell>
          <cell r="E1350">
            <v>1783040</v>
          </cell>
          <cell r="K1350">
            <v>29.6</v>
          </cell>
          <cell r="M1350">
            <v>116.07</v>
          </cell>
          <cell r="N1350">
            <v>29.22</v>
          </cell>
          <cell r="O1350">
            <v>0.25174463685706899</v>
          </cell>
          <cell r="P1350">
            <v>230</v>
          </cell>
          <cell r="Q1350">
            <v>110000</v>
          </cell>
          <cell r="R1350">
            <v>8.1332807029587428</v>
          </cell>
          <cell r="S1350" t="str">
            <v/>
          </cell>
          <cell r="T1350">
            <v>30071</v>
          </cell>
          <cell r="U1350">
            <v>10.583956447426726</v>
          </cell>
          <cell r="V1350">
            <v>2369550</v>
          </cell>
          <cell r="X1350">
            <v>67</v>
          </cell>
          <cell r="Y1350">
            <v>0</v>
          </cell>
          <cell r="Z1350">
            <v>14.353600000000014</v>
          </cell>
        </row>
        <row r="1351">
          <cell r="A1351">
            <v>38968</v>
          </cell>
          <cell r="C1351">
            <v>502208</v>
          </cell>
          <cell r="E1351">
            <v>1718460</v>
          </cell>
          <cell r="K1351">
            <v>28.21</v>
          </cell>
          <cell r="M1351">
            <v>107.02</v>
          </cell>
          <cell r="N1351">
            <v>26.49</v>
          </cell>
          <cell r="O1351">
            <v>0.24752382732199588</v>
          </cell>
          <cell r="P1351">
            <v>230</v>
          </cell>
          <cell r="Q1351">
            <v>109000</v>
          </cell>
          <cell r="R1351">
            <v>8.2107076832063886</v>
          </cell>
          <cell r="S1351" t="str">
            <v/>
          </cell>
          <cell r="T1351">
            <v>30802</v>
          </cell>
          <cell r="U1351">
            <v>11.56808131607246</v>
          </cell>
          <cell r="V1351">
            <v>2220668</v>
          </cell>
          <cell r="X1351">
            <v>68</v>
          </cell>
          <cell r="Y1351">
            <v>0</v>
          </cell>
          <cell r="Z1351">
            <v>13.583999999999982</v>
          </cell>
        </row>
        <row r="1352">
          <cell r="A1352">
            <v>38969</v>
          </cell>
          <cell r="C1352">
            <v>614100</v>
          </cell>
          <cell r="E1352">
            <v>1722120</v>
          </cell>
          <cell r="K1352">
            <v>23.36</v>
          </cell>
          <cell r="M1352">
            <v>113.7</v>
          </cell>
          <cell r="N1352">
            <v>30.39</v>
          </cell>
          <cell r="O1352">
            <v>0.26728232189973616</v>
          </cell>
          <cell r="P1352">
            <v>230</v>
          </cell>
          <cell r="Q1352">
            <v>105000</v>
          </cell>
          <cell r="R1352">
            <v>8.5226178316065955</v>
          </cell>
          <cell r="S1352" t="str">
            <v/>
          </cell>
          <cell r="T1352">
            <v>30393</v>
          </cell>
          <cell r="U1352">
            <v>10.849903690577085</v>
          </cell>
          <cell r="V1352">
            <v>2336220</v>
          </cell>
          <cell r="X1352">
            <v>68</v>
          </cell>
          <cell r="Y1352">
            <v>0</v>
          </cell>
          <cell r="Z1352">
            <v>14.24160000000002</v>
          </cell>
        </row>
        <row r="1353">
          <cell r="A1353">
            <v>38970</v>
          </cell>
          <cell r="C1353">
            <v>602168</v>
          </cell>
          <cell r="E1353">
            <v>1851140</v>
          </cell>
          <cell r="K1353">
            <v>29.31</v>
          </cell>
          <cell r="M1353">
            <v>119.23</v>
          </cell>
          <cell r="N1353">
            <v>34.15</v>
          </cell>
          <cell r="O1353">
            <v>0.28642120271743687</v>
          </cell>
          <cell r="P1353">
            <v>230</v>
          </cell>
          <cell r="Q1353">
            <v>117000</v>
          </cell>
          <cell r="R1353">
            <v>8.2580718998249623</v>
          </cell>
          <cell r="S1353" t="str">
            <v/>
          </cell>
          <cell r="T1353">
            <v>30865</v>
          </cell>
          <cell r="U1353">
            <v>10.492530901134305</v>
          </cell>
          <cell r="V1353">
            <v>2453308</v>
          </cell>
          <cell r="X1353">
            <v>70</v>
          </cell>
          <cell r="Y1353">
            <v>0</v>
          </cell>
          <cell r="Z1353">
            <v>17.019199999999998</v>
          </cell>
        </row>
        <row r="1354">
          <cell r="A1354">
            <v>38971</v>
          </cell>
          <cell r="C1354">
            <v>684717</v>
          </cell>
          <cell r="E1354">
            <v>1863600</v>
          </cell>
          <cell r="K1354">
            <v>27.54</v>
          </cell>
          <cell r="M1354">
            <v>118.77</v>
          </cell>
          <cell r="N1354">
            <v>29.59</v>
          </cell>
          <cell r="O1354">
            <v>0.24913698745474447</v>
          </cell>
          <cell r="P1354">
            <v>230</v>
          </cell>
          <cell r="Q1354">
            <v>121000</v>
          </cell>
          <cell r="R1354">
            <v>8.7086221037523064</v>
          </cell>
          <cell r="S1354" t="str">
            <v/>
          </cell>
          <cell r="T1354">
            <v>30947</v>
          </cell>
          <cell r="U1354">
            <v>10.128174006609067</v>
          </cell>
          <cell r="V1354">
            <v>2548317</v>
          </cell>
          <cell r="X1354">
            <v>69</v>
          </cell>
          <cell r="Y1354">
            <v>0</v>
          </cell>
          <cell r="Z1354">
            <v>16.916800000000009</v>
          </cell>
        </row>
        <row r="1355">
          <cell r="A1355">
            <v>38972</v>
          </cell>
          <cell r="C1355">
            <v>661000</v>
          </cell>
          <cell r="E1355">
            <v>1820280</v>
          </cell>
          <cell r="K1355">
            <v>30.74</v>
          </cell>
          <cell r="M1355">
            <v>114.51</v>
          </cell>
          <cell r="N1355">
            <v>32.299999999999997</v>
          </cell>
          <cell r="O1355">
            <v>0.28207143480918695</v>
          </cell>
          <cell r="P1355">
            <v>230</v>
          </cell>
          <cell r="Q1355">
            <v>115000</v>
          </cell>
          <cell r="R1355">
            <v>8.5414113597246129</v>
          </cell>
          <cell r="S1355" t="str">
            <v/>
          </cell>
          <cell r="T1355">
            <v>30475</v>
          </cell>
          <cell r="U1355">
            <v>10.243160787980397</v>
          </cell>
          <cell r="V1355">
            <v>2481280</v>
          </cell>
          <cell r="X1355">
            <v>71</v>
          </cell>
          <cell r="Y1355">
            <v>0</v>
          </cell>
          <cell r="Z1355">
            <v>16.620800000000003</v>
          </cell>
        </row>
        <row r="1356">
          <cell r="A1356">
            <v>38973</v>
          </cell>
          <cell r="C1356">
            <v>548907</v>
          </cell>
          <cell r="E1356">
            <v>1621570</v>
          </cell>
          <cell r="K1356">
            <v>25.05</v>
          </cell>
          <cell r="M1356">
            <v>102.53</v>
          </cell>
          <cell r="N1356">
            <v>30.51</v>
          </cell>
          <cell r="O1356">
            <v>0.2975714425046328</v>
          </cell>
          <cell r="P1356">
            <v>230</v>
          </cell>
          <cell r="Q1356">
            <v>98000</v>
          </cell>
          <cell r="R1356">
            <v>8.506337200188117</v>
          </cell>
          <cell r="S1356" t="str">
            <v/>
          </cell>
          <cell r="T1356">
            <v>35621</v>
          </cell>
          <cell r="U1356">
            <v>13.687274271968789</v>
          </cell>
          <cell r="V1356">
            <v>2170477</v>
          </cell>
          <cell r="X1356">
            <v>62</v>
          </cell>
          <cell r="Y1356">
            <v>3</v>
          </cell>
          <cell r="Z1356">
            <v>7.9679999999999822</v>
          </cell>
        </row>
        <row r="1357">
          <cell r="A1357">
            <v>38974</v>
          </cell>
          <cell r="C1357">
            <v>564197</v>
          </cell>
          <cell r="E1357">
            <v>1629560</v>
          </cell>
          <cell r="K1357">
            <v>26.29</v>
          </cell>
          <cell r="M1357">
            <v>101.98</v>
          </cell>
          <cell r="N1357">
            <v>31.01</v>
          </cell>
          <cell r="O1357">
            <v>0.30407923122180819</v>
          </cell>
          <cell r="P1357">
            <v>230</v>
          </cell>
          <cell r="Q1357">
            <v>97000</v>
          </cell>
          <cell r="R1357">
            <v>8.5513253293833316</v>
          </cell>
          <cell r="S1357" t="str">
            <v/>
          </cell>
          <cell r="T1357">
            <v>32077</v>
          </cell>
          <cell r="U1357">
            <v>12.194704335986165</v>
          </cell>
          <cell r="V1357">
            <v>2193757</v>
          </cell>
          <cell r="X1357">
            <v>62</v>
          </cell>
          <cell r="Y1357">
            <v>3</v>
          </cell>
          <cell r="Z1357">
            <v>8.9568000000000012</v>
          </cell>
        </row>
        <row r="1358">
          <cell r="A1358">
            <v>38975</v>
          </cell>
          <cell r="C1358">
            <v>568546</v>
          </cell>
          <cell r="E1358">
            <v>1715960</v>
          </cell>
          <cell r="K1358">
            <v>23.58</v>
          </cell>
          <cell r="M1358">
            <v>112.13</v>
          </cell>
          <cell r="N1358">
            <v>35</v>
          </cell>
          <cell r="O1358">
            <v>0.3121376973156158</v>
          </cell>
          <cell r="P1358">
            <v>230</v>
          </cell>
          <cell r="Q1358">
            <v>104000</v>
          </cell>
          <cell r="R1358">
            <v>8.4168668484267943</v>
          </cell>
          <cell r="S1358" t="str">
            <v/>
          </cell>
          <cell r="T1358">
            <v>31850</v>
          </cell>
          <cell r="U1358">
            <v>11.62741529240895</v>
          </cell>
          <cell r="V1358">
            <v>2284506</v>
          </cell>
          <cell r="X1358">
            <v>64</v>
          </cell>
          <cell r="Y1358">
            <v>1</v>
          </cell>
          <cell r="Z1358">
            <v>11.467199999999991</v>
          </cell>
        </row>
        <row r="1359">
          <cell r="A1359">
            <v>38976</v>
          </cell>
          <cell r="C1359">
            <v>350200</v>
          </cell>
          <cell r="E1359">
            <v>1803190</v>
          </cell>
          <cell r="K1359">
            <v>14.16</v>
          </cell>
          <cell r="L1359">
            <v>950</v>
          </cell>
          <cell r="M1359">
            <v>113.62</v>
          </cell>
          <cell r="N1359">
            <v>33</v>
          </cell>
          <cell r="O1359">
            <v>0.29044182362260162</v>
          </cell>
          <cell r="P1359">
            <v>230</v>
          </cell>
          <cell r="Q1359">
            <v>101000</v>
          </cell>
          <cell r="R1359">
            <v>8.4261621537016751</v>
          </cell>
          <cell r="S1359">
            <v>0</v>
          </cell>
          <cell r="T1359">
            <v>30474</v>
          </cell>
          <cell r="U1359">
            <v>11.802467736917139</v>
          </cell>
          <cell r="V1359">
            <v>2153390</v>
          </cell>
          <cell r="X1359">
            <v>68</v>
          </cell>
          <cell r="Y1359">
            <v>0</v>
          </cell>
          <cell r="Z1359">
            <v>14.888000000000034</v>
          </cell>
        </row>
        <row r="1360">
          <cell r="A1360">
            <v>38977</v>
          </cell>
          <cell r="D1360">
            <v>261741</v>
          </cell>
          <cell r="E1360">
            <v>2110690</v>
          </cell>
          <cell r="L1360">
            <v>3410</v>
          </cell>
          <cell r="M1360">
            <v>133.80000000000001</v>
          </cell>
          <cell r="N1360">
            <v>40</v>
          </cell>
          <cell r="O1360">
            <v>0.29895366218236169</v>
          </cell>
          <cell r="P1360">
            <v>230</v>
          </cell>
          <cell r="Q1360">
            <v>118000</v>
          </cell>
          <cell r="R1360">
            <v>7.8874813153961139</v>
          </cell>
          <cell r="S1360">
            <v>76.756891495601167</v>
          </cell>
          <cell r="T1360">
            <v>30424</v>
          </cell>
          <cell r="U1360">
            <v>10.695196614780366</v>
          </cell>
          <cell r="V1360">
            <v>2372431</v>
          </cell>
          <cell r="X1360">
            <v>76</v>
          </cell>
          <cell r="Y1360">
            <v>0</v>
          </cell>
          <cell r="Z1360">
            <v>21.316800000000001</v>
          </cell>
        </row>
        <row r="1361">
          <cell r="A1361">
            <v>38978</v>
          </cell>
          <cell r="D1361">
            <v>11149</v>
          </cell>
          <cell r="E1361">
            <v>2109670</v>
          </cell>
          <cell r="L1361">
            <v>420</v>
          </cell>
          <cell r="M1361">
            <v>136.72</v>
          </cell>
          <cell r="N1361">
            <v>38.729999999999997</v>
          </cell>
          <cell r="O1361">
            <v>0.28327969572849615</v>
          </cell>
          <cell r="P1361">
            <v>230</v>
          </cell>
          <cell r="Q1361">
            <v>96000</v>
          </cell>
          <cell r="R1361">
            <v>7.7152940315974252</v>
          </cell>
          <cell r="S1361">
            <v>26.545238095238094</v>
          </cell>
          <cell r="T1361">
            <v>32627</v>
          </cell>
          <cell r="U1361">
            <v>12.830382036373683</v>
          </cell>
          <cell r="V1361">
            <v>2120819</v>
          </cell>
          <cell r="X1361">
            <v>62</v>
          </cell>
          <cell r="Y1361">
            <v>3</v>
          </cell>
          <cell r="Z1361">
            <v>9.7295999999999836</v>
          </cell>
        </row>
        <row r="1362">
          <cell r="A1362">
            <v>38979</v>
          </cell>
          <cell r="E1362">
            <v>2000460</v>
          </cell>
          <cell r="M1362">
            <v>131.12</v>
          </cell>
          <cell r="N1362">
            <v>34.979999999999997</v>
          </cell>
          <cell r="O1362">
            <v>0.26677852348993286</v>
          </cell>
          <cell r="P1362">
            <v>230</v>
          </cell>
          <cell r="Q1362">
            <v>90000</v>
          </cell>
          <cell r="R1362">
            <v>7.6283557046979862</v>
          </cell>
          <cell r="S1362" t="str">
            <v/>
          </cell>
          <cell r="T1362">
            <v>31448</v>
          </cell>
          <cell r="U1362">
            <v>13.110800515881349</v>
          </cell>
          <cell r="V1362">
            <v>2000460</v>
          </cell>
          <cell r="X1362">
            <v>57</v>
          </cell>
          <cell r="Y1362">
            <v>8</v>
          </cell>
          <cell r="Z1362">
            <v>2.7375999999999863</v>
          </cell>
        </row>
        <row r="1363">
          <cell r="A1363">
            <v>38980</v>
          </cell>
          <cell r="D1363">
            <v>1346</v>
          </cell>
          <cell r="E1363">
            <v>1944760</v>
          </cell>
          <cell r="L1363">
            <v>120</v>
          </cell>
          <cell r="M1363">
            <v>126.78</v>
          </cell>
          <cell r="N1363">
            <v>30.43</v>
          </cell>
          <cell r="O1363">
            <v>0.24002208550244516</v>
          </cell>
          <cell r="P1363">
            <v>230</v>
          </cell>
          <cell r="Q1363">
            <v>88000</v>
          </cell>
          <cell r="R1363">
            <v>7.6698217384445497</v>
          </cell>
          <cell r="S1363">
            <v>11.216666666666667</v>
          </cell>
          <cell r="T1363">
            <v>30876</v>
          </cell>
          <cell r="U1363">
            <v>13.231850680281546</v>
          </cell>
          <cell r="V1363">
            <v>1946106</v>
          </cell>
          <cell r="X1363">
            <v>52</v>
          </cell>
          <cell r="Y1363">
            <v>13</v>
          </cell>
          <cell r="Z1363">
            <v>0</v>
          </cell>
        </row>
        <row r="1364">
          <cell r="A1364">
            <v>38981</v>
          </cell>
          <cell r="E1364">
            <v>1978410</v>
          </cell>
          <cell r="M1364">
            <v>130.74</v>
          </cell>
          <cell r="N1364">
            <v>28.47</v>
          </cell>
          <cell r="O1364">
            <v>0.21776044056906835</v>
          </cell>
          <cell r="P1364">
            <v>230</v>
          </cell>
          <cell r="Q1364">
            <v>89000</v>
          </cell>
          <cell r="R1364">
            <v>7.5662000917852215</v>
          </cell>
          <cell r="S1364" t="str">
            <v/>
          </cell>
          <cell r="T1364">
            <v>30511</v>
          </cell>
          <cell r="U1364">
            <v>12.861931551094061</v>
          </cell>
          <cell r="V1364">
            <v>1978410</v>
          </cell>
          <cell r="X1364">
            <v>59</v>
          </cell>
          <cell r="Y1364">
            <v>6</v>
          </cell>
          <cell r="Z1364">
            <v>3.4207999999999927</v>
          </cell>
        </row>
        <row r="1365">
          <cell r="A1365">
            <v>38982</v>
          </cell>
          <cell r="D1365">
            <v>120600</v>
          </cell>
          <cell r="E1365">
            <v>2097830</v>
          </cell>
          <cell r="L1365">
            <v>2070</v>
          </cell>
          <cell r="M1365">
            <v>136.53</v>
          </cell>
          <cell r="N1365">
            <v>33.07</v>
          </cell>
          <cell r="O1365">
            <v>0.24221782758368124</v>
          </cell>
          <cell r="P1365">
            <v>230</v>
          </cell>
          <cell r="Q1365">
            <v>103000</v>
          </cell>
          <cell r="R1365">
            <v>7.6826704753534019</v>
          </cell>
          <cell r="S1365">
            <v>58.260869565217391</v>
          </cell>
          <cell r="T1365">
            <v>30201</v>
          </cell>
          <cell r="U1365">
            <v>11.353810577750933</v>
          </cell>
          <cell r="V1365">
            <v>2218430</v>
          </cell>
          <cell r="X1365">
            <v>68</v>
          </cell>
          <cell r="Y1365">
            <v>0</v>
          </cell>
          <cell r="Z1365">
            <v>14.660800000000009</v>
          </cell>
        </row>
        <row r="1366">
          <cell r="A1366">
            <v>38983</v>
          </cell>
          <cell r="E1366">
            <v>2129590</v>
          </cell>
          <cell r="L1366">
            <v>1370</v>
          </cell>
          <cell r="M1366">
            <v>140.81</v>
          </cell>
          <cell r="N1366">
            <v>34.69</v>
          </cell>
          <cell r="O1366">
            <v>0.24636034372558765</v>
          </cell>
          <cell r="P1366">
            <v>230</v>
          </cell>
          <cell r="Q1366">
            <v>102000</v>
          </cell>
          <cell r="R1366">
            <v>7.5619274199275619</v>
          </cell>
          <cell r="S1366">
            <v>0</v>
          </cell>
          <cell r="T1366">
            <v>30895</v>
          </cell>
          <cell r="U1366">
            <v>12.099244455505518</v>
          </cell>
          <cell r="V1366">
            <v>2129590</v>
          </cell>
          <cell r="X1366">
            <v>68</v>
          </cell>
          <cell r="Y1366">
            <v>0</v>
          </cell>
          <cell r="Z1366">
            <v>16.148800000000008</v>
          </cell>
        </row>
        <row r="1367">
          <cell r="A1367">
            <v>38984</v>
          </cell>
          <cell r="E1367">
            <v>2000620</v>
          </cell>
          <cell r="M1367">
            <v>130.03</v>
          </cell>
          <cell r="N1367">
            <v>31.4</v>
          </cell>
          <cell r="O1367">
            <v>0.24148273475351842</v>
          </cell>
          <cell r="P1367">
            <v>230</v>
          </cell>
          <cell r="Q1367">
            <v>89000</v>
          </cell>
          <cell r="R1367">
            <v>7.6929170191494274</v>
          </cell>
          <cell r="S1367" t="str">
            <v/>
          </cell>
          <cell r="T1367">
            <v>30154</v>
          </cell>
          <cell r="U1367">
            <v>12.570321200427866</v>
          </cell>
          <cell r="V1367">
            <v>2000620</v>
          </cell>
          <cell r="X1367">
            <v>58</v>
          </cell>
          <cell r="Y1367">
            <v>7</v>
          </cell>
          <cell r="Z1367">
            <v>4.5967999999999947</v>
          </cell>
        </row>
        <row r="1368">
          <cell r="A1368">
            <v>38985</v>
          </cell>
          <cell r="E1368">
            <v>2004430</v>
          </cell>
          <cell r="L1368">
            <v>70</v>
          </cell>
          <cell r="M1368">
            <v>129.08000000000001</v>
          </cell>
          <cell r="N1368">
            <v>32.090000000000003</v>
          </cell>
          <cell r="O1368">
            <v>0.24860551595909514</v>
          </cell>
          <cell r="P1368">
            <v>230</v>
          </cell>
          <cell r="Q1368">
            <v>92000</v>
          </cell>
          <cell r="R1368">
            <v>7.7642934614192738</v>
          </cell>
          <cell r="S1368">
            <v>0</v>
          </cell>
          <cell r="T1368">
            <v>29786</v>
          </cell>
          <cell r="U1368">
            <v>12.39331081654136</v>
          </cell>
          <cell r="V1368">
            <v>2004430</v>
          </cell>
          <cell r="X1368">
            <v>60</v>
          </cell>
          <cell r="Y1368">
            <v>5</v>
          </cell>
          <cell r="Z1368">
            <v>6.2959999999999781</v>
          </cell>
        </row>
        <row r="1369">
          <cell r="A1369">
            <v>38986</v>
          </cell>
          <cell r="E1369">
            <v>2047310</v>
          </cell>
          <cell r="M1369">
            <v>131.78</v>
          </cell>
          <cell r="N1369">
            <v>32.28</v>
          </cell>
          <cell r="O1369">
            <v>0.24495371073000455</v>
          </cell>
          <cell r="P1369">
            <v>230</v>
          </cell>
          <cell r="Q1369">
            <v>94000</v>
          </cell>
          <cell r="R1369">
            <v>7.7679086356047957</v>
          </cell>
          <cell r="S1369" t="str">
            <v/>
          </cell>
          <cell r="T1369">
            <v>39161</v>
          </cell>
          <cell r="U1369">
            <v>15.952774128002108</v>
          </cell>
          <cell r="V1369">
            <v>2047310</v>
          </cell>
          <cell r="X1369">
            <v>64</v>
          </cell>
          <cell r="Y1369">
            <v>1</v>
          </cell>
          <cell r="Z1369">
            <v>10.252799999999986</v>
          </cell>
        </row>
        <row r="1370">
          <cell r="A1370">
            <v>38987</v>
          </cell>
          <cell r="D1370">
            <v>23280</v>
          </cell>
          <cell r="E1370">
            <v>2058130</v>
          </cell>
          <cell r="L1370">
            <v>610</v>
          </cell>
          <cell r="M1370">
            <v>132.59</v>
          </cell>
          <cell r="N1370">
            <v>29.085000000000001</v>
          </cell>
          <cell r="O1370">
            <v>0.21936043442190212</v>
          </cell>
          <cell r="P1370">
            <v>230</v>
          </cell>
          <cell r="Q1370">
            <v>93000</v>
          </cell>
          <cell r="R1370">
            <v>7.7612565050154609</v>
          </cell>
          <cell r="S1370">
            <v>38.16393442622951</v>
          </cell>
          <cell r="T1370">
            <v>30084</v>
          </cell>
          <cell r="U1370">
            <v>12.05435546096156</v>
          </cell>
          <cell r="V1370">
            <v>2081410</v>
          </cell>
          <cell r="X1370">
            <v>66</v>
          </cell>
          <cell r="Y1370">
            <v>0</v>
          </cell>
          <cell r="Z1370">
            <v>11.918400000000005</v>
          </cell>
        </row>
        <row r="1371">
          <cell r="A1371">
            <v>38988</v>
          </cell>
          <cell r="D1371">
            <v>1271</v>
          </cell>
          <cell r="E1371">
            <v>2000330</v>
          </cell>
          <cell r="L1371">
            <v>80</v>
          </cell>
          <cell r="M1371">
            <v>128.77000000000001</v>
          </cell>
          <cell r="N1371">
            <v>34.369999999999997</v>
          </cell>
          <cell r="O1371">
            <v>0.2669099945639512</v>
          </cell>
          <cell r="P1371">
            <v>230</v>
          </cell>
          <cell r="Q1371">
            <v>90000</v>
          </cell>
          <cell r="R1371">
            <v>7.7670653102430682</v>
          </cell>
          <cell r="S1371">
            <v>15.887499999999999</v>
          </cell>
          <cell r="T1371">
            <v>29269</v>
          </cell>
          <cell r="U1371">
            <v>12.195410573835645</v>
          </cell>
          <cell r="V1371">
            <v>2001601</v>
          </cell>
          <cell r="X1371">
            <v>55</v>
          </cell>
          <cell r="Y1371">
            <v>10</v>
          </cell>
          <cell r="Z1371">
            <v>0.34879999999999001</v>
          </cell>
        </row>
        <row r="1372">
          <cell r="A1372">
            <v>38989</v>
          </cell>
          <cell r="D1372">
            <v>1961</v>
          </cell>
          <cell r="E1372">
            <v>1972090</v>
          </cell>
          <cell r="L1372">
            <v>70</v>
          </cell>
          <cell r="M1372">
            <v>126.75</v>
          </cell>
          <cell r="N1372">
            <v>36.124000000000002</v>
          </cell>
          <cell r="O1372">
            <v>0.28500197238658781</v>
          </cell>
          <cell r="P1372">
            <v>230</v>
          </cell>
          <cell r="Q1372">
            <v>85000</v>
          </cell>
          <cell r="R1372">
            <v>7.7794477317554245</v>
          </cell>
          <cell r="S1372">
            <v>28.014285714285716</v>
          </cell>
          <cell r="T1372">
            <v>30885</v>
          </cell>
          <cell r="U1372">
            <v>13.048340696364988</v>
          </cell>
          <cell r="V1372">
            <v>1974051</v>
          </cell>
          <cell r="X1372">
            <v>54</v>
          </cell>
          <cell r="Y1372">
            <v>11</v>
          </cell>
          <cell r="Z1372">
            <v>0</v>
          </cell>
        </row>
        <row r="1373">
          <cell r="A1373">
            <v>38990</v>
          </cell>
          <cell r="E1373">
            <v>1984760</v>
          </cell>
          <cell r="M1373">
            <v>125.94</v>
          </cell>
          <cell r="N1373">
            <v>38</v>
          </cell>
          <cell r="O1373">
            <v>0.30173098300778151</v>
          </cell>
          <cell r="P1373">
            <v>230</v>
          </cell>
          <cell r="Q1373">
            <v>88000</v>
          </cell>
          <cell r="R1373">
            <v>7.8797840241384787</v>
          </cell>
          <cell r="S1373" t="str">
            <v/>
          </cell>
          <cell r="T1373">
            <v>33371</v>
          </cell>
          <cell r="U1373">
            <v>14.022558898808924</v>
          </cell>
          <cell r="V1373">
            <v>1984760</v>
          </cell>
          <cell r="X1373">
            <v>60</v>
          </cell>
          <cell r="Y1373">
            <v>5</v>
          </cell>
          <cell r="Z1373">
            <v>6.6687999999999974</v>
          </cell>
        </row>
        <row r="1374">
          <cell r="A1374">
            <v>38991</v>
          </cell>
          <cell r="E1374">
            <v>2005590</v>
          </cell>
          <cell r="M1374">
            <v>128.5</v>
          </cell>
          <cell r="N1374">
            <v>38.299999999999997</v>
          </cell>
          <cell r="O1374">
            <v>0.2980544747081712</v>
          </cell>
          <cell r="P1374">
            <v>230</v>
          </cell>
          <cell r="Q1374">
            <v>89000</v>
          </cell>
          <cell r="R1374">
            <v>7.8038521400778214</v>
          </cell>
          <cell r="S1374" t="str">
            <v/>
          </cell>
          <cell r="T1374">
            <v>39432</v>
          </cell>
          <cell r="U1374">
            <v>16.397313508743064</v>
          </cell>
          <cell r="V1374">
            <v>2005590</v>
          </cell>
          <cell r="X1374">
            <v>64</v>
          </cell>
          <cell r="Y1374">
            <v>1</v>
          </cell>
          <cell r="Z1374">
            <v>10.455999999999982</v>
          </cell>
        </row>
        <row r="1375">
          <cell r="A1375">
            <v>38992</v>
          </cell>
          <cell r="D1375">
            <v>98971</v>
          </cell>
          <cell r="E1375">
            <v>2076210</v>
          </cell>
          <cell r="L1375">
            <v>1370</v>
          </cell>
          <cell r="M1375">
            <v>133.83000000000001</v>
          </cell>
          <cell r="N1375">
            <v>36.83</v>
          </cell>
          <cell r="O1375">
            <v>0.27519988044534105</v>
          </cell>
          <cell r="P1375">
            <v>230</v>
          </cell>
          <cell r="Q1375">
            <v>110000</v>
          </cell>
          <cell r="R1375">
            <v>7.7568930733019501</v>
          </cell>
          <cell r="S1375">
            <v>72.241605839416053</v>
          </cell>
          <cell r="T1375">
            <v>34353</v>
          </cell>
          <cell r="U1375">
            <v>13.171502509446341</v>
          </cell>
          <cell r="V1375">
            <v>2175181</v>
          </cell>
          <cell r="X1375">
            <v>70</v>
          </cell>
          <cell r="Y1375">
            <v>0</v>
          </cell>
          <cell r="Z1375">
            <v>11.451199999999986</v>
          </cell>
        </row>
        <row r="1376">
          <cell r="A1376">
            <v>38993</v>
          </cell>
          <cell r="D1376">
            <v>230841</v>
          </cell>
          <cell r="E1376">
            <v>2177880</v>
          </cell>
          <cell r="L1376">
            <v>3390</v>
          </cell>
          <cell r="M1376">
            <v>140.35</v>
          </cell>
          <cell r="N1376">
            <v>38.24</v>
          </cell>
          <cell r="O1376">
            <v>0.27246170288564309</v>
          </cell>
          <cell r="P1376">
            <v>230</v>
          </cell>
          <cell r="Q1376">
            <v>111000</v>
          </cell>
          <cell r="R1376">
            <v>7.7587459921624511</v>
          </cell>
          <cell r="S1376">
            <v>68.094690265486719</v>
          </cell>
          <cell r="T1376">
            <v>34935</v>
          </cell>
          <cell r="U1376">
            <v>12.095958809675343</v>
          </cell>
          <cell r="V1376">
            <v>2408721</v>
          </cell>
          <cell r="X1376">
            <v>76</v>
          </cell>
          <cell r="Y1376">
            <v>0</v>
          </cell>
          <cell r="Z1376">
            <v>19.579200000000029</v>
          </cell>
        </row>
        <row r="1377">
          <cell r="A1377">
            <v>38994</v>
          </cell>
          <cell r="D1377">
            <v>253565</v>
          </cell>
          <cell r="E1377">
            <v>2166170</v>
          </cell>
          <cell r="L1377">
            <v>3630</v>
          </cell>
          <cell r="M1377">
            <v>139.41999999999999</v>
          </cell>
          <cell r="N1377">
            <v>38.880000000000003</v>
          </cell>
          <cell r="O1377">
            <v>0.27886960263950655</v>
          </cell>
          <cell r="P1377">
            <v>230</v>
          </cell>
          <cell r="Q1377">
            <v>111000</v>
          </cell>
          <cell r="R1377">
            <v>7.7685052359776217</v>
          </cell>
          <cell r="S1377">
            <v>69.852617079889811</v>
          </cell>
          <cell r="T1377">
            <v>34501</v>
          </cell>
          <cell r="U1377">
            <v>11.891316197848111</v>
          </cell>
          <cell r="V1377">
            <v>2419735</v>
          </cell>
          <cell r="X1377">
            <v>76</v>
          </cell>
          <cell r="Y1377">
            <v>0</v>
          </cell>
          <cell r="Z1377">
            <v>18.286400000000015</v>
          </cell>
        </row>
        <row r="1378">
          <cell r="A1378">
            <v>38995</v>
          </cell>
          <cell r="D1378">
            <v>3600</v>
          </cell>
          <cell r="E1378">
            <v>2084220</v>
          </cell>
          <cell r="L1378">
            <v>70</v>
          </cell>
          <cell r="M1378">
            <v>134.91</v>
          </cell>
          <cell r="N1378">
            <v>35.33</v>
          </cell>
          <cell r="O1378">
            <v>0.26187828922985695</v>
          </cell>
          <cell r="P1378">
            <v>230</v>
          </cell>
          <cell r="Q1378">
            <v>92000</v>
          </cell>
          <cell r="R1378">
            <v>7.7244829886591058</v>
          </cell>
          <cell r="S1378">
            <v>51.428571428571431</v>
          </cell>
          <cell r="T1378">
            <v>38031</v>
          </cell>
          <cell r="U1378">
            <v>15.19185274592637</v>
          </cell>
          <cell r="V1378">
            <v>2087820</v>
          </cell>
          <cell r="X1378">
            <v>58</v>
          </cell>
          <cell r="Y1378">
            <v>7</v>
          </cell>
          <cell r="Z1378">
            <v>4.4207999999999927</v>
          </cell>
        </row>
        <row r="1379">
          <cell r="A1379">
            <v>38996</v>
          </cell>
          <cell r="E1379">
            <v>1976970</v>
          </cell>
          <cell r="M1379">
            <v>127.85</v>
          </cell>
          <cell r="N1379">
            <v>30.49</v>
          </cell>
          <cell r="O1379">
            <v>0.23848259679311692</v>
          </cell>
          <cell r="P1379">
            <v>230</v>
          </cell>
          <cell r="Q1379">
            <v>87000</v>
          </cell>
          <cell r="R1379">
            <v>7.7315995307000387</v>
          </cell>
          <cell r="S1379" t="str">
            <v/>
          </cell>
          <cell r="T1379">
            <v>36241</v>
          </cell>
          <cell r="U1379">
            <v>15.288544590964962</v>
          </cell>
          <cell r="V1379">
            <v>1976970</v>
          </cell>
          <cell r="X1379">
            <v>55</v>
          </cell>
          <cell r="Y1379">
            <v>10</v>
          </cell>
          <cell r="Z1379">
            <v>0</v>
          </cell>
        </row>
        <row r="1380">
          <cell r="A1380">
            <v>38997</v>
          </cell>
          <cell r="E1380">
            <v>1956850</v>
          </cell>
          <cell r="M1380">
            <v>125.81</v>
          </cell>
          <cell r="N1380">
            <v>28.928999999999998</v>
          </cell>
          <cell r="O1380">
            <v>0.22994197599554883</v>
          </cell>
          <cell r="P1380">
            <v>230</v>
          </cell>
          <cell r="Q1380">
            <v>86000</v>
          </cell>
          <cell r="R1380">
            <v>7.777005007551069</v>
          </cell>
          <cell r="S1380" t="str">
            <v/>
          </cell>
          <cell r="T1380">
            <v>36418</v>
          </cell>
          <cell r="U1380">
            <v>15.521175358356542</v>
          </cell>
          <cell r="V1380">
            <v>1956850</v>
          </cell>
          <cell r="X1380">
            <v>53</v>
          </cell>
          <cell r="Y1380">
            <v>12</v>
          </cell>
          <cell r="Z1380">
            <v>0</v>
          </cell>
        </row>
        <row r="1381">
          <cell r="A1381">
            <v>38998</v>
          </cell>
          <cell r="E1381">
            <v>1958180</v>
          </cell>
          <cell r="M1381">
            <v>127.24</v>
          </cell>
          <cell r="N1381">
            <v>27.8</v>
          </cell>
          <cell r="O1381">
            <v>0.21848475322225716</v>
          </cell>
          <cell r="P1381">
            <v>230</v>
          </cell>
          <cell r="Q1381">
            <v>87000</v>
          </cell>
          <cell r="R1381">
            <v>7.6948286702294872</v>
          </cell>
          <cell r="S1381" t="str">
            <v/>
          </cell>
          <cell r="T1381">
            <v>40861</v>
          </cell>
          <cell r="U1381">
            <v>17.402932314700383</v>
          </cell>
          <cell r="V1381">
            <v>1958180</v>
          </cell>
          <cell r="X1381">
            <v>55</v>
          </cell>
          <cell r="Y1381">
            <v>10</v>
          </cell>
          <cell r="Z1381">
            <v>1.9599999999999937</v>
          </cell>
        </row>
        <row r="1382">
          <cell r="A1382">
            <v>38999</v>
          </cell>
          <cell r="E1382">
            <v>2015730</v>
          </cell>
          <cell r="M1382">
            <v>129.94</v>
          </cell>
          <cell r="N1382">
            <v>31.35</v>
          </cell>
          <cell r="O1382">
            <v>0.24126519932276436</v>
          </cell>
          <cell r="P1382">
            <v>230</v>
          </cell>
          <cell r="Q1382">
            <v>91000</v>
          </cell>
          <cell r="R1382">
            <v>7.7563875634908417</v>
          </cell>
          <cell r="S1382" t="str">
            <v/>
          </cell>
          <cell r="T1382">
            <v>35737</v>
          </cell>
          <cell r="U1382">
            <v>14.786036820407498</v>
          </cell>
          <cell r="V1382">
            <v>2015730</v>
          </cell>
          <cell r="X1382">
            <v>60</v>
          </cell>
          <cell r="Y1382">
            <v>5</v>
          </cell>
          <cell r="Z1382">
            <v>7.9968000000000004</v>
          </cell>
        </row>
        <row r="1383">
          <cell r="A1383">
            <v>39000</v>
          </cell>
          <cell r="E1383">
            <v>2035490</v>
          </cell>
          <cell r="M1383">
            <v>132.65</v>
          </cell>
          <cell r="N1383">
            <v>31.66</v>
          </cell>
          <cell r="O1383">
            <v>0.2386732001507727</v>
          </cell>
          <cell r="P1383">
            <v>230</v>
          </cell>
          <cell r="Q1383">
            <v>92000</v>
          </cell>
          <cell r="R1383">
            <v>7.6724085940444784</v>
          </cell>
          <cell r="S1383" t="str">
            <v/>
          </cell>
          <cell r="T1383">
            <v>37520</v>
          </cell>
          <cell r="U1383">
            <v>15.373045310957067</v>
          </cell>
          <cell r="V1383">
            <v>2035490</v>
          </cell>
          <cell r="X1383">
            <v>62</v>
          </cell>
          <cell r="Y1383">
            <v>3</v>
          </cell>
          <cell r="Z1383">
            <v>9.9295999999999864</v>
          </cell>
        </row>
        <row r="1384">
          <cell r="A1384">
            <v>39001</v>
          </cell>
          <cell r="E1384">
            <v>1972860</v>
          </cell>
          <cell r="M1384">
            <v>131.65</v>
          </cell>
          <cell r="N1384">
            <v>29.48</v>
          </cell>
          <cell r="O1384">
            <v>0.22392707937713635</v>
          </cell>
          <cell r="P1384">
            <v>230</v>
          </cell>
          <cell r="Q1384">
            <v>89000</v>
          </cell>
          <cell r="R1384">
            <v>7.4928218761868592</v>
          </cell>
          <cell r="S1384" t="str">
            <v/>
          </cell>
          <cell r="T1384">
            <v>46373</v>
          </cell>
          <cell r="U1384">
            <v>19.603561327210244</v>
          </cell>
          <cell r="V1384">
            <v>1972860</v>
          </cell>
          <cell r="X1384">
            <v>54</v>
          </cell>
          <cell r="Y1384">
            <v>11</v>
          </cell>
          <cell r="Z1384">
            <v>0</v>
          </cell>
        </row>
        <row r="1385">
          <cell r="A1385">
            <v>39002</v>
          </cell>
          <cell r="E1385">
            <v>1914130</v>
          </cell>
          <cell r="M1385">
            <v>125.62</v>
          </cell>
          <cell r="N1385">
            <v>27.96</v>
          </cell>
          <cell r="O1385">
            <v>0.22257602292628562</v>
          </cell>
          <cell r="P1385">
            <v>230</v>
          </cell>
          <cell r="Q1385">
            <v>89000</v>
          </cell>
          <cell r="R1385">
            <v>7.6187310937748762</v>
          </cell>
          <cell r="S1385" t="str">
            <v/>
          </cell>
          <cell r="T1385">
            <v>32428</v>
          </cell>
          <cell r="U1385">
            <v>14.129109308145216</v>
          </cell>
          <cell r="V1385">
            <v>1914130</v>
          </cell>
          <cell r="X1385">
            <v>45</v>
          </cell>
          <cell r="Y1385">
            <v>20</v>
          </cell>
          <cell r="Z1385">
            <v>0</v>
          </cell>
        </row>
        <row r="1386">
          <cell r="A1386">
            <v>39003</v>
          </cell>
          <cell r="E1386">
            <v>1890240</v>
          </cell>
          <cell r="M1386">
            <v>122.95</v>
          </cell>
          <cell r="N1386">
            <v>26.17</v>
          </cell>
          <cell r="O1386">
            <v>0.21285075233834894</v>
          </cell>
          <cell r="P1386">
            <v>230</v>
          </cell>
          <cell r="Q1386">
            <v>86000</v>
          </cell>
          <cell r="R1386">
            <v>7.6870272468483121</v>
          </cell>
          <cell r="S1386" t="str">
            <v/>
          </cell>
          <cell r="T1386">
            <v>45700</v>
          </cell>
          <cell r="U1386">
            <v>20.163471305231081</v>
          </cell>
          <cell r="V1386">
            <v>1890240</v>
          </cell>
          <cell r="X1386">
            <v>44</v>
          </cell>
          <cell r="Y1386">
            <v>21</v>
          </cell>
          <cell r="Z1386">
            <v>0</v>
          </cell>
        </row>
        <row r="1387">
          <cell r="A1387">
            <v>39004</v>
          </cell>
          <cell r="E1387">
            <v>1846170</v>
          </cell>
          <cell r="M1387">
            <v>118.09</v>
          </cell>
          <cell r="N1387">
            <v>23.45</v>
          </cell>
          <cell r="O1387">
            <v>0.19857735625370479</v>
          </cell>
          <cell r="P1387">
            <v>230</v>
          </cell>
          <cell r="Q1387">
            <v>79000</v>
          </cell>
          <cell r="R1387">
            <v>7.8167922770768055</v>
          </cell>
          <cell r="S1387" t="str">
            <v/>
          </cell>
          <cell r="T1387">
            <v>40400</v>
          </cell>
          <cell r="U1387">
            <v>18.250540307772305</v>
          </cell>
          <cell r="V1387">
            <v>1846170</v>
          </cell>
          <cell r="X1387">
            <v>44</v>
          </cell>
          <cell r="Y1387">
            <v>21</v>
          </cell>
          <cell r="Z1387">
            <v>0</v>
          </cell>
        </row>
        <row r="1388">
          <cell r="A1388">
            <v>39005</v>
          </cell>
          <cell r="D1388">
            <v>45900</v>
          </cell>
          <cell r="E1388">
            <v>1819460</v>
          </cell>
          <cell r="L1388">
            <v>660</v>
          </cell>
          <cell r="M1388">
            <v>116.94</v>
          </cell>
          <cell r="N1388">
            <v>23.54</v>
          </cell>
          <cell r="O1388">
            <v>0.20129981186933471</v>
          </cell>
          <cell r="P1388">
            <v>230</v>
          </cell>
          <cell r="Q1388">
            <v>80000</v>
          </cell>
          <cell r="R1388">
            <v>7.7794595519069611</v>
          </cell>
          <cell r="S1388">
            <v>69.545454545454547</v>
          </cell>
          <cell r="T1388">
            <v>39752</v>
          </cell>
          <cell r="U1388">
            <v>17.773066861088477</v>
          </cell>
          <cell r="V1388">
            <v>1865360</v>
          </cell>
          <cell r="X1388">
            <v>48</v>
          </cell>
          <cell r="Y1388">
            <v>17</v>
          </cell>
          <cell r="Z1388">
            <v>0</v>
          </cell>
        </row>
        <row r="1389">
          <cell r="A1389">
            <v>39006</v>
          </cell>
          <cell r="D1389">
            <v>58381</v>
          </cell>
          <cell r="E1389">
            <v>1797050</v>
          </cell>
          <cell r="L1389">
            <v>740</v>
          </cell>
          <cell r="M1389">
            <v>115.68</v>
          </cell>
          <cell r="N1389">
            <v>24.12</v>
          </cell>
          <cell r="O1389">
            <v>0.20850622406639005</v>
          </cell>
          <cell r="P1389">
            <v>230</v>
          </cell>
          <cell r="Q1389">
            <v>88000</v>
          </cell>
          <cell r="R1389">
            <v>7.7673322959889353</v>
          </cell>
          <cell r="S1389">
            <v>78.893243243243248</v>
          </cell>
          <cell r="T1389">
            <v>32511</v>
          </cell>
          <cell r="U1389">
            <v>14.613410037883382</v>
          </cell>
          <cell r="V1389">
            <v>1855431</v>
          </cell>
          <cell r="X1389">
            <v>55</v>
          </cell>
          <cell r="Y1389">
            <v>10</v>
          </cell>
          <cell r="Z1389">
            <v>2.6319999999999908</v>
          </cell>
        </row>
        <row r="1390">
          <cell r="A1390">
            <v>39007</v>
          </cell>
          <cell r="E1390">
            <v>1931720</v>
          </cell>
          <cell r="M1390">
            <v>126.67</v>
          </cell>
          <cell r="N1390">
            <v>27.61</v>
          </cell>
          <cell r="O1390">
            <v>0.21796794821188914</v>
          </cell>
          <cell r="P1390">
            <v>230</v>
          </cell>
          <cell r="Q1390">
            <v>86000</v>
          </cell>
          <cell r="R1390">
            <v>7.6250098681613645</v>
          </cell>
          <cell r="S1390" t="str">
            <v/>
          </cell>
          <cell r="T1390">
            <v>31360</v>
          </cell>
          <cell r="U1390">
            <v>13.539353529497028</v>
          </cell>
          <cell r="V1390">
            <v>1931720</v>
          </cell>
          <cell r="X1390">
            <v>60</v>
          </cell>
          <cell r="Y1390">
            <v>5</v>
          </cell>
          <cell r="Z1390">
            <v>8.7279999999999802</v>
          </cell>
        </row>
        <row r="1391">
          <cell r="A1391">
            <v>39008</v>
          </cell>
          <cell r="E1391">
            <v>1904310</v>
          </cell>
          <cell r="M1391">
            <v>123.68</v>
          </cell>
          <cell r="N1391">
            <v>25</v>
          </cell>
          <cell r="O1391">
            <v>0.20213454075032342</v>
          </cell>
          <cell r="P1391">
            <v>230</v>
          </cell>
          <cell r="Q1391">
            <v>83000</v>
          </cell>
          <cell r="R1391">
            <v>7.6985365459249673</v>
          </cell>
          <cell r="S1391" t="str">
            <v/>
          </cell>
          <cell r="T1391">
            <v>30203</v>
          </cell>
          <cell r="U1391">
            <v>13.227521779542196</v>
          </cell>
          <cell r="V1391">
            <v>1904310</v>
          </cell>
          <cell r="X1391">
            <v>62</v>
          </cell>
          <cell r="Y1391">
            <v>3</v>
          </cell>
          <cell r="Z1391">
            <v>9.731199999999987</v>
          </cell>
        </row>
        <row r="1392">
          <cell r="A1392">
            <v>39009</v>
          </cell>
          <cell r="D1392">
            <v>40700</v>
          </cell>
          <cell r="E1392">
            <v>1436110</v>
          </cell>
          <cell r="L1392">
            <v>680</v>
          </cell>
          <cell r="M1392">
            <v>92.9</v>
          </cell>
          <cell r="N1392">
            <v>23.67</v>
          </cell>
          <cell r="O1392">
            <v>0.25479009687836385</v>
          </cell>
          <cell r="P1392">
            <v>230</v>
          </cell>
          <cell r="Q1392">
            <v>83000</v>
          </cell>
          <cell r="R1392">
            <v>7.7293326157158235</v>
          </cell>
          <cell r="S1392">
            <v>59.852941176470587</v>
          </cell>
          <cell r="T1392">
            <v>31221</v>
          </cell>
          <cell r="U1392">
            <v>17.631458346029618</v>
          </cell>
          <cell r="V1392">
            <v>1476810</v>
          </cell>
          <cell r="X1392">
            <v>46</v>
          </cell>
          <cell r="Y1392">
            <v>19</v>
          </cell>
          <cell r="Z1392">
            <v>0</v>
          </cell>
        </row>
        <row r="1393">
          <cell r="A1393">
            <v>39010</v>
          </cell>
          <cell r="E1393">
            <v>1252740</v>
          </cell>
          <cell r="M1393">
            <v>80.73</v>
          </cell>
          <cell r="N1393">
            <v>13.252000000000001</v>
          </cell>
          <cell r="O1393">
            <v>0.16415211197819893</v>
          </cell>
          <cell r="P1393">
            <v>230</v>
          </cell>
          <cell r="Q1393">
            <v>58000</v>
          </cell>
          <cell r="R1393">
            <v>7.7588257153474549</v>
          </cell>
          <cell r="S1393" t="str">
            <v/>
          </cell>
          <cell r="T1393">
            <v>31837</v>
          </cell>
          <cell r="U1393">
            <v>21.195186551080035</v>
          </cell>
          <cell r="V1393">
            <v>1252740</v>
          </cell>
          <cell r="X1393">
            <v>45</v>
          </cell>
          <cell r="Y1393">
            <v>20</v>
          </cell>
          <cell r="Z1393">
            <v>0</v>
          </cell>
        </row>
        <row r="1394">
          <cell r="A1394">
            <v>39011</v>
          </cell>
          <cell r="E1394">
            <v>1124070</v>
          </cell>
          <cell r="M1394">
            <v>72.900000000000006</v>
          </cell>
          <cell r="N1394">
            <v>13.93</v>
          </cell>
          <cell r="O1394">
            <v>0.19108367626886144</v>
          </cell>
          <cell r="P1394">
            <v>230</v>
          </cell>
          <cell r="Q1394">
            <v>53000</v>
          </cell>
          <cell r="R1394">
            <v>7.7096707818930037</v>
          </cell>
          <cell r="S1394" t="str">
            <v/>
          </cell>
          <cell r="T1394">
            <v>29836</v>
          </cell>
          <cell r="U1394">
            <v>22.136721022712109</v>
          </cell>
          <cell r="V1394">
            <v>1124070</v>
          </cell>
          <cell r="X1394">
            <v>50</v>
          </cell>
          <cell r="Y1394">
            <v>15</v>
          </cell>
          <cell r="Z1394">
            <v>0</v>
          </cell>
        </row>
        <row r="1395">
          <cell r="A1395">
            <v>39012</v>
          </cell>
          <cell r="E1395">
            <v>1231010</v>
          </cell>
          <cell r="M1395">
            <v>80.739999999999995</v>
          </cell>
          <cell r="N1395">
            <v>16.338000000000001</v>
          </cell>
          <cell r="O1395">
            <v>0.20235323259846424</v>
          </cell>
          <cell r="P1395">
            <v>230</v>
          </cell>
          <cell r="Q1395">
            <v>62000</v>
          </cell>
          <cell r="R1395">
            <v>7.6232970027247955</v>
          </cell>
          <cell r="S1395" t="str">
            <v/>
          </cell>
          <cell r="T1395">
            <v>27548</v>
          </cell>
          <cell r="U1395">
            <v>18.663562440597559</v>
          </cell>
          <cell r="V1395">
            <v>1231010</v>
          </cell>
          <cell r="X1395">
            <v>48</v>
          </cell>
          <cell r="Y1395">
            <v>17</v>
          </cell>
          <cell r="Z1395">
            <v>0</v>
          </cell>
        </row>
        <row r="1396">
          <cell r="A1396">
            <v>39013</v>
          </cell>
          <cell r="E1396">
            <v>1447760</v>
          </cell>
          <cell r="M1396">
            <v>90.34</v>
          </cell>
          <cell r="N1396">
            <v>20.37</v>
          </cell>
          <cell r="O1396">
            <v>0.22548151427938898</v>
          </cell>
          <cell r="P1396">
            <v>230</v>
          </cell>
          <cell r="Q1396">
            <v>66000</v>
          </cell>
          <cell r="R1396">
            <v>8.0128403807837056</v>
          </cell>
          <cell r="S1396" t="str">
            <v/>
          </cell>
          <cell r="T1396">
            <v>28870</v>
          </cell>
          <cell r="U1396">
            <v>16.630919489418137</v>
          </cell>
          <cell r="V1396">
            <v>1447760</v>
          </cell>
          <cell r="X1396">
            <v>40</v>
          </cell>
          <cell r="Y1396">
            <v>25</v>
          </cell>
          <cell r="Z1396">
            <v>0</v>
          </cell>
        </row>
        <row r="1397">
          <cell r="A1397">
            <v>39014</v>
          </cell>
          <cell r="E1397">
            <v>1544920</v>
          </cell>
          <cell r="M1397">
            <v>100.17</v>
          </cell>
          <cell r="N1397">
            <v>18.82</v>
          </cell>
          <cell r="O1397">
            <v>0.18788060297494261</v>
          </cell>
          <cell r="P1397">
            <v>230</v>
          </cell>
          <cell r="Q1397">
            <v>74000</v>
          </cell>
          <cell r="R1397">
            <v>7.7114904662074473</v>
          </cell>
          <cell r="S1397" t="str">
            <v/>
          </cell>
          <cell r="T1397">
            <v>29500</v>
          </cell>
          <cell r="U1397">
            <v>15.925096445123371</v>
          </cell>
          <cell r="V1397">
            <v>1544920</v>
          </cell>
          <cell r="X1397">
            <v>36</v>
          </cell>
          <cell r="Y1397">
            <v>29</v>
          </cell>
          <cell r="Z1397">
            <v>0</v>
          </cell>
        </row>
        <row r="1398">
          <cell r="A1398">
            <v>39015</v>
          </cell>
          <cell r="E1398">
            <v>1441080</v>
          </cell>
          <cell r="M1398">
            <v>94.58</v>
          </cell>
          <cell r="N1398">
            <v>17.28</v>
          </cell>
          <cell r="O1398">
            <v>0.1827024740960034</v>
          </cell>
          <cell r="P1398">
            <v>230</v>
          </cell>
          <cell r="Q1398">
            <v>65000</v>
          </cell>
          <cell r="R1398">
            <v>7.6183125396489748</v>
          </cell>
          <cell r="S1398" t="str">
            <v/>
          </cell>
          <cell r="T1398">
            <v>31398</v>
          </cell>
          <cell r="U1398">
            <v>18.171046714963779</v>
          </cell>
          <cell r="V1398">
            <v>1441080</v>
          </cell>
          <cell r="X1398">
            <v>41</v>
          </cell>
          <cell r="Y1398">
            <v>24</v>
          </cell>
          <cell r="Z1398">
            <v>0</v>
          </cell>
        </row>
        <row r="1399">
          <cell r="A1399">
            <v>39016</v>
          </cell>
          <cell r="E1399">
            <v>1362340</v>
          </cell>
          <cell r="M1399">
            <v>83.09</v>
          </cell>
          <cell r="N1399">
            <v>13.96</v>
          </cell>
          <cell r="O1399">
            <v>0.16801059092550247</v>
          </cell>
          <cell r="P1399">
            <v>230</v>
          </cell>
          <cell r="Q1399">
            <v>62000</v>
          </cell>
          <cell r="R1399">
            <v>8.1979780960404387</v>
          </cell>
          <cell r="S1399" t="str">
            <v/>
          </cell>
          <cell r="T1399">
            <v>31749</v>
          </cell>
          <cell r="U1399">
            <v>19.436165714872939</v>
          </cell>
          <cell r="V1399">
            <v>1362340</v>
          </cell>
          <cell r="X1399">
            <v>50</v>
          </cell>
          <cell r="Y1399">
            <v>15</v>
          </cell>
          <cell r="Z1399">
            <v>0</v>
          </cell>
        </row>
        <row r="1400">
          <cell r="A1400">
            <v>39017</v>
          </cell>
          <cell r="E1400">
            <v>1355030</v>
          </cell>
          <cell r="M1400">
            <v>87.67</v>
          </cell>
          <cell r="N1400">
            <v>14.035</v>
          </cell>
          <cell r="O1400">
            <v>0.16008897000114064</v>
          </cell>
          <cell r="P1400">
            <v>230</v>
          </cell>
          <cell r="Q1400">
            <v>67000</v>
          </cell>
          <cell r="R1400">
            <v>7.728014143948899</v>
          </cell>
          <cell r="S1400" t="str">
            <v/>
          </cell>
          <cell r="T1400">
            <v>28713</v>
          </cell>
          <cell r="U1400">
            <v>17.672407252975948</v>
          </cell>
          <cell r="V1400">
            <v>1355030</v>
          </cell>
          <cell r="X1400">
            <v>50</v>
          </cell>
          <cell r="Y1400">
            <v>15</v>
          </cell>
          <cell r="Z1400">
            <v>0</v>
          </cell>
        </row>
        <row r="1401">
          <cell r="A1401">
            <v>39018</v>
          </cell>
          <cell r="E1401">
            <v>1372220</v>
          </cell>
          <cell r="M1401">
            <v>90.18</v>
          </cell>
          <cell r="N1401">
            <v>15.38</v>
          </cell>
          <cell r="O1401">
            <v>0.17054779330228431</v>
          </cell>
          <cell r="P1401">
            <v>230</v>
          </cell>
          <cell r="Q1401">
            <v>66000</v>
          </cell>
          <cell r="R1401">
            <v>7.608227988467509</v>
          </cell>
          <cell r="S1401" t="str">
            <v/>
          </cell>
          <cell r="T1401">
            <v>30466</v>
          </cell>
          <cell r="U1401">
            <v>18.516450714899943</v>
          </cell>
          <cell r="V1401">
            <v>1372220</v>
          </cell>
          <cell r="X1401">
            <v>48</v>
          </cell>
          <cell r="Y1401">
            <v>17</v>
          </cell>
          <cell r="Z1401">
            <v>0</v>
          </cell>
        </row>
        <row r="1402">
          <cell r="A1402">
            <v>39019</v>
          </cell>
          <cell r="E1402">
            <v>1163780</v>
          </cell>
          <cell r="M1402">
            <v>77.3</v>
          </cell>
          <cell r="N1402">
            <v>15.14</v>
          </cell>
          <cell r="O1402">
            <v>0.19586028460543339</v>
          </cell>
          <cell r="P1402">
            <v>230</v>
          </cell>
          <cell r="Q1402">
            <v>57000</v>
          </cell>
          <cell r="R1402">
            <v>7.5276843467011645</v>
          </cell>
          <cell r="S1402" t="str">
            <v/>
          </cell>
          <cell r="T1402">
            <v>31425</v>
          </cell>
          <cell r="U1402">
            <v>22.520106893055388</v>
          </cell>
          <cell r="V1402">
            <v>1163780</v>
          </cell>
          <cell r="X1402">
            <v>58</v>
          </cell>
          <cell r="Y1402">
            <v>7</v>
          </cell>
          <cell r="Z1402">
            <v>0.95359999999999445</v>
          </cell>
        </row>
        <row r="1403">
          <cell r="A1403">
            <v>39020</v>
          </cell>
          <cell r="E1403">
            <v>1060100</v>
          </cell>
          <cell r="M1403">
            <v>71.239999999999995</v>
          </cell>
          <cell r="N1403">
            <v>15.94</v>
          </cell>
          <cell r="O1403">
            <v>0.22375070185289164</v>
          </cell>
          <cell r="P1403">
            <v>230</v>
          </cell>
          <cell r="Q1403">
            <v>55000</v>
          </cell>
          <cell r="R1403">
            <v>7.4403425042111175</v>
          </cell>
          <cell r="S1403" t="str">
            <v/>
          </cell>
          <cell r="T1403">
            <v>31988</v>
          </cell>
          <cell r="U1403">
            <v>25.165542873313836</v>
          </cell>
          <cell r="V1403">
            <v>1060100</v>
          </cell>
          <cell r="X1403">
            <v>60</v>
          </cell>
          <cell r="Y1403">
            <v>5</v>
          </cell>
          <cell r="Z1403">
            <v>3.3119999999999834</v>
          </cell>
        </row>
        <row r="1404">
          <cell r="A1404">
            <v>39021</v>
          </cell>
          <cell r="E1404">
            <v>1345120</v>
          </cell>
          <cell r="M1404">
            <v>90.25</v>
          </cell>
          <cell r="N1404">
            <v>20.11</v>
          </cell>
          <cell r="O1404">
            <v>0.22282548476454292</v>
          </cell>
          <cell r="P1404">
            <v>230</v>
          </cell>
          <cell r="Q1404">
            <v>67000</v>
          </cell>
          <cell r="R1404">
            <v>7.4521883656509695</v>
          </cell>
          <cell r="S1404" t="str">
            <v/>
          </cell>
          <cell r="T1404">
            <v>31261</v>
          </cell>
          <cell r="U1404">
            <v>19.382414951825858</v>
          </cell>
          <cell r="V1404">
            <v>1345120</v>
          </cell>
          <cell r="X1404">
            <v>52</v>
          </cell>
          <cell r="Y1404">
            <v>13</v>
          </cell>
          <cell r="Z1404">
            <v>0</v>
          </cell>
        </row>
        <row r="1405">
          <cell r="A1405">
            <v>39022</v>
          </cell>
          <cell r="E1405">
            <v>1710850</v>
          </cell>
          <cell r="M1405">
            <v>110.05</v>
          </cell>
          <cell r="N1405">
            <v>20.09</v>
          </cell>
          <cell r="O1405">
            <v>0.18255338482507952</v>
          </cell>
          <cell r="P1405">
            <v>230</v>
          </cell>
          <cell r="Q1405">
            <v>80000</v>
          </cell>
          <cell r="R1405">
            <v>7.77305770104498</v>
          </cell>
          <cell r="S1405" t="str">
            <v/>
          </cell>
          <cell r="T1405">
            <v>32622</v>
          </cell>
          <cell r="U1405">
            <v>15.902474208726655</v>
          </cell>
          <cell r="V1405">
            <v>1710850</v>
          </cell>
          <cell r="X1405">
            <v>38</v>
          </cell>
          <cell r="Y1405">
            <v>27</v>
          </cell>
          <cell r="Z1405">
            <v>0</v>
          </cell>
        </row>
        <row r="1406">
          <cell r="A1406">
            <v>39023</v>
          </cell>
          <cell r="E1406">
            <v>1869370</v>
          </cell>
          <cell r="M1406">
            <v>120.72</v>
          </cell>
          <cell r="N1406">
            <v>23.19</v>
          </cell>
          <cell r="O1406">
            <v>0.19209741550695827</v>
          </cell>
          <cell r="P1406">
            <v>230</v>
          </cell>
          <cell r="Q1406">
            <v>87000</v>
          </cell>
          <cell r="R1406">
            <v>7.7425861497680586</v>
          </cell>
          <cell r="S1406" t="str">
            <v/>
          </cell>
          <cell r="T1406">
            <v>33333</v>
          </cell>
          <cell r="U1406">
            <v>14.871171571171034</v>
          </cell>
          <cell r="V1406">
            <v>1869370</v>
          </cell>
          <cell r="X1406">
            <v>37</v>
          </cell>
          <cell r="Y1406">
            <v>28</v>
          </cell>
          <cell r="Z1406">
            <v>0</v>
          </cell>
        </row>
        <row r="1407">
          <cell r="A1407">
            <v>39024</v>
          </cell>
          <cell r="E1407">
            <v>1874870</v>
          </cell>
          <cell r="M1407">
            <v>116.96</v>
          </cell>
          <cell r="N1407">
            <v>26.032</v>
          </cell>
          <cell r="O1407">
            <v>0.2225718194254446</v>
          </cell>
          <cell r="P1407">
            <v>230</v>
          </cell>
          <cell r="Q1407">
            <v>91000</v>
          </cell>
          <cell r="R1407">
            <v>8.0150051299589595</v>
          </cell>
          <cell r="S1407" t="str">
            <v/>
          </cell>
          <cell r="T1407">
            <v>31925</v>
          </cell>
          <cell r="U1407">
            <v>14.201224618240198</v>
          </cell>
          <cell r="V1407">
            <v>1874870</v>
          </cell>
          <cell r="X1407">
            <v>38</v>
          </cell>
          <cell r="Y1407">
            <v>27</v>
          </cell>
          <cell r="Z1407">
            <v>0</v>
          </cell>
        </row>
        <row r="1408">
          <cell r="A1408">
            <v>39025</v>
          </cell>
          <cell r="E1408">
            <v>1528960</v>
          </cell>
          <cell r="M1408">
            <v>97.32</v>
          </cell>
          <cell r="N1408">
            <v>24.4</v>
          </cell>
          <cell r="O1408">
            <v>0.25071927661323468</v>
          </cell>
          <cell r="P1408">
            <v>230</v>
          </cell>
          <cell r="Q1408">
            <v>71000</v>
          </cell>
          <cell r="R1408">
            <v>7.8553226469379371</v>
          </cell>
          <cell r="S1408" t="str">
            <v/>
          </cell>
          <cell r="T1408">
            <v>28559</v>
          </cell>
          <cell r="U1408">
            <v>15.578043899120972</v>
          </cell>
          <cell r="V1408">
            <v>1528960</v>
          </cell>
          <cell r="X1408">
            <v>46</v>
          </cell>
          <cell r="Y1408">
            <v>19</v>
          </cell>
          <cell r="Z1408">
            <v>0</v>
          </cell>
        </row>
        <row r="1409">
          <cell r="A1409">
            <v>39026</v>
          </cell>
          <cell r="E1409">
            <v>1442310</v>
          </cell>
          <cell r="M1409">
            <v>89.22</v>
          </cell>
          <cell r="N1409">
            <v>22.75</v>
          </cell>
          <cell r="O1409">
            <v>0.25498767092580138</v>
          </cell>
          <cell r="P1409">
            <v>230</v>
          </cell>
          <cell r="Q1409">
            <v>64000</v>
          </cell>
          <cell r="R1409">
            <v>8.082885003362474</v>
          </cell>
          <cell r="S1409" t="str">
            <v/>
          </cell>
          <cell r="T1409">
            <v>27133</v>
          </cell>
          <cell r="U1409">
            <v>15.689360817022694</v>
          </cell>
          <cell r="V1409">
            <v>1442310</v>
          </cell>
          <cell r="X1409">
            <v>50</v>
          </cell>
          <cell r="Y1409">
            <v>15</v>
          </cell>
          <cell r="Z1409">
            <v>0</v>
          </cell>
        </row>
        <row r="1410">
          <cell r="A1410">
            <v>39027</v>
          </cell>
          <cell r="E1410">
            <v>1399730</v>
          </cell>
          <cell r="M1410">
            <v>89.84</v>
          </cell>
          <cell r="N1410">
            <v>19.724</v>
          </cell>
          <cell r="O1410">
            <v>0.21954585930543188</v>
          </cell>
          <cell r="P1410">
            <v>230</v>
          </cell>
          <cell r="Q1410">
            <v>64000</v>
          </cell>
          <cell r="R1410">
            <v>7.7901268922528937</v>
          </cell>
          <cell r="S1410" t="str">
            <v/>
          </cell>
          <cell r="T1410">
            <v>28238</v>
          </cell>
          <cell r="U1410">
            <v>16.825024826216485</v>
          </cell>
          <cell r="V1410">
            <v>1399730</v>
          </cell>
          <cell r="X1410">
            <v>51</v>
          </cell>
          <cell r="Y1410">
            <v>14</v>
          </cell>
          <cell r="Z1410">
            <v>0</v>
          </cell>
        </row>
        <row r="1411">
          <cell r="A1411">
            <v>39028</v>
          </cell>
          <cell r="E1411">
            <v>1362050</v>
          </cell>
          <cell r="M1411">
            <v>90.18</v>
          </cell>
          <cell r="N1411">
            <v>25.27</v>
          </cell>
          <cell r="O1411">
            <v>0.28021734309159457</v>
          </cell>
          <cell r="P1411">
            <v>230</v>
          </cell>
          <cell r="Q1411">
            <v>62000</v>
          </cell>
          <cell r="R1411">
            <v>7.5518407629186068</v>
          </cell>
          <cell r="S1411" t="str">
            <v/>
          </cell>
          <cell r="T1411">
            <v>28762</v>
          </cell>
          <cell r="U1411">
            <v>17.611327043794279</v>
          </cell>
          <cell r="V1411">
            <v>1362050</v>
          </cell>
          <cell r="X1411">
            <v>50</v>
          </cell>
          <cell r="Y1411">
            <v>15</v>
          </cell>
          <cell r="Z1411">
            <v>0</v>
          </cell>
        </row>
        <row r="1412">
          <cell r="A1412">
            <v>39029</v>
          </cell>
          <cell r="E1412">
            <v>1277750</v>
          </cell>
          <cell r="M1412">
            <v>81.81</v>
          </cell>
          <cell r="N1412">
            <v>24.18</v>
          </cell>
          <cell r="O1412">
            <v>0.29556288962229554</v>
          </cell>
          <cell r="P1412">
            <v>230</v>
          </cell>
          <cell r="Q1412">
            <v>67000</v>
          </cell>
          <cell r="R1412">
            <v>7.8092531475369755</v>
          </cell>
          <cell r="S1412" t="str">
            <v/>
          </cell>
          <cell r="T1412">
            <v>28488</v>
          </cell>
          <cell r="U1412">
            <v>18.594397965173155</v>
          </cell>
          <cell r="V1412">
            <v>1277750</v>
          </cell>
          <cell r="X1412">
            <v>50</v>
          </cell>
          <cell r="Y1412">
            <v>15</v>
          </cell>
          <cell r="Z1412">
            <v>0</v>
          </cell>
        </row>
        <row r="1413">
          <cell r="A1413">
            <v>39030</v>
          </cell>
          <cell r="E1413">
            <v>1074450</v>
          </cell>
          <cell r="M1413">
            <v>70.930000000000007</v>
          </cell>
          <cell r="N1413">
            <v>19.45</v>
          </cell>
          <cell r="O1413">
            <v>0.27421401381643873</v>
          </cell>
          <cell r="P1413">
            <v>230</v>
          </cell>
          <cell r="Q1413">
            <v>53000</v>
          </cell>
          <cell r="R1413">
            <v>7.5740166361201187</v>
          </cell>
          <cell r="S1413" t="str">
            <v/>
          </cell>
          <cell r="T1413">
            <v>27053</v>
          </cell>
          <cell r="U1413">
            <v>20.998838475499092</v>
          </cell>
          <cell r="V1413">
            <v>1074450</v>
          </cell>
          <cell r="X1413">
            <v>62</v>
          </cell>
          <cell r="Y1413">
            <v>3</v>
          </cell>
          <cell r="Z1413">
            <v>8.1535999999999831</v>
          </cell>
        </row>
        <row r="1414">
          <cell r="A1414">
            <v>39031</v>
          </cell>
          <cell r="E1414">
            <v>1083020</v>
          </cell>
          <cell r="M1414">
            <v>71.66</v>
          </cell>
          <cell r="N1414">
            <v>20.77</v>
          </cell>
          <cell r="O1414">
            <v>0.28984091543399387</v>
          </cell>
          <cell r="P1414">
            <v>230</v>
          </cell>
          <cell r="Q1414">
            <v>60000</v>
          </cell>
          <cell r="R1414">
            <v>7.5566564331565731</v>
          </cell>
          <cell r="S1414" t="str">
            <v/>
          </cell>
          <cell r="T1414">
            <v>31631</v>
          </cell>
          <cell r="U1414">
            <v>24.358048789496038</v>
          </cell>
          <cell r="V1414">
            <v>1083020</v>
          </cell>
          <cell r="X1414">
            <v>56</v>
          </cell>
          <cell r="Y1414">
            <v>9</v>
          </cell>
          <cell r="Z1414">
            <v>4.4655999999999878</v>
          </cell>
        </row>
        <row r="1415">
          <cell r="A1415">
            <v>39032</v>
          </cell>
          <cell r="E1415">
            <v>1743300</v>
          </cell>
          <cell r="M1415">
            <v>112.84</v>
          </cell>
          <cell r="N1415">
            <v>30.335999999999999</v>
          </cell>
          <cell r="O1415">
            <v>0.26884083658277202</v>
          </cell>
          <cell r="P1415">
            <v>230</v>
          </cell>
          <cell r="Q1415">
            <v>81000</v>
          </cell>
          <cell r="R1415">
            <v>7.7246543778801842</v>
          </cell>
          <cell r="S1415" t="str">
            <v/>
          </cell>
          <cell r="T1415">
            <v>32920</v>
          </cell>
          <cell r="U1415">
            <v>15.749027706074687</v>
          </cell>
          <cell r="V1415">
            <v>1743300</v>
          </cell>
          <cell r="X1415">
            <v>37</v>
          </cell>
          <cell r="Y1415">
            <v>28</v>
          </cell>
          <cell r="Z1415">
            <v>0</v>
          </cell>
        </row>
        <row r="1416">
          <cell r="A1416">
            <v>39033</v>
          </cell>
          <cell r="E1416">
            <v>1736460</v>
          </cell>
          <cell r="M1416">
            <v>113.09</v>
          </cell>
          <cell r="N1416">
            <v>28.2</v>
          </cell>
          <cell r="O1416">
            <v>0.24935891767618709</v>
          </cell>
          <cell r="P1416">
            <v>230</v>
          </cell>
          <cell r="Q1416">
            <v>80000</v>
          </cell>
          <cell r="R1416">
            <v>7.6773366345388627</v>
          </cell>
          <cell r="S1416" t="str">
            <v/>
          </cell>
          <cell r="T1416">
            <v>34122</v>
          </cell>
          <cell r="U1416">
            <v>16.388369441277078</v>
          </cell>
          <cell r="V1416">
            <v>1736460</v>
          </cell>
          <cell r="X1416">
            <v>39</v>
          </cell>
          <cell r="Y1416">
            <v>26</v>
          </cell>
          <cell r="Z1416">
            <v>0</v>
          </cell>
        </row>
        <row r="1417">
          <cell r="A1417">
            <v>39034</v>
          </cell>
          <cell r="E1417">
            <v>1631310</v>
          </cell>
          <cell r="M1417">
            <v>106.28</v>
          </cell>
          <cell r="N1417">
            <v>28.82</v>
          </cell>
          <cell r="O1417">
            <v>0.27117049303726004</v>
          </cell>
          <cell r="P1417">
            <v>230</v>
          </cell>
          <cell r="Q1417">
            <v>81000</v>
          </cell>
          <cell r="R1417">
            <v>7.6745859992472711</v>
          </cell>
          <cell r="S1417" t="str">
            <v/>
          </cell>
          <cell r="T1417">
            <v>32445</v>
          </cell>
          <cell r="U1417">
            <v>16.587362303915256</v>
          </cell>
          <cell r="V1417">
            <v>1631310</v>
          </cell>
          <cell r="X1417">
            <v>44</v>
          </cell>
          <cell r="Y1417">
            <v>21</v>
          </cell>
          <cell r="Z1417">
            <v>0</v>
          </cell>
        </row>
        <row r="1418">
          <cell r="A1418">
            <v>39035</v>
          </cell>
          <cell r="D1418">
            <v>1438</v>
          </cell>
          <cell r="E1418">
            <v>1597920</v>
          </cell>
          <cell r="L1418">
            <v>50</v>
          </cell>
          <cell r="M1418">
            <v>104.09</v>
          </cell>
          <cell r="N1418">
            <v>27.46</v>
          </cell>
          <cell r="O1418">
            <v>0.26381016428091075</v>
          </cell>
          <cell r="P1418">
            <v>230</v>
          </cell>
          <cell r="Q1418">
            <v>72000</v>
          </cell>
          <cell r="R1418">
            <v>7.6756652896531845</v>
          </cell>
          <cell r="S1418">
            <v>28.76</v>
          </cell>
          <cell r="T1418">
            <v>35770</v>
          </cell>
          <cell r="U1418">
            <v>18.652596854487864</v>
          </cell>
          <cell r="V1418">
            <v>1599358</v>
          </cell>
          <cell r="X1418">
            <v>42</v>
          </cell>
          <cell r="Y1418">
            <v>23</v>
          </cell>
          <cell r="Z1418">
            <v>0</v>
          </cell>
        </row>
        <row r="1419">
          <cell r="A1419">
            <v>39036</v>
          </cell>
          <cell r="D1419">
            <v>1015930</v>
          </cell>
          <cell r="E1419">
            <v>674410</v>
          </cell>
          <cell r="L1419">
            <v>11080</v>
          </cell>
          <cell r="M1419">
            <v>41.68</v>
          </cell>
          <cell r="N1419">
            <v>11.3</v>
          </cell>
          <cell r="O1419">
            <v>0.27111324376199619</v>
          </cell>
          <cell r="P1419">
            <v>230</v>
          </cell>
          <cell r="Q1419">
            <v>89000</v>
          </cell>
          <cell r="R1419">
            <v>8.0903310940499047</v>
          </cell>
          <cell r="S1419">
            <v>91.690433212996396</v>
          </cell>
          <cell r="T1419">
            <v>37998</v>
          </cell>
          <cell r="U1419">
            <v>18.74790397198197</v>
          </cell>
          <cell r="V1419">
            <v>1690340</v>
          </cell>
          <cell r="X1419">
            <v>46</v>
          </cell>
          <cell r="Y1419">
            <v>19</v>
          </cell>
          <cell r="Z1419">
            <v>0</v>
          </cell>
        </row>
        <row r="1420">
          <cell r="A1420">
            <v>39037</v>
          </cell>
          <cell r="D1420">
            <v>1624410</v>
          </cell>
          <cell r="E1420">
            <v>351890</v>
          </cell>
          <cell r="L1420">
            <v>21520</v>
          </cell>
          <cell r="M1420">
            <v>22.77</v>
          </cell>
          <cell r="N1420">
            <v>6.81</v>
          </cell>
          <cell r="O1420">
            <v>0.29907773386034253</v>
          </cell>
          <cell r="P1420">
            <v>230</v>
          </cell>
          <cell r="Q1420">
            <v>87000</v>
          </cell>
          <cell r="R1420">
            <v>7.7270531400966185</v>
          </cell>
          <cell r="S1420">
            <v>75.483736059479554</v>
          </cell>
          <cell r="T1420">
            <v>43777</v>
          </cell>
          <cell r="U1420">
            <v>18.47392501138491</v>
          </cell>
          <cell r="V1420">
            <v>1976300</v>
          </cell>
          <cell r="X1420">
            <v>37</v>
          </cell>
          <cell r="Y1420">
            <v>28</v>
          </cell>
          <cell r="Z1420">
            <v>0</v>
          </cell>
        </row>
        <row r="1421">
          <cell r="A1421">
            <v>39038</v>
          </cell>
          <cell r="E1421">
            <v>1819430</v>
          </cell>
          <cell r="M1421">
            <v>119.78</v>
          </cell>
          <cell r="N1421">
            <v>28.65</v>
          </cell>
          <cell r="O1421">
            <v>0.23918851227249957</v>
          </cell>
          <cell r="P1421">
            <v>230</v>
          </cell>
          <cell r="Q1421">
            <v>84000</v>
          </cell>
          <cell r="R1421">
            <v>7.5948822841876771</v>
          </cell>
          <cell r="S1421" t="str">
            <v/>
          </cell>
          <cell r="T1421">
            <v>41520</v>
          </cell>
          <cell r="U1421">
            <v>19.032158423242443</v>
          </cell>
          <cell r="V1421">
            <v>1819430</v>
          </cell>
          <cell r="X1421">
            <v>38</v>
          </cell>
          <cell r="Y1421">
            <v>27</v>
          </cell>
          <cell r="Z1421">
            <v>0</v>
          </cell>
        </row>
        <row r="1422">
          <cell r="A1422">
            <v>39039</v>
          </cell>
          <cell r="E1422">
            <v>1909180</v>
          </cell>
          <cell r="M1422">
            <v>124.76</v>
          </cell>
          <cell r="N1422">
            <v>24.23</v>
          </cell>
          <cell r="O1422">
            <v>0.19421288874639306</v>
          </cell>
          <cell r="P1422">
            <v>230</v>
          </cell>
          <cell r="Q1422">
            <v>83000</v>
          </cell>
          <cell r="R1422">
            <v>7.6514107085604364</v>
          </cell>
          <cell r="S1422" t="str">
            <v/>
          </cell>
          <cell r="T1422">
            <v>39135</v>
          </cell>
          <cell r="U1422">
            <v>17.095606490744718</v>
          </cell>
          <cell r="V1422">
            <v>1909180</v>
          </cell>
          <cell r="X1422">
            <v>39</v>
          </cell>
          <cell r="Y1422">
            <v>26</v>
          </cell>
          <cell r="Z1422">
            <v>0</v>
          </cell>
        </row>
        <row r="1423">
          <cell r="A1423">
            <v>39040</v>
          </cell>
          <cell r="E1423">
            <v>2029500</v>
          </cell>
          <cell r="M1423">
            <v>127.86</v>
          </cell>
          <cell r="N1423">
            <v>24.83</v>
          </cell>
          <cell r="O1423">
            <v>0.1941967777256374</v>
          </cell>
          <cell r="P1423">
            <v>230</v>
          </cell>
          <cell r="Q1423">
            <v>89000</v>
          </cell>
          <cell r="R1423">
            <v>7.9364148287189114</v>
          </cell>
          <cell r="S1423" t="str">
            <v/>
          </cell>
          <cell r="T1423">
            <v>39327</v>
          </cell>
          <cell r="U1423">
            <v>16.160984478935696</v>
          </cell>
          <cell r="V1423">
            <v>2029500</v>
          </cell>
          <cell r="X1423">
            <v>38</v>
          </cell>
          <cell r="Y1423">
            <v>27</v>
          </cell>
          <cell r="Z1423">
            <v>0</v>
          </cell>
        </row>
        <row r="1424">
          <cell r="A1424">
            <v>39041</v>
          </cell>
          <cell r="D1424">
            <v>10092</v>
          </cell>
          <cell r="E1424">
            <v>2048220</v>
          </cell>
          <cell r="L1424">
            <v>390</v>
          </cell>
          <cell r="M1424">
            <v>130.68</v>
          </cell>
          <cell r="N1424">
            <v>29.84</v>
          </cell>
          <cell r="O1424">
            <v>0.22834404652586471</v>
          </cell>
          <cell r="P1424">
            <v>230</v>
          </cell>
          <cell r="Q1424">
            <v>97000</v>
          </cell>
          <cell r="R1424">
            <v>7.8367768595041323</v>
          </cell>
          <cell r="S1424">
            <v>25.876923076923077</v>
          </cell>
          <cell r="T1424">
            <v>38480</v>
          </cell>
          <cell r="U1424">
            <v>15.591572123176661</v>
          </cell>
          <cell r="V1424">
            <v>2058312</v>
          </cell>
          <cell r="X1424">
            <v>36</v>
          </cell>
          <cell r="Y1424">
            <v>29</v>
          </cell>
          <cell r="Z1424">
            <v>0</v>
          </cell>
        </row>
        <row r="1425">
          <cell r="A1425">
            <v>39042</v>
          </cell>
          <cell r="D1425">
            <v>16400</v>
          </cell>
          <cell r="E1425">
            <v>1934970</v>
          </cell>
          <cell r="L1425">
            <v>520</v>
          </cell>
          <cell r="M1425">
            <v>124.25</v>
          </cell>
          <cell r="N1425">
            <v>34.47</v>
          </cell>
          <cell r="O1425">
            <v>0.27742454728370219</v>
          </cell>
          <cell r="P1425">
            <v>230</v>
          </cell>
          <cell r="Q1425">
            <v>99000</v>
          </cell>
          <cell r="R1425">
            <v>7.7865995975855133</v>
          </cell>
          <cell r="S1425">
            <v>31.53846153846154</v>
          </cell>
          <cell r="T1425">
            <v>35018</v>
          </cell>
          <cell r="U1425">
            <v>14.966414365292078</v>
          </cell>
          <cell r="V1425">
            <v>1951370</v>
          </cell>
          <cell r="X1425">
            <v>37</v>
          </cell>
          <cell r="Y1425">
            <v>28</v>
          </cell>
          <cell r="Z1425">
            <v>0</v>
          </cell>
        </row>
        <row r="1426">
          <cell r="A1426">
            <v>39043</v>
          </cell>
          <cell r="D1426">
            <v>17400</v>
          </cell>
          <cell r="E1426">
            <v>1822610</v>
          </cell>
          <cell r="L1426">
            <v>300</v>
          </cell>
          <cell r="M1426">
            <v>117.85</v>
          </cell>
          <cell r="N1426">
            <v>29.29</v>
          </cell>
          <cell r="O1426">
            <v>0.24853627492575309</v>
          </cell>
          <cell r="P1426">
            <v>230</v>
          </cell>
          <cell r="Q1426">
            <v>97000</v>
          </cell>
          <cell r="R1426">
            <v>7.7327535002121337</v>
          </cell>
          <cell r="S1426">
            <v>58</v>
          </cell>
          <cell r="T1426">
            <v>35529</v>
          </cell>
          <cell r="U1426">
            <v>16.103817914033076</v>
          </cell>
          <cell r="V1426">
            <v>1840010</v>
          </cell>
          <cell r="X1426">
            <v>41</v>
          </cell>
          <cell r="Y1426">
            <v>24</v>
          </cell>
          <cell r="Z1426">
            <v>0</v>
          </cell>
        </row>
        <row r="1427">
          <cell r="A1427">
            <v>39044</v>
          </cell>
          <cell r="D1427">
            <v>5235</v>
          </cell>
          <cell r="E1427">
            <v>1747390</v>
          </cell>
          <cell r="L1427">
            <v>170</v>
          </cell>
          <cell r="M1427">
            <v>113.8</v>
          </cell>
          <cell r="N1427">
            <v>31.48</v>
          </cell>
          <cell r="O1427">
            <v>0.27662565905096664</v>
          </cell>
          <cell r="P1427">
            <v>230</v>
          </cell>
          <cell r="Q1427">
            <v>97000</v>
          </cell>
          <cell r="R1427">
            <v>7.6774604569420033</v>
          </cell>
          <cell r="S1427">
            <v>30.794117647058822</v>
          </cell>
          <cell r="T1427">
            <v>36327</v>
          </cell>
          <cell r="U1427">
            <v>17.286480564866984</v>
          </cell>
          <cell r="V1427">
            <v>1752625</v>
          </cell>
          <cell r="X1427">
            <v>44</v>
          </cell>
          <cell r="Y1427">
            <v>21</v>
          </cell>
          <cell r="Z1427">
            <v>0</v>
          </cell>
        </row>
        <row r="1428">
          <cell r="A1428">
            <v>39045</v>
          </cell>
          <cell r="E1428">
            <v>1550880</v>
          </cell>
          <cell r="M1428">
            <v>100.86</v>
          </cell>
          <cell r="N1428">
            <v>29.5</v>
          </cell>
          <cell r="O1428">
            <v>0.29248463216339482</v>
          </cell>
          <cell r="P1428">
            <v>230</v>
          </cell>
          <cell r="Q1428">
            <v>87000</v>
          </cell>
          <cell r="R1428">
            <v>7.6882807852468771</v>
          </cell>
          <cell r="S1428" t="str">
            <v/>
          </cell>
          <cell r="T1428">
            <v>34240</v>
          </cell>
          <cell r="U1428">
            <v>18.412875270813988</v>
          </cell>
          <cell r="V1428">
            <v>1550880</v>
          </cell>
          <cell r="X1428">
            <v>46</v>
          </cell>
          <cell r="Y1428">
            <v>19</v>
          </cell>
          <cell r="Z1428">
            <v>0</v>
          </cell>
        </row>
        <row r="1429">
          <cell r="A1429">
            <v>39046</v>
          </cell>
          <cell r="E1429">
            <v>1293360</v>
          </cell>
          <cell r="M1429">
            <v>83.66</v>
          </cell>
          <cell r="N1429">
            <v>25</v>
          </cell>
          <cell r="O1429">
            <v>0.29882859191967487</v>
          </cell>
          <cell r="P1429">
            <v>230</v>
          </cell>
          <cell r="Q1429">
            <v>64000</v>
          </cell>
          <cell r="R1429">
            <v>7.729858952904614</v>
          </cell>
          <cell r="S1429" t="str">
            <v/>
          </cell>
          <cell r="T1429">
            <v>32696</v>
          </cell>
          <cell r="U1429">
            <v>21.083429207645203</v>
          </cell>
          <cell r="V1429">
            <v>1293360</v>
          </cell>
          <cell r="X1429">
            <v>52</v>
          </cell>
          <cell r="Y1429">
            <v>13</v>
          </cell>
          <cell r="Z1429">
            <v>0</v>
          </cell>
        </row>
        <row r="1430">
          <cell r="A1430">
            <v>39047</v>
          </cell>
          <cell r="E1430">
            <v>1230060</v>
          </cell>
          <cell r="M1430">
            <v>80.5</v>
          </cell>
          <cell r="N1430">
            <v>23.6</v>
          </cell>
          <cell r="O1430">
            <v>0.29316770186335406</v>
          </cell>
          <cell r="P1430">
            <v>230</v>
          </cell>
          <cell r="Q1430">
            <v>60000</v>
          </cell>
          <cell r="R1430">
            <v>7.6401242236024842</v>
          </cell>
          <cell r="S1430" t="str">
            <v/>
          </cell>
          <cell r="T1430">
            <v>34348</v>
          </cell>
          <cell r="U1430">
            <v>23.288483488610311</v>
          </cell>
          <cell r="V1430">
            <v>1230060</v>
          </cell>
          <cell r="X1430">
            <v>54</v>
          </cell>
          <cell r="Y1430">
            <v>11</v>
          </cell>
          <cell r="Z1430">
            <v>0</v>
          </cell>
        </row>
        <row r="1431">
          <cell r="A1431">
            <v>39048</v>
          </cell>
          <cell r="E1431">
            <v>1138420</v>
          </cell>
          <cell r="M1431">
            <v>72.92</v>
          </cell>
          <cell r="N1431">
            <v>22.35</v>
          </cell>
          <cell r="O1431">
            <v>0.30650027427317611</v>
          </cell>
          <cell r="P1431">
            <v>230</v>
          </cell>
          <cell r="Q1431">
            <v>56000</v>
          </cell>
          <cell r="R1431">
            <v>7.8059517279210091</v>
          </cell>
          <cell r="S1431" t="str">
            <v/>
          </cell>
          <cell r="T1431">
            <v>30525</v>
          </cell>
          <cell r="U1431">
            <v>22.362440926898682</v>
          </cell>
          <cell r="V1431">
            <v>1138420</v>
          </cell>
          <cell r="X1431">
            <v>56</v>
          </cell>
          <cell r="Y1431">
            <v>9</v>
          </cell>
          <cell r="Z1431">
            <v>2.5455999999999861</v>
          </cell>
        </row>
        <row r="1432">
          <cell r="A1432">
            <v>39049</v>
          </cell>
          <cell r="D1432">
            <v>440667</v>
          </cell>
          <cell r="E1432">
            <v>677530</v>
          </cell>
          <cell r="L1432">
            <v>5490</v>
          </cell>
          <cell r="M1432">
            <v>42.17</v>
          </cell>
          <cell r="N1432">
            <v>12.36</v>
          </cell>
          <cell r="O1432">
            <v>0.29309935973440832</v>
          </cell>
          <cell r="P1432">
            <v>230</v>
          </cell>
          <cell r="Q1432">
            <v>54000</v>
          </cell>
          <cell r="R1432">
            <v>8.0333175243063781</v>
          </cell>
          <cell r="S1432">
            <v>80.267213114754099</v>
          </cell>
          <cell r="T1432">
            <v>31247</v>
          </cell>
          <cell r="U1432">
            <v>23.305372845750792</v>
          </cell>
          <cell r="V1432">
            <v>1118197</v>
          </cell>
          <cell r="X1432">
            <v>58</v>
          </cell>
          <cell r="Y1432">
            <v>7</v>
          </cell>
          <cell r="Z1432">
            <v>3.6687999999999974</v>
          </cell>
        </row>
        <row r="1433">
          <cell r="A1433">
            <v>39050</v>
          </cell>
          <cell r="D1433">
            <v>986499</v>
          </cell>
          <cell r="E1433">
            <v>107630</v>
          </cell>
          <cell r="L1433">
            <v>12930</v>
          </cell>
          <cell r="M1433">
            <v>7.59</v>
          </cell>
          <cell r="N1433">
            <v>2.89</v>
          </cell>
          <cell r="O1433">
            <v>0.38076416337285907</v>
          </cell>
          <cell r="P1433">
            <v>230</v>
          </cell>
          <cell r="Q1433">
            <v>51000</v>
          </cell>
          <cell r="R1433">
            <v>7.0902503293807646</v>
          </cell>
          <cell r="S1433">
            <v>76.295359628770299</v>
          </cell>
          <cell r="T1433">
            <v>44731</v>
          </cell>
          <cell r="U1433">
            <v>34.096211689846442</v>
          </cell>
          <cell r="V1433">
            <v>1094129</v>
          </cell>
          <cell r="X1433">
            <v>62</v>
          </cell>
          <cell r="Y1433">
            <v>3</v>
          </cell>
          <cell r="Z1433">
            <v>9.7359999999999829</v>
          </cell>
        </row>
        <row r="1434">
          <cell r="A1434">
            <v>39051</v>
          </cell>
          <cell r="E1434">
            <v>1698600</v>
          </cell>
          <cell r="M1434">
            <v>111.25</v>
          </cell>
          <cell r="N1434">
            <v>29.93</v>
          </cell>
          <cell r="O1434">
            <v>0.26903370786516856</v>
          </cell>
          <cell r="P1434">
            <v>230</v>
          </cell>
          <cell r="Q1434">
            <v>87000</v>
          </cell>
          <cell r="R1434">
            <v>7.6341573033707864</v>
          </cell>
          <cell r="S1434" t="str">
            <v/>
          </cell>
          <cell r="T1434">
            <v>35899</v>
          </cell>
          <cell r="U1434">
            <v>17.62614270575768</v>
          </cell>
          <cell r="V1434">
            <v>1698600</v>
          </cell>
          <cell r="X1434">
            <v>49</v>
          </cell>
          <cell r="Y1434">
            <v>16</v>
          </cell>
          <cell r="Z1434">
            <v>0</v>
          </cell>
        </row>
        <row r="1435">
          <cell r="A1435">
            <v>39052</v>
          </cell>
          <cell r="C1435">
            <v>291000</v>
          </cell>
          <cell r="D1435">
            <v>82500</v>
          </cell>
          <cell r="E1435">
            <v>2004040</v>
          </cell>
          <cell r="K1435">
            <v>15.08</v>
          </cell>
          <cell r="L1435">
            <v>1140</v>
          </cell>
          <cell r="M1435">
            <v>131.4</v>
          </cell>
          <cell r="N1435">
            <v>32.24</v>
          </cell>
          <cell r="O1435">
            <v>0.24535768645357686</v>
          </cell>
          <cell r="P1435">
            <v>230</v>
          </cell>
          <cell r="Q1435">
            <v>105000</v>
          </cell>
          <cell r="R1435">
            <v>7.8339705079191679</v>
          </cell>
          <cell r="S1435">
            <v>72.368421052631575</v>
          </cell>
          <cell r="T1435">
            <v>35517</v>
          </cell>
          <cell r="U1435">
            <v>12.458750641419281</v>
          </cell>
          <cell r="V1435">
            <v>2377540</v>
          </cell>
          <cell r="X1435">
            <v>30</v>
          </cell>
          <cell r="Y1435">
            <v>35</v>
          </cell>
          <cell r="Z1435">
            <v>0</v>
          </cell>
        </row>
        <row r="1436">
          <cell r="A1436">
            <v>39053</v>
          </cell>
          <cell r="C1436">
            <v>515000</v>
          </cell>
          <cell r="E1436">
            <v>1823360</v>
          </cell>
          <cell r="K1436">
            <v>21.15</v>
          </cell>
          <cell r="M1436">
            <v>119.92</v>
          </cell>
          <cell r="N1436">
            <v>32.4</v>
          </cell>
          <cell r="O1436">
            <v>0.27018012008005338</v>
          </cell>
          <cell r="P1436">
            <v>230</v>
          </cell>
          <cell r="Q1436">
            <v>105000</v>
          </cell>
          <cell r="R1436">
            <v>8.2879421563762676</v>
          </cell>
          <cell r="S1436" t="str">
            <v/>
          </cell>
          <cell r="T1436">
            <v>40443</v>
          </cell>
          <cell r="U1436">
            <v>14.424409415145659</v>
          </cell>
          <cell r="V1436">
            <v>2338360</v>
          </cell>
          <cell r="X1436">
            <v>31</v>
          </cell>
          <cell r="Y1436">
            <v>34</v>
          </cell>
          <cell r="Z1436">
            <v>0</v>
          </cell>
        </row>
        <row r="1437">
          <cell r="A1437">
            <v>39054</v>
          </cell>
          <cell r="C1437">
            <v>579543</v>
          </cell>
          <cell r="E1437">
            <v>2038390</v>
          </cell>
          <cell r="K1437">
            <v>28.83</v>
          </cell>
          <cell r="M1437">
            <v>132.13</v>
          </cell>
          <cell r="N1437">
            <v>34</v>
          </cell>
          <cell r="O1437">
            <v>0.25732233406493604</v>
          </cell>
          <cell r="P1437">
            <v>230</v>
          </cell>
          <cell r="Q1437">
            <v>117000</v>
          </cell>
          <cell r="R1437">
            <v>8.1322471421471185</v>
          </cell>
          <cell r="S1437" t="str">
            <v/>
          </cell>
          <cell r="T1437">
            <v>45480</v>
          </cell>
          <cell r="U1437">
            <v>14.488651925011068</v>
          </cell>
          <cell r="V1437">
            <v>2617933</v>
          </cell>
          <cell r="X1437">
            <v>24</v>
          </cell>
          <cell r="Y1437">
            <v>41</v>
          </cell>
          <cell r="Z1437">
            <v>0</v>
          </cell>
        </row>
        <row r="1438">
          <cell r="A1438">
            <v>39055</v>
          </cell>
          <cell r="C1438">
            <v>747474</v>
          </cell>
          <cell r="D1438">
            <v>19567</v>
          </cell>
          <cell r="E1438">
            <v>1857900</v>
          </cell>
          <cell r="K1438">
            <v>35.32</v>
          </cell>
          <cell r="L1438">
            <v>300</v>
          </cell>
          <cell r="M1438">
            <v>120.73</v>
          </cell>
          <cell r="N1438">
            <v>32.46</v>
          </cell>
          <cell r="O1438">
            <v>0.26886440818355006</v>
          </cell>
          <cell r="P1438">
            <v>230</v>
          </cell>
          <cell r="Q1438">
            <v>120000</v>
          </cell>
          <cell r="R1438">
            <v>8.3478820890740142</v>
          </cell>
          <cell r="S1438">
            <v>65.223333333333329</v>
          </cell>
          <cell r="T1438">
            <v>44657</v>
          </cell>
          <cell r="U1438">
            <v>14.188485760251373</v>
          </cell>
          <cell r="V1438">
            <v>2624941</v>
          </cell>
          <cell r="X1438">
            <v>26</v>
          </cell>
          <cell r="Y1438">
            <v>39</v>
          </cell>
          <cell r="Z1438">
            <v>0</v>
          </cell>
        </row>
        <row r="1439">
          <cell r="A1439">
            <v>39056</v>
          </cell>
          <cell r="C1439">
            <v>705388</v>
          </cell>
          <cell r="E1439">
            <v>1636580</v>
          </cell>
          <cell r="K1439">
            <v>27.13</v>
          </cell>
          <cell r="M1439">
            <v>104.72</v>
          </cell>
          <cell r="N1439">
            <v>27.76</v>
          </cell>
          <cell r="O1439">
            <v>0.26508785332314744</v>
          </cell>
          <cell r="P1439">
            <v>230</v>
          </cell>
          <cell r="Q1439">
            <v>111000</v>
          </cell>
          <cell r="R1439">
            <v>8.8811831626848683</v>
          </cell>
          <cell r="S1439" t="str">
            <v/>
          </cell>
          <cell r="T1439">
            <v>36263</v>
          </cell>
          <cell r="U1439">
            <v>12.91364442212703</v>
          </cell>
          <cell r="V1439">
            <v>2341968</v>
          </cell>
          <cell r="X1439">
            <v>38</v>
          </cell>
          <cell r="Y1439">
            <v>27</v>
          </cell>
          <cell r="Z1439">
            <v>0</v>
          </cell>
        </row>
        <row r="1440">
          <cell r="A1440">
            <v>39057</v>
          </cell>
          <cell r="C1440">
            <v>615000</v>
          </cell>
          <cell r="E1440">
            <v>1490990</v>
          </cell>
          <cell r="K1440">
            <v>30.68</v>
          </cell>
          <cell r="M1440">
            <v>97.84</v>
          </cell>
          <cell r="N1440">
            <v>26.9</v>
          </cell>
          <cell r="O1440">
            <v>0.27493867538838918</v>
          </cell>
          <cell r="P1440">
            <v>230</v>
          </cell>
          <cell r="Q1440">
            <v>99000</v>
          </cell>
          <cell r="R1440">
            <v>8.1932384064737001</v>
          </cell>
          <cell r="S1440" t="str">
            <v/>
          </cell>
          <cell r="T1440">
            <v>33014</v>
          </cell>
          <cell r="U1440">
            <v>13.073982307608297</v>
          </cell>
          <cell r="V1440">
            <v>2105990</v>
          </cell>
          <cell r="X1440">
            <v>39</v>
          </cell>
          <cell r="Y1440">
            <v>26</v>
          </cell>
          <cell r="Z1440">
            <v>0</v>
          </cell>
        </row>
        <row r="1441">
          <cell r="A1441">
            <v>39058</v>
          </cell>
          <cell r="C1441">
            <v>890515</v>
          </cell>
          <cell r="E1441">
            <v>1998930</v>
          </cell>
          <cell r="K1441">
            <v>41.79</v>
          </cell>
          <cell r="M1441">
            <v>128.03</v>
          </cell>
          <cell r="N1441">
            <v>35</v>
          </cell>
          <cell r="O1441">
            <v>0.27337342810278842</v>
          </cell>
          <cell r="P1441">
            <v>230</v>
          </cell>
          <cell r="Q1441">
            <v>134000</v>
          </cell>
          <cell r="R1441">
            <v>8.5073754563655637</v>
          </cell>
          <cell r="S1441" t="str">
            <v/>
          </cell>
          <cell r="T1441">
            <v>34556</v>
          </cell>
          <cell r="U1441">
            <v>9.9741313643277518</v>
          </cell>
          <cell r="V1441">
            <v>2889445</v>
          </cell>
          <cell r="X1441">
            <v>24</v>
          </cell>
          <cell r="Y1441">
            <v>41</v>
          </cell>
          <cell r="Z1441">
            <v>0</v>
          </cell>
        </row>
        <row r="1442">
          <cell r="A1442">
            <v>39059</v>
          </cell>
          <cell r="C1442">
            <v>1368660</v>
          </cell>
          <cell r="D1442">
            <v>573762</v>
          </cell>
          <cell r="E1442">
            <v>1087970</v>
          </cell>
          <cell r="K1442">
            <v>62.18</v>
          </cell>
          <cell r="L1442">
            <v>6870</v>
          </cell>
          <cell r="M1442">
            <v>67.900000000000006</v>
          </cell>
          <cell r="N1442">
            <v>19.45</v>
          </cell>
          <cell r="O1442">
            <v>0.28645066273932251</v>
          </cell>
          <cell r="P1442">
            <v>230</v>
          </cell>
          <cell r="Q1442">
            <v>141000</v>
          </cell>
          <cell r="R1442">
            <v>9.4427659901599004</v>
          </cell>
          <cell r="S1442">
            <v>83.517030567685595</v>
          </cell>
          <cell r="T1442">
            <v>36990</v>
          </cell>
          <cell r="U1442">
            <v>10.180088912589525</v>
          </cell>
          <cell r="V1442">
            <v>3030392</v>
          </cell>
          <cell r="X1442">
            <v>19</v>
          </cell>
          <cell r="Y1442">
            <v>46</v>
          </cell>
          <cell r="Z1442">
            <v>0</v>
          </cell>
        </row>
        <row r="1443">
          <cell r="A1443">
            <v>39060</v>
          </cell>
          <cell r="C1443">
            <v>1379310</v>
          </cell>
          <cell r="D1443">
            <v>1251730</v>
          </cell>
          <cell r="K1443">
            <v>60.74</v>
          </cell>
          <cell r="L1443">
            <v>15010</v>
          </cell>
          <cell r="O1443" t="str">
            <v/>
          </cell>
          <cell r="P1443">
            <v>230</v>
          </cell>
          <cell r="Q1443">
            <v>121000</v>
          </cell>
          <cell r="R1443">
            <v>11.354214685544946</v>
          </cell>
          <cell r="S1443">
            <v>83.393071285809455</v>
          </cell>
          <cell r="T1443">
            <v>35550</v>
          </cell>
          <cell r="U1443">
            <v>11.268813853077111</v>
          </cell>
          <cell r="V1443">
            <v>2631040</v>
          </cell>
          <cell r="X1443">
            <v>34</v>
          </cell>
          <cell r="Y1443">
            <v>31</v>
          </cell>
          <cell r="Z1443">
            <v>0</v>
          </cell>
        </row>
        <row r="1444">
          <cell r="A1444">
            <v>39061</v>
          </cell>
          <cell r="C1444">
            <v>1261000</v>
          </cell>
          <cell r="D1444">
            <v>1035000</v>
          </cell>
          <cell r="K1444">
            <v>57.97</v>
          </cell>
          <cell r="L1444">
            <v>12300</v>
          </cell>
          <cell r="O1444" t="str">
            <v/>
          </cell>
          <cell r="P1444">
            <v>230</v>
          </cell>
          <cell r="Q1444">
            <v>103000</v>
          </cell>
          <cell r="R1444">
            <v>10.876315335518372</v>
          </cell>
          <cell r="S1444">
            <v>84.146341463414629</v>
          </cell>
          <cell r="T1444">
            <v>29200</v>
          </cell>
          <cell r="U1444">
            <v>10.606620209059233</v>
          </cell>
          <cell r="V1444">
            <v>2296000</v>
          </cell>
          <cell r="X1444">
            <v>38</v>
          </cell>
          <cell r="Y1444">
            <v>27</v>
          </cell>
          <cell r="Z1444">
            <v>0</v>
          </cell>
        </row>
        <row r="1445">
          <cell r="A1445">
            <v>39062</v>
          </cell>
          <cell r="C1445">
            <v>1169000</v>
          </cell>
          <cell r="D1445">
            <v>689000</v>
          </cell>
          <cell r="K1445">
            <v>57.37</v>
          </cell>
          <cell r="L1445">
            <v>8240</v>
          </cell>
          <cell r="O1445" t="str">
            <v/>
          </cell>
          <cell r="P1445">
            <v>230</v>
          </cell>
          <cell r="Q1445">
            <v>91000</v>
          </cell>
          <cell r="R1445">
            <v>10.18825169949451</v>
          </cell>
          <cell r="S1445">
            <v>83.616504854368927</v>
          </cell>
          <cell r="T1445">
            <v>26872</v>
          </cell>
          <cell r="U1445">
            <v>12.062027987082885</v>
          </cell>
          <cell r="V1445">
            <v>1858000</v>
          </cell>
          <cell r="X1445">
            <v>50</v>
          </cell>
          <cell r="Y1445">
            <v>15</v>
          </cell>
          <cell r="Z1445">
            <v>0</v>
          </cell>
        </row>
        <row r="1446">
          <cell r="A1446">
            <v>39063</v>
          </cell>
          <cell r="C1446">
            <v>286924</v>
          </cell>
          <cell r="D1446">
            <v>1302830</v>
          </cell>
          <cell r="K1446">
            <v>11.34</v>
          </cell>
          <cell r="L1446">
            <v>14710</v>
          </cell>
          <cell r="O1446" t="str">
            <v/>
          </cell>
          <cell r="P1446">
            <v>230</v>
          </cell>
          <cell r="Q1446">
            <v>76000</v>
          </cell>
          <cell r="R1446">
            <v>12.650970017636684</v>
          </cell>
          <cell r="S1446">
            <v>88.567641060503064</v>
          </cell>
          <cell r="T1446">
            <v>27934</v>
          </cell>
          <cell r="U1446">
            <v>14.654440875758137</v>
          </cell>
          <cell r="V1446">
            <v>1589754</v>
          </cell>
          <cell r="X1446">
            <v>55</v>
          </cell>
          <cell r="Y1446">
            <v>10</v>
          </cell>
          <cell r="Z1446">
            <v>3.4975999999999843</v>
          </cell>
        </row>
        <row r="1447">
          <cell r="A1447">
            <v>39064</v>
          </cell>
          <cell r="D1447">
            <v>1636160</v>
          </cell>
          <cell r="L1447">
            <v>18570</v>
          </cell>
          <cell r="O1447" t="str">
            <v/>
          </cell>
          <cell r="P1447">
            <v>230</v>
          </cell>
          <cell r="Q1447">
            <v>79000</v>
          </cell>
          <cell r="R1447" t="str">
            <v/>
          </cell>
          <cell r="S1447">
            <v>88.107700592353254</v>
          </cell>
          <cell r="T1447">
            <v>23074</v>
          </cell>
          <cell r="U1447">
            <v>11.761512321533345</v>
          </cell>
          <cell r="V1447">
            <v>1636160</v>
          </cell>
          <cell r="X1447">
            <v>54</v>
          </cell>
          <cell r="Y1447">
            <v>11</v>
          </cell>
          <cell r="Z1447">
            <v>0</v>
          </cell>
        </row>
        <row r="1448">
          <cell r="A1448">
            <v>39065</v>
          </cell>
          <cell r="D1448">
            <v>1514000</v>
          </cell>
          <cell r="E1448">
            <v>184650</v>
          </cell>
          <cell r="L1448">
            <v>18160</v>
          </cell>
          <cell r="M1448">
            <v>7.17</v>
          </cell>
          <cell r="N1448">
            <v>3.55</v>
          </cell>
          <cell r="O1448">
            <v>0.49511854951185491</v>
          </cell>
          <cell r="P1448">
            <v>230</v>
          </cell>
          <cell r="Q1448">
            <v>77000</v>
          </cell>
          <cell r="R1448">
            <v>12.876569037656903</v>
          </cell>
          <cell r="S1448">
            <v>83.370044052863435</v>
          </cell>
          <cell r="T1448">
            <v>27712</v>
          </cell>
          <cell r="U1448">
            <v>13.605985930003236</v>
          </cell>
          <cell r="V1448">
            <v>1698650</v>
          </cell>
          <cell r="X1448">
            <v>52</v>
          </cell>
          <cell r="Y1448">
            <v>13</v>
          </cell>
          <cell r="Z1448">
            <v>0</v>
          </cell>
        </row>
        <row r="1449">
          <cell r="A1449">
            <v>39066</v>
          </cell>
          <cell r="E1449">
            <v>1360730</v>
          </cell>
          <cell r="L1449">
            <v>1760</v>
          </cell>
          <cell r="M1449">
            <v>89.66</v>
          </cell>
          <cell r="N1449">
            <v>26.22</v>
          </cell>
          <cell r="O1449">
            <v>0.29243809948695071</v>
          </cell>
          <cell r="P1449">
            <v>230</v>
          </cell>
          <cell r="Q1449">
            <v>73000</v>
          </cell>
          <cell r="R1449">
            <v>7.5882779388802142</v>
          </cell>
          <cell r="S1449">
            <v>0</v>
          </cell>
          <cell r="T1449">
            <v>23728</v>
          </cell>
          <cell r="U1449">
            <v>14.543040867769506</v>
          </cell>
          <cell r="V1449">
            <v>1360730</v>
          </cell>
          <cell r="X1449">
            <v>46</v>
          </cell>
          <cell r="Y1449">
            <v>19</v>
          </cell>
          <cell r="Z1449">
            <v>0</v>
          </cell>
        </row>
        <row r="1450">
          <cell r="A1450">
            <v>39067</v>
          </cell>
          <cell r="E1450">
            <v>1453310</v>
          </cell>
          <cell r="M1450">
            <v>93.57</v>
          </cell>
          <cell r="N1450">
            <v>27.32</v>
          </cell>
          <cell r="O1450">
            <v>0.29197392326600408</v>
          </cell>
          <cell r="P1450">
            <v>230</v>
          </cell>
          <cell r="Q1450">
            <v>73000</v>
          </cell>
          <cell r="R1450">
            <v>7.7658971892700652</v>
          </cell>
          <cell r="S1450" t="str">
            <v/>
          </cell>
          <cell r="T1450">
            <v>24878</v>
          </cell>
          <cell r="U1450">
            <v>14.27654939414165</v>
          </cell>
          <cell r="V1450">
            <v>1453310</v>
          </cell>
          <cell r="X1450">
            <v>50</v>
          </cell>
          <cell r="Y1450">
            <v>15</v>
          </cell>
          <cell r="Z1450">
            <v>0</v>
          </cell>
        </row>
        <row r="1451">
          <cell r="A1451">
            <v>39068</v>
          </cell>
          <cell r="E1451">
            <v>1249250</v>
          </cell>
          <cell r="M1451">
            <v>80.349999999999994</v>
          </cell>
          <cell r="N1451">
            <v>25.65</v>
          </cell>
          <cell r="O1451">
            <v>0.31922837585563163</v>
          </cell>
          <cell r="P1451">
            <v>230</v>
          </cell>
          <cell r="Q1451">
            <v>56000</v>
          </cell>
          <cell r="R1451">
            <v>7.7738021157436217</v>
          </cell>
          <cell r="S1451" t="str">
            <v/>
          </cell>
          <cell r="T1451">
            <v>23901</v>
          </cell>
          <cell r="U1451">
            <v>15.956320992595558</v>
          </cell>
          <cell r="V1451">
            <v>1249250</v>
          </cell>
          <cell r="X1451">
            <v>59</v>
          </cell>
          <cell r="Y1451">
            <v>6</v>
          </cell>
          <cell r="Z1451">
            <v>5.3551999999999893</v>
          </cell>
        </row>
        <row r="1452">
          <cell r="A1452">
            <v>39069</v>
          </cell>
          <cell r="E1452">
            <v>1658170</v>
          </cell>
          <cell r="M1452">
            <v>109.5</v>
          </cell>
          <cell r="N1452">
            <v>31.9</v>
          </cell>
          <cell r="O1452">
            <v>0.29132420091324202</v>
          </cell>
          <cell r="P1452">
            <v>230</v>
          </cell>
          <cell r="Q1452">
            <v>74000</v>
          </cell>
          <cell r="R1452">
            <v>7.5715525114155255</v>
          </cell>
          <cell r="S1452" t="str">
            <v/>
          </cell>
          <cell r="T1452">
            <v>26364</v>
          </cell>
          <cell r="U1452">
            <v>13.260145823407733</v>
          </cell>
          <cell r="V1452">
            <v>1658170</v>
          </cell>
          <cell r="X1452">
            <v>52</v>
          </cell>
          <cell r="Y1452">
            <v>13</v>
          </cell>
          <cell r="Z1452">
            <v>0</v>
          </cell>
        </row>
        <row r="1453">
          <cell r="A1453">
            <v>39070</v>
          </cell>
          <cell r="E1453">
            <v>1915790</v>
          </cell>
          <cell r="M1453">
            <v>126.78</v>
          </cell>
          <cell r="N1453">
            <v>35.619999999999997</v>
          </cell>
          <cell r="O1453">
            <v>0.28095914182047638</v>
          </cell>
          <cell r="P1453">
            <v>230</v>
          </cell>
          <cell r="Q1453">
            <v>87000</v>
          </cell>
          <cell r="R1453">
            <v>7.5555687016879638</v>
          </cell>
          <cell r="S1453" t="str">
            <v/>
          </cell>
          <cell r="T1453">
            <v>30900</v>
          </cell>
          <cell r="U1453">
            <v>13.451683117669475</v>
          </cell>
          <cell r="V1453">
            <v>1915790</v>
          </cell>
          <cell r="X1453">
            <v>39</v>
          </cell>
          <cell r="Y1453">
            <v>26</v>
          </cell>
          <cell r="Z1453">
            <v>0</v>
          </cell>
        </row>
        <row r="1454">
          <cell r="A1454">
            <v>39071</v>
          </cell>
          <cell r="E1454">
            <v>1811470</v>
          </cell>
          <cell r="M1454">
            <v>119.66</v>
          </cell>
          <cell r="N1454">
            <v>35.200000000000003</v>
          </cell>
          <cell r="O1454">
            <v>0.29416680595019223</v>
          </cell>
          <cell r="P1454">
            <v>230</v>
          </cell>
          <cell r="Q1454">
            <v>84000</v>
          </cell>
          <cell r="R1454">
            <v>7.5692378405482197</v>
          </cell>
          <cell r="S1454" t="str">
            <v/>
          </cell>
          <cell r="T1454">
            <v>35151</v>
          </cell>
          <cell r="U1454">
            <v>16.183505109110278</v>
          </cell>
          <cell r="V1454">
            <v>1811470</v>
          </cell>
          <cell r="X1454">
            <v>41</v>
          </cell>
          <cell r="Y1454">
            <v>24</v>
          </cell>
          <cell r="Z1454">
            <v>0</v>
          </cell>
        </row>
        <row r="1455">
          <cell r="A1455">
            <v>39072</v>
          </cell>
          <cell r="E1455">
            <v>1382580</v>
          </cell>
          <cell r="M1455">
            <v>90.83</v>
          </cell>
          <cell r="N1455">
            <v>28.13</v>
          </cell>
          <cell r="O1455">
            <v>0.309699438511505</v>
          </cell>
          <cell r="P1455">
            <v>230</v>
          </cell>
          <cell r="Q1455">
            <v>61000</v>
          </cell>
          <cell r="R1455">
            <v>7.6108114059231529</v>
          </cell>
          <cell r="S1455" t="str">
            <v/>
          </cell>
          <cell r="T1455">
            <v>30858</v>
          </cell>
          <cell r="U1455">
            <v>18.614164822288764</v>
          </cell>
          <cell r="V1455">
            <v>1382580</v>
          </cell>
          <cell r="X1455">
            <v>54</v>
          </cell>
          <cell r="Y1455">
            <v>11</v>
          </cell>
          <cell r="Z1455">
            <v>2.6895999999999844</v>
          </cell>
        </row>
        <row r="1456">
          <cell r="A1456">
            <v>39073</v>
          </cell>
          <cell r="E1456">
            <v>1540400</v>
          </cell>
          <cell r="M1456">
            <v>103.75</v>
          </cell>
          <cell r="N1456">
            <v>31.42</v>
          </cell>
          <cell r="O1456">
            <v>0.30284337349397594</v>
          </cell>
          <cell r="P1456">
            <v>230</v>
          </cell>
          <cell r="Q1456">
            <v>74000</v>
          </cell>
          <cell r="R1456">
            <v>7.4236144578313255</v>
          </cell>
          <cell r="S1456" t="str">
            <v/>
          </cell>
          <cell r="T1456">
            <v>35003</v>
          </cell>
          <cell r="U1456">
            <v>18.951247727862892</v>
          </cell>
          <cell r="V1456">
            <v>1540400</v>
          </cell>
          <cell r="X1456">
            <v>47</v>
          </cell>
          <cell r="Y1456">
            <v>18</v>
          </cell>
          <cell r="Z1456">
            <v>0</v>
          </cell>
        </row>
        <row r="1457">
          <cell r="A1457">
            <v>39074</v>
          </cell>
          <cell r="E1457">
            <v>1792720</v>
          </cell>
          <cell r="M1457">
            <v>121.55</v>
          </cell>
          <cell r="N1457">
            <v>27.62</v>
          </cell>
          <cell r="O1457">
            <v>0.2272315919374743</v>
          </cell>
          <cell r="P1457">
            <v>230</v>
          </cell>
          <cell r="Q1457">
            <v>79000</v>
          </cell>
          <cell r="R1457">
            <v>7.3744138214726451</v>
          </cell>
          <cell r="S1457" t="str">
            <v/>
          </cell>
          <cell r="T1457">
            <v>38965</v>
          </cell>
          <cell r="U1457">
            <v>18.12709737159177</v>
          </cell>
          <cell r="V1457">
            <v>1792720</v>
          </cell>
          <cell r="X1457">
            <v>40</v>
          </cell>
          <cell r="Y1457">
            <v>25</v>
          </cell>
          <cell r="Z1457">
            <v>0</v>
          </cell>
        </row>
        <row r="1458">
          <cell r="A1458">
            <v>39075</v>
          </cell>
          <cell r="E1458">
            <v>1845050</v>
          </cell>
          <cell r="M1458">
            <v>126.04</v>
          </cell>
          <cell r="N1458">
            <v>27.77</v>
          </cell>
          <cell r="O1458">
            <v>0.22032688035544271</v>
          </cell>
          <cell r="P1458">
            <v>230</v>
          </cell>
          <cell r="Q1458">
            <v>91000</v>
          </cell>
          <cell r="R1458">
            <v>7.3193033957473821</v>
          </cell>
          <cell r="S1458" t="str">
            <v/>
          </cell>
          <cell r="T1458">
            <v>39893</v>
          </cell>
          <cell r="U1458">
            <v>18.032444649196499</v>
          </cell>
          <cell r="V1458">
            <v>1845050</v>
          </cell>
          <cell r="X1458">
            <v>38</v>
          </cell>
          <cell r="Y1458">
            <v>27</v>
          </cell>
          <cell r="Z1458">
            <v>0</v>
          </cell>
        </row>
        <row r="1459">
          <cell r="A1459">
            <v>39076</v>
          </cell>
          <cell r="E1459">
            <v>2043470</v>
          </cell>
          <cell r="M1459">
            <v>139.04</v>
          </cell>
          <cell r="N1459">
            <v>30.9</v>
          </cell>
          <cell r="O1459">
            <v>0.22223820483314155</v>
          </cell>
          <cell r="P1459">
            <v>230</v>
          </cell>
          <cell r="Q1459">
            <v>92000</v>
          </cell>
          <cell r="R1459">
            <v>7.3484968354430382</v>
          </cell>
          <cell r="S1459" t="str">
            <v/>
          </cell>
          <cell r="T1459">
            <v>40323</v>
          </cell>
          <cell r="U1459">
            <v>16.456998145311651</v>
          </cell>
          <cell r="V1459">
            <v>2043470</v>
          </cell>
          <cell r="X1459">
            <v>38</v>
          </cell>
          <cell r="Y1459">
            <v>27</v>
          </cell>
          <cell r="Z1459">
            <v>0</v>
          </cell>
        </row>
        <row r="1460">
          <cell r="A1460">
            <v>39077</v>
          </cell>
          <cell r="D1460">
            <v>35669</v>
          </cell>
          <cell r="E1460">
            <v>2139300</v>
          </cell>
          <cell r="L1460">
            <v>1520</v>
          </cell>
          <cell r="M1460">
            <v>141.94</v>
          </cell>
          <cell r="N1460">
            <v>36.200000000000003</v>
          </cell>
          <cell r="O1460">
            <v>0.25503733972100889</v>
          </cell>
          <cell r="P1460">
            <v>230</v>
          </cell>
          <cell r="Q1460">
            <v>99000</v>
          </cell>
          <cell r="R1460">
            <v>7.5359306749330699</v>
          </cell>
          <cell r="S1460">
            <v>23.466447368421054</v>
          </cell>
          <cell r="T1460">
            <v>41726</v>
          </cell>
          <cell r="U1460">
            <v>15.999990804466638</v>
          </cell>
          <cell r="V1460">
            <v>2174969</v>
          </cell>
          <cell r="X1460">
            <v>32</v>
          </cell>
          <cell r="Y1460">
            <v>33</v>
          </cell>
          <cell r="Z1460">
            <v>0</v>
          </cell>
        </row>
        <row r="1461">
          <cell r="A1461">
            <v>39078</v>
          </cell>
          <cell r="D1461">
            <v>30987</v>
          </cell>
          <cell r="E1461">
            <v>1979900</v>
          </cell>
          <cell r="L1461">
            <v>650</v>
          </cell>
          <cell r="M1461">
            <v>130.97999999999999</v>
          </cell>
          <cell r="N1461">
            <v>33.270000000000003</v>
          </cell>
          <cell r="O1461">
            <v>0.2540082455336693</v>
          </cell>
          <cell r="P1461">
            <v>230</v>
          </cell>
          <cell r="Q1461">
            <v>97000</v>
          </cell>
          <cell r="R1461">
            <v>7.5580241258207366</v>
          </cell>
          <cell r="S1461">
            <v>47.67230769230769</v>
          </cell>
          <cell r="T1461">
            <v>40276</v>
          </cell>
          <cell r="U1461">
            <v>16.704162889312027</v>
          </cell>
          <cell r="V1461">
            <v>2010887</v>
          </cell>
          <cell r="X1461">
            <v>36</v>
          </cell>
          <cell r="Y1461">
            <v>29</v>
          </cell>
          <cell r="Z1461">
            <v>0</v>
          </cell>
        </row>
        <row r="1462">
          <cell r="A1462">
            <v>39079</v>
          </cell>
          <cell r="E1462">
            <v>1740330</v>
          </cell>
          <cell r="M1462">
            <v>112.93</v>
          </cell>
          <cell r="N1462">
            <v>31.28</v>
          </cell>
          <cell r="O1462">
            <v>0.27698574338085541</v>
          </cell>
          <cell r="P1462">
            <v>230</v>
          </cell>
          <cell r="Q1462">
            <v>85000</v>
          </cell>
          <cell r="R1462">
            <v>7.705348445939963</v>
          </cell>
          <cell r="S1462" t="str">
            <v/>
          </cell>
          <cell r="T1462">
            <v>34358</v>
          </cell>
          <cell r="U1462">
            <v>16.465022150971365</v>
          </cell>
          <cell r="V1462">
            <v>1740330</v>
          </cell>
          <cell r="X1462">
            <v>46</v>
          </cell>
          <cell r="Y1462">
            <v>19</v>
          </cell>
          <cell r="Z1462">
            <v>0</v>
          </cell>
        </row>
        <row r="1463">
          <cell r="A1463">
            <v>39080</v>
          </cell>
          <cell r="E1463">
            <v>1667920</v>
          </cell>
          <cell r="M1463">
            <v>106.75</v>
          </cell>
          <cell r="N1463">
            <v>29.94</v>
          </cell>
          <cell r="O1463">
            <v>0.28046838407494146</v>
          </cell>
          <cell r="P1463">
            <v>230</v>
          </cell>
          <cell r="Q1463">
            <v>81000</v>
          </cell>
          <cell r="R1463">
            <v>7.8122716627634663</v>
          </cell>
          <cell r="S1463" t="str">
            <v/>
          </cell>
          <cell r="T1463">
            <v>33664</v>
          </cell>
          <cell r="U1463">
            <v>16.832807328888677</v>
          </cell>
          <cell r="V1463">
            <v>1667920</v>
          </cell>
          <cell r="X1463">
            <v>44</v>
          </cell>
          <cell r="Y1463">
            <v>21</v>
          </cell>
          <cell r="Z1463">
            <v>0</v>
          </cell>
        </row>
        <row r="1464">
          <cell r="A1464">
            <v>39081</v>
          </cell>
          <cell r="E1464">
            <v>1502370</v>
          </cell>
          <cell r="M1464">
            <v>99.58</v>
          </cell>
          <cell r="N1464">
            <v>29.673999999999999</v>
          </cell>
          <cell r="O1464">
            <v>0.29799156457119902</v>
          </cell>
          <cell r="P1464">
            <v>230</v>
          </cell>
          <cell r="Q1464">
            <v>33414</v>
          </cell>
          <cell r="R1464">
            <v>7.543532837919261</v>
          </cell>
          <cell r="S1464" t="str">
            <v/>
          </cell>
          <cell r="T1464">
            <v>33414</v>
          </cell>
          <cell r="U1464">
            <v>18.54887677469598</v>
          </cell>
          <cell r="V1464">
            <v>1502370</v>
          </cell>
          <cell r="X1464">
            <v>50</v>
          </cell>
          <cell r="Y1464">
            <v>15</v>
          </cell>
          <cell r="Z1464">
            <v>0</v>
          </cell>
        </row>
        <row r="1465">
          <cell r="A1465">
            <v>39082</v>
          </cell>
          <cell r="E1465">
            <v>1420770</v>
          </cell>
          <cell r="M1465">
            <v>95.91</v>
          </cell>
          <cell r="N1465">
            <v>22.634</v>
          </cell>
          <cell r="O1465">
            <v>0.23599207590449381</v>
          </cell>
          <cell r="P1465">
            <v>230</v>
          </cell>
          <cell r="Q1465">
            <v>72000</v>
          </cell>
          <cell r="R1465">
            <v>7.406787613387551</v>
          </cell>
          <cell r="S1465" t="str">
            <v/>
          </cell>
          <cell r="T1465">
            <v>31070</v>
          </cell>
          <cell r="U1465">
            <v>18.238265166071919</v>
          </cell>
          <cell r="V1465">
            <v>1420770</v>
          </cell>
          <cell r="X1465">
            <v>52</v>
          </cell>
          <cell r="Y1465">
            <v>13</v>
          </cell>
          <cell r="Z1465">
            <v>0</v>
          </cell>
        </row>
        <row r="1466">
          <cell r="A1466">
            <v>39083</v>
          </cell>
          <cell r="D1466">
            <v>6762</v>
          </cell>
          <cell r="E1466">
            <v>2021430</v>
          </cell>
          <cell r="L1466">
            <v>90</v>
          </cell>
          <cell r="M1466">
            <v>135.13</v>
          </cell>
          <cell r="N1466">
            <v>27.42</v>
          </cell>
          <cell r="O1466">
            <v>0.20291571079701032</v>
          </cell>
          <cell r="P1466">
            <v>230</v>
          </cell>
          <cell r="Q1466">
            <v>93000</v>
          </cell>
          <cell r="R1466">
            <v>7.4795752238585065</v>
          </cell>
          <cell r="S1466">
            <v>75.13333333333334</v>
          </cell>
          <cell r="T1466">
            <v>35182</v>
          </cell>
          <cell r="U1466">
            <v>14.466967624366925</v>
          </cell>
          <cell r="V1466">
            <v>2028192</v>
          </cell>
          <cell r="X1466">
            <v>34</v>
          </cell>
          <cell r="Y1466">
            <v>31</v>
          </cell>
          <cell r="Z1466">
            <v>0</v>
          </cell>
        </row>
        <row r="1467">
          <cell r="A1467">
            <v>39084</v>
          </cell>
          <cell r="D1467">
            <v>52200</v>
          </cell>
          <cell r="E1467">
            <v>2085500</v>
          </cell>
          <cell r="L1467">
            <v>1200</v>
          </cell>
          <cell r="M1467">
            <v>137.4</v>
          </cell>
          <cell r="N1467">
            <v>32.770000000000003</v>
          </cell>
          <cell r="O1467">
            <v>0.23850072780203785</v>
          </cell>
          <cell r="P1467">
            <v>230</v>
          </cell>
          <cell r="Q1467">
            <v>104000</v>
          </cell>
          <cell r="R1467">
            <v>7.5891557496360988</v>
          </cell>
          <cell r="S1467">
            <v>43.5</v>
          </cell>
          <cell r="T1467">
            <v>38199</v>
          </cell>
          <cell r="U1467">
            <v>14.902917153950506</v>
          </cell>
          <cell r="V1467">
            <v>2137700</v>
          </cell>
          <cell r="X1467">
            <v>35</v>
          </cell>
          <cell r="Y1467">
            <v>30</v>
          </cell>
          <cell r="Z1467">
            <v>0</v>
          </cell>
        </row>
        <row r="1468">
          <cell r="A1468">
            <v>39085</v>
          </cell>
          <cell r="D1468">
            <v>82380</v>
          </cell>
          <cell r="E1468">
            <v>1980060</v>
          </cell>
          <cell r="L1468">
            <v>1140</v>
          </cell>
          <cell r="M1468">
            <v>130.31</v>
          </cell>
          <cell r="N1468">
            <v>34.590000000000003</v>
          </cell>
          <cell r="O1468">
            <v>0.26544394137057786</v>
          </cell>
          <cell r="P1468">
            <v>230</v>
          </cell>
          <cell r="Q1468">
            <v>106000</v>
          </cell>
          <cell r="R1468">
            <v>7.5974982733481697</v>
          </cell>
          <cell r="S1468">
            <v>72.263157894736835</v>
          </cell>
          <cell r="T1468">
            <v>36509</v>
          </cell>
          <cell r="U1468">
            <v>14.763341479024843</v>
          </cell>
          <cell r="V1468">
            <v>2062440</v>
          </cell>
          <cell r="X1468">
            <v>36</v>
          </cell>
          <cell r="Y1468">
            <v>29</v>
          </cell>
          <cell r="Z1468">
            <v>0</v>
          </cell>
        </row>
        <row r="1469">
          <cell r="A1469">
            <v>39086</v>
          </cell>
          <cell r="E1469">
            <v>1709220</v>
          </cell>
          <cell r="M1469">
            <v>110.64</v>
          </cell>
          <cell r="N1469">
            <v>31.63</v>
          </cell>
          <cell r="O1469">
            <v>0.285882140274765</v>
          </cell>
          <cell r="P1469">
            <v>230</v>
          </cell>
          <cell r="Q1469">
            <v>75000</v>
          </cell>
          <cell r="R1469">
            <v>7.7242407809110629</v>
          </cell>
          <cell r="S1469" t="str">
            <v/>
          </cell>
          <cell r="T1469">
            <v>33290</v>
          </cell>
          <cell r="U1469">
            <v>16.243584793063501</v>
          </cell>
          <cell r="V1469">
            <v>1709220</v>
          </cell>
          <cell r="X1469">
            <v>49</v>
          </cell>
          <cell r="Y1469">
            <v>16</v>
          </cell>
          <cell r="Z1469">
            <v>0</v>
          </cell>
        </row>
        <row r="1470">
          <cell r="A1470">
            <v>39087</v>
          </cell>
          <cell r="E1470">
            <v>1496480</v>
          </cell>
          <cell r="M1470">
            <v>96.96</v>
          </cell>
          <cell r="N1470">
            <v>29.96</v>
          </cell>
          <cell r="O1470">
            <v>0.30899339933993403</v>
          </cell>
          <cell r="P1470">
            <v>230</v>
          </cell>
          <cell r="Q1470">
            <v>68000</v>
          </cell>
          <cell r="R1470">
            <v>7.7169966996699673</v>
          </cell>
          <cell r="S1470" t="str">
            <v/>
          </cell>
          <cell r="T1470">
            <v>30909</v>
          </cell>
          <cell r="U1470">
            <v>17.225827274671229</v>
          </cell>
          <cell r="V1470">
            <v>1496480</v>
          </cell>
          <cell r="X1470">
            <v>52</v>
          </cell>
          <cell r="Y1470">
            <v>13</v>
          </cell>
          <cell r="Z1470">
            <v>1.3679999999999737</v>
          </cell>
        </row>
        <row r="1471">
          <cell r="A1471">
            <v>39088</v>
          </cell>
          <cell r="E1471">
            <v>1752650</v>
          </cell>
          <cell r="M1471">
            <v>117.33</v>
          </cell>
          <cell r="N1471">
            <v>31.2</v>
          </cell>
          <cell r="O1471">
            <v>0.26591664535924314</v>
          </cell>
          <cell r="P1471">
            <v>230</v>
          </cell>
          <cell r="Q1471">
            <v>83000</v>
          </cell>
          <cell r="R1471">
            <v>7.4688911616807294</v>
          </cell>
          <cell r="S1471" t="str">
            <v/>
          </cell>
          <cell r="T1471">
            <v>35361</v>
          </cell>
          <cell r="U1471">
            <v>16.8265620631615</v>
          </cell>
          <cell r="V1471">
            <v>1752650</v>
          </cell>
          <cell r="X1471">
            <v>44</v>
          </cell>
          <cell r="Y1471">
            <v>21</v>
          </cell>
          <cell r="Z1471">
            <v>0</v>
          </cell>
        </row>
        <row r="1472">
          <cell r="A1472">
            <v>39089</v>
          </cell>
          <cell r="E1472">
            <v>1957840</v>
          </cell>
          <cell r="M1472">
            <v>129.81</v>
          </cell>
          <cell r="N1472">
            <v>31.7</v>
          </cell>
          <cell r="O1472">
            <v>0.24420306601956704</v>
          </cell>
          <cell r="P1472">
            <v>230</v>
          </cell>
          <cell r="Q1472">
            <v>87000</v>
          </cell>
          <cell r="R1472">
            <v>7.5411755642862648</v>
          </cell>
          <cell r="S1472" t="str">
            <v/>
          </cell>
          <cell r="T1472">
            <v>34744</v>
          </cell>
          <cell r="U1472">
            <v>14.800236995873004</v>
          </cell>
          <cell r="V1472">
            <v>1957840</v>
          </cell>
          <cell r="X1472">
            <v>40</v>
          </cell>
          <cell r="Y1472">
            <v>25</v>
          </cell>
          <cell r="Z1472">
            <v>0</v>
          </cell>
        </row>
        <row r="1473">
          <cell r="A1473">
            <v>39090</v>
          </cell>
          <cell r="D1473">
            <v>21317</v>
          </cell>
          <cell r="E1473">
            <v>2036300</v>
          </cell>
          <cell r="L1473">
            <v>640</v>
          </cell>
          <cell r="M1473">
            <v>135.71</v>
          </cell>
          <cell r="N1473">
            <v>33.76</v>
          </cell>
          <cell r="O1473">
            <v>0.24876575049738409</v>
          </cell>
          <cell r="P1473">
            <v>230</v>
          </cell>
          <cell r="Q1473">
            <v>98000</v>
          </cell>
          <cell r="R1473">
            <v>7.5023948124677622</v>
          </cell>
          <cell r="S1473">
            <v>33.307812499999997</v>
          </cell>
          <cell r="T1473">
            <v>36204</v>
          </cell>
          <cell r="U1473">
            <v>14.674322772410997</v>
          </cell>
          <cell r="V1473">
            <v>2057617</v>
          </cell>
          <cell r="X1473">
            <v>38</v>
          </cell>
          <cell r="Y1473">
            <v>27</v>
          </cell>
          <cell r="Z1473">
            <v>0</v>
          </cell>
        </row>
        <row r="1474">
          <cell r="A1474">
            <v>39091</v>
          </cell>
          <cell r="D1474">
            <v>222837</v>
          </cell>
          <cell r="E1474">
            <v>1858970</v>
          </cell>
          <cell r="L1474">
            <v>3340</v>
          </cell>
          <cell r="M1474">
            <v>123.11</v>
          </cell>
          <cell r="N1474">
            <v>31.97</v>
          </cell>
          <cell r="O1474">
            <v>0.2596864592640728</v>
          </cell>
          <cell r="P1474">
            <v>230</v>
          </cell>
          <cell r="Q1474">
            <v>97000</v>
          </cell>
          <cell r="R1474">
            <v>7.5500365526764686</v>
          </cell>
          <cell r="S1474">
            <v>66.717664670658678</v>
          </cell>
          <cell r="T1474">
            <v>37788</v>
          </cell>
          <cell r="U1474">
            <v>15.138383145027372</v>
          </cell>
          <cell r="V1474">
            <v>2081807</v>
          </cell>
          <cell r="X1474">
            <v>36</v>
          </cell>
          <cell r="Y1474">
            <v>29</v>
          </cell>
          <cell r="Z1474">
            <v>0</v>
          </cell>
        </row>
        <row r="1475">
          <cell r="A1475">
            <v>39092</v>
          </cell>
          <cell r="D1475">
            <v>278574</v>
          </cell>
          <cell r="E1475">
            <v>1909840</v>
          </cell>
          <cell r="L1475">
            <v>2970</v>
          </cell>
          <cell r="M1475">
            <v>126.4</v>
          </cell>
          <cell r="N1475">
            <v>34.229999999999997</v>
          </cell>
          <cell r="O1475">
            <v>0.2708069620253164</v>
          </cell>
          <cell r="P1475">
            <v>230</v>
          </cell>
          <cell r="Q1475">
            <v>109000</v>
          </cell>
          <cell r="R1475">
            <v>7.554746835443038</v>
          </cell>
          <cell r="S1475">
            <v>93.795959595959602</v>
          </cell>
          <cell r="T1475">
            <v>38456</v>
          </cell>
          <cell r="U1475">
            <v>14.655501198584911</v>
          </cell>
          <cell r="V1475">
            <v>2188414</v>
          </cell>
          <cell r="X1475">
            <v>34</v>
          </cell>
          <cell r="Y1475">
            <v>31</v>
          </cell>
          <cell r="Z1475">
            <v>0</v>
          </cell>
        </row>
        <row r="1476">
          <cell r="A1476">
            <v>39093</v>
          </cell>
          <cell r="E1476">
            <v>1805470</v>
          </cell>
          <cell r="M1476">
            <v>116.63</v>
          </cell>
          <cell r="N1476">
            <v>31.04</v>
          </cell>
          <cell r="O1476">
            <v>0.26614078710451855</v>
          </cell>
          <cell r="P1476">
            <v>230</v>
          </cell>
          <cell r="Q1476">
            <v>85000</v>
          </cell>
          <cell r="R1476">
            <v>7.7401611935179631</v>
          </cell>
          <cell r="S1476" t="str">
            <v/>
          </cell>
          <cell r="T1476">
            <v>32704</v>
          </cell>
          <cell r="U1476">
            <v>15.106945006009514</v>
          </cell>
          <cell r="V1476">
            <v>1805470</v>
          </cell>
          <cell r="X1476">
            <v>44</v>
          </cell>
          <cell r="Y1476">
            <v>21</v>
          </cell>
          <cell r="Z1476">
            <v>0</v>
          </cell>
        </row>
        <row r="1477">
          <cell r="A1477">
            <v>39094</v>
          </cell>
          <cell r="E1477">
            <v>1520390</v>
          </cell>
          <cell r="M1477">
            <v>98.43</v>
          </cell>
          <cell r="N1477">
            <v>27.83</v>
          </cell>
          <cell r="O1477">
            <v>0.28273900233668592</v>
          </cell>
          <cell r="P1477">
            <v>230</v>
          </cell>
          <cell r="Q1477">
            <v>84000</v>
          </cell>
          <cell r="R1477">
            <v>7.7232043076297874</v>
          </cell>
          <cell r="S1477" t="str">
            <v/>
          </cell>
          <cell r="T1477">
            <v>28833</v>
          </cell>
          <cell r="U1477">
            <v>15.816153750024665</v>
          </cell>
          <cell r="V1477">
            <v>1520390</v>
          </cell>
          <cell r="X1477">
            <v>48</v>
          </cell>
          <cell r="Y1477">
            <v>17</v>
          </cell>
          <cell r="Z1477">
            <v>0</v>
          </cell>
        </row>
        <row r="1478">
          <cell r="A1478">
            <v>39095</v>
          </cell>
          <cell r="D1478">
            <v>16000</v>
          </cell>
          <cell r="E1478">
            <v>2097850</v>
          </cell>
          <cell r="L1478">
            <v>500</v>
          </cell>
          <cell r="M1478">
            <v>137.93</v>
          </cell>
          <cell r="N1478">
            <v>36.29</v>
          </cell>
          <cell r="O1478">
            <v>0.26310447328354963</v>
          </cell>
          <cell r="P1478">
            <v>230</v>
          </cell>
          <cell r="Q1478">
            <v>90000</v>
          </cell>
          <cell r="R1478">
            <v>7.6047632857246432</v>
          </cell>
          <cell r="S1478">
            <v>32</v>
          </cell>
          <cell r="T1478">
            <v>34723</v>
          </cell>
          <cell r="U1478">
            <v>13.699639047236086</v>
          </cell>
          <cell r="V1478">
            <v>2113850</v>
          </cell>
          <cell r="X1478">
            <v>36</v>
          </cell>
          <cell r="Y1478">
            <v>29</v>
          </cell>
          <cell r="Z1478">
            <v>0</v>
          </cell>
        </row>
        <row r="1479">
          <cell r="A1479">
            <v>39096</v>
          </cell>
          <cell r="E1479">
            <v>1959040</v>
          </cell>
          <cell r="M1479">
            <v>134.37</v>
          </cell>
          <cell r="N1479">
            <v>30</v>
          </cell>
          <cell r="O1479">
            <v>0.22326412145568206</v>
          </cell>
          <cell r="P1479">
            <v>230</v>
          </cell>
          <cell r="Q1479">
            <v>87000</v>
          </cell>
          <cell r="R1479">
            <v>7.2897224082756571</v>
          </cell>
          <cell r="S1479" t="str">
            <v/>
          </cell>
          <cell r="T1479">
            <v>34422</v>
          </cell>
          <cell r="U1479">
            <v>14.654089758248936</v>
          </cell>
          <cell r="V1479">
            <v>1959040</v>
          </cell>
          <cell r="X1479">
            <v>40</v>
          </cell>
          <cell r="Y1479">
            <v>25</v>
          </cell>
          <cell r="Z1479">
            <v>0</v>
          </cell>
        </row>
        <row r="1480">
          <cell r="A1480">
            <v>39097</v>
          </cell>
          <cell r="D1480">
            <v>131428</v>
          </cell>
          <cell r="E1480">
            <v>2104420</v>
          </cell>
          <cell r="L1480">
            <v>2000</v>
          </cell>
          <cell r="M1480">
            <v>141.91999999999999</v>
          </cell>
          <cell r="N1480">
            <v>28.86</v>
          </cell>
          <cell r="O1480">
            <v>0.20335400225479144</v>
          </cell>
          <cell r="P1480">
            <v>230</v>
          </cell>
          <cell r="Q1480">
            <v>114000</v>
          </cell>
          <cell r="R1480">
            <v>7.4141065388951519</v>
          </cell>
          <cell r="S1480">
            <v>65.713999999999999</v>
          </cell>
          <cell r="T1480">
            <v>35308</v>
          </cell>
          <cell r="U1480">
            <v>13.17033716066566</v>
          </cell>
          <cell r="V1480">
            <v>2235848</v>
          </cell>
          <cell r="X1480">
            <v>33</v>
          </cell>
          <cell r="Y1480">
            <v>32</v>
          </cell>
          <cell r="Z1480">
            <v>0</v>
          </cell>
        </row>
        <row r="1481">
          <cell r="A1481">
            <v>39098</v>
          </cell>
          <cell r="C1481">
            <v>887000</v>
          </cell>
          <cell r="E1481">
            <v>2011390</v>
          </cell>
          <cell r="J1481">
            <v>45.49</v>
          </cell>
          <cell r="K1481">
            <v>45.49</v>
          </cell>
          <cell r="M1481">
            <v>132.1</v>
          </cell>
          <cell r="N1481">
            <v>32.83</v>
          </cell>
          <cell r="O1481">
            <v>0.2485238455715367</v>
          </cell>
          <cell r="P1481">
            <v>230</v>
          </cell>
          <cell r="Q1481">
            <v>131000</v>
          </cell>
          <cell r="R1481">
            <v>8.1603412354299234</v>
          </cell>
          <cell r="S1481" t="str">
            <v/>
          </cell>
          <cell r="T1481">
            <v>40716</v>
          </cell>
          <cell r="U1481">
            <v>11.715864324676803</v>
          </cell>
          <cell r="V1481">
            <v>2898390</v>
          </cell>
          <cell r="X1481">
            <v>20</v>
          </cell>
          <cell r="Y1481">
            <v>45</v>
          </cell>
          <cell r="Z1481">
            <v>0</v>
          </cell>
        </row>
        <row r="1482">
          <cell r="A1482">
            <v>39099</v>
          </cell>
          <cell r="C1482">
            <v>684000</v>
          </cell>
          <cell r="E1482">
            <v>1903730</v>
          </cell>
          <cell r="J1482">
            <v>31.43</v>
          </cell>
          <cell r="K1482">
            <v>31.43</v>
          </cell>
          <cell r="M1482">
            <v>121.49</v>
          </cell>
          <cell r="N1482">
            <v>32.700000000000003</v>
          </cell>
          <cell r="O1482">
            <v>0.26915795538727472</v>
          </cell>
          <cell r="P1482">
            <v>230</v>
          </cell>
          <cell r="Q1482">
            <v>123000</v>
          </cell>
          <cell r="R1482">
            <v>8.4610580695788649</v>
          </cell>
          <cell r="S1482" t="str">
            <v/>
          </cell>
          <cell r="T1482">
            <v>37812</v>
          </cell>
          <cell r="U1482">
            <v>12.186436761176784</v>
          </cell>
          <cell r="V1482">
            <v>2587730</v>
          </cell>
          <cell r="X1482">
            <v>26</v>
          </cell>
          <cell r="Y1482">
            <v>39</v>
          </cell>
          <cell r="Z1482">
            <v>0</v>
          </cell>
        </row>
        <row r="1483">
          <cell r="A1483">
            <v>39100</v>
          </cell>
          <cell r="C1483">
            <v>488557</v>
          </cell>
          <cell r="E1483">
            <v>1812030</v>
          </cell>
          <cell r="J1483">
            <v>24.75</v>
          </cell>
          <cell r="K1483">
            <v>24.75</v>
          </cell>
          <cell r="M1483">
            <v>112.66</v>
          </cell>
          <cell r="N1483">
            <v>29.51</v>
          </cell>
          <cell r="O1483">
            <v>0.26193857624711525</v>
          </cell>
          <cell r="P1483">
            <v>230</v>
          </cell>
          <cell r="Q1483">
            <v>106000</v>
          </cell>
          <cell r="R1483">
            <v>8.3712502729059022</v>
          </cell>
          <cell r="S1483" t="str">
            <v/>
          </cell>
          <cell r="T1483">
            <v>35257</v>
          </cell>
          <cell r="U1483">
            <v>12.78123278971845</v>
          </cell>
          <cell r="V1483">
            <v>2300587</v>
          </cell>
          <cell r="X1483">
            <v>36</v>
          </cell>
          <cell r="Y1483">
            <v>29</v>
          </cell>
          <cell r="Z1483">
            <v>0</v>
          </cell>
        </row>
        <row r="1484">
          <cell r="A1484">
            <v>39101</v>
          </cell>
          <cell r="C1484">
            <v>582020</v>
          </cell>
          <cell r="E1484">
            <v>1796630</v>
          </cell>
          <cell r="J1484">
            <v>27.04</v>
          </cell>
          <cell r="K1484">
            <v>27.04</v>
          </cell>
          <cell r="M1484">
            <v>115.93</v>
          </cell>
          <cell r="N1484">
            <v>28.4</v>
          </cell>
          <cell r="O1484">
            <v>0.24497541619943067</v>
          </cell>
          <cell r="P1484">
            <v>230</v>
          </cell>
          <cell r="Q1484">
            <v>115000</v>
          </cell>
          <cell r="R1484">
            <v>8.3187032244526815</v>
          </cell>
          <cell r="S1484" t="str">
            <v/>
          </cell>
          <cell r="T1484">
            <v>42037</v>
          </cell>
          <cell r="U1484">
            <v>14.738972946839596</v>
          </cell>
          <cell r="V1484">
            <v>2378650</v>
          </cell>
          <cell r="X1484">
            <v>32</v>
          </cell>
          <cell r="Y1484">
            <v>33</v>
          </cell>
          <cell r="Z1484">
            <v>0</v>
          </cell>
        </row>
        <row r="1485">
          <cell r="A1485">
            <v>39102</v>
          </cell>
          <cell r="C1485">
            <v>570276</v>
          </cell>
          <cell r="E1485">
            <v>1780470</v>
          </cell>
          <cell r="J1485">
            <v>27.21</v>
          </cell>
          <cell r="K1485">
            <v>27.21</v>
          </cell>
          <cell r="M1485">
            <v>116.11</v>
          </cell>
          <cell r="N1485">
            <v>24.8</v>
          </cell>
          <cell r="O1485">
            <v>0.21359056067522178</v>
          </cell>
          <cell r="P1485">
            <v>230</v>
          </cell>
          <cell r="Q1485">
            <v>107000</v>
          </cell>
          <cell r="R1485">
            <v>8.2010396315936358</v>
          </cell>
          <cell r="S1485" t="str">
            <v/>
          </cell>
          <cell r="T1485">
            <v>35875</v>
          </cell>
          <cell r="U1485">
            <v>12.727768121268737</v>
          </cell>
          <cell r="V1485">
            <v>2350746</v>
          </cell>
          <cell r="X1485">
            <v>32</v>
          </cell>
          <cell r="Y1485">
            <v>33</v>
          </cell>
          <cell r="Z1485">
            <v>0</v>
          </cell>
        </row>
        <row r="1486">
          <cell r="A1486">
            <v>39103</v>
          </cell>
          <cell r="C1486">
            <v>553000</v>
          </cell>
          <cell r="E1486">
            <v>1664040</v>
          </cell>
          <cell r="J1486">
            <v>27.49</v>
          </cell>
          <cell r="K1486">
            <v>27.49</v>
          </cell>
          <cell r="M1486">
            <v>112.26</v>
          </cell>
          <cell r="N1486">
            <v>22.77</v>
          </cell>
          <cell r="O1486">
            <v>0.20283270978086584</v>
          </cell>
          <cell r="P1486">
            <v>230</v>
          </cell>
          <cell r="Q1486">
            <v>96000</v>
          </cell>
          <cell r="R1486">
            <v>7.9321645796064404</v>
          </cell>
          <cell r="S1486" t="str">
            <v/>
          </cell>
          <cell r="T1486">
            <v>36958</v>
          </cell>
          <cell r="U1486">
            <v>13.902758633132464</v>
          </cell>
          <cell r="V1486">
            <v>2217040</v>
          </cell>
          <cell r="X1486">
            <v>36</v>
          </cell>
          <cell r="Y1486">
            <v>29</v>
          </cell>
          <cell r="Z1486">
            <v>0</v>
          </cell>
        </row>
        <row r="1487">
          <cell r="A1487">
            <v>39104</v>
          </cell>
          <cell r="C1487">
            <v>69000</v>
          </cell>
          <cell r="D1487">
            <v>92000</v>
          </cell>
          <cell r="E1487">
            <v>2075740</v>
          </cell>
          <cell r="K1487">
            <v>0</v>
          </cell>
          <cell r="L1487">
            <v>1610</v>
          </cell>
          <cell r="M1487">
            <v>136.13</v>
          </cell>
          <cell r="N1487">
            <v>31.5</v>
          </cell>
          <cell r="O1487">
            <v>0.23139645926687727</v>
          </cell>
          <cell r="P1487">
            <v>230</v>
          </cell>
          <cell r="Q1487">
            <v>101000</v>
          </cell>
          <cell r="R1487">
            <v>7.8775435245721006</v>
          </cell>
          <cell r="S1487">
            <v>57.142857142857146</v>
          </cell>
          <cell r="T1487">
            <v>35954</v>
          </cell>
          <cell r="U1487">
            <v>13.405955095362</v>
          </cell>
          <cell r="V1487">
            <v>2236740</v>
          </cell>
          <cell r="X1487">
            <v>34</v>
          </cell>
          <cell r="Y1487">
            <v>31</v>
          </cell>
          <cell r="Z1487">
            <v>0</v>
          </cell>
        </row>
        <row r="1488">
          <cell r="A1488">
            <v>39105</v>
          </cell>
          <cell r="D1488">
            <v>49518</v>
          </cell>
          <cell r="E1488">
            <v>2101420</v>
          </cell>
          <cell r="K1488">
            <v>0</v>
          </cell>
          <cell r="L1488">
            <v>1060</v>
          </cell>
          <cell r="M1488">
            <v>139.02000000000001</v>
          </cell>
          <cell r="N1488">
            <v>34.659999999999997</v>
          </cell>
          <cell r="O1488">
            <v>0.2493166450870378</v>
          </cell>
          <cell r="P1488">
            <v>230</v>
          </cell>
          <cell r="Q1488">
            <v>103000</v>
          </cell>
          <cell r="R1488">
            <v>7.5579772694576324</v>
          </cell>
          <cell r="S1488">
            <v>46.715094339622638</v>
          </cell>
          <cell r="T1488">
            <v>37199</v>
          </cell>
          <cell r="U1488">
            <v>14.423458974642688</v>
          </cell>
          <cell r="V1488">
            <v>2150938</v>
          </cell>
          <cell r="X1488">
            <v>36</v>
          </cell>
          <cell r="Y1488">
            <v>29</v>
          </cell>
          <cell r="Z1488">
            <v>0</v>
          </cell>
        </row>
        <row r="1489">
          <cell r="A1489">
            <v>39106</v>
          </cell>
          <cell r="D1489">
            <v>35974</v>
          </cell>
          <cell r="E1489">
            <v>2082230</v>
          </cell>
          <cell r="K1489">
            <v>0</v>
          </cell>
          <cell r="L1489">
            <v>780</v>
          </cell>
          <cell r="M1489">
            <v>136.38</v>
          </cell>
          <cell r="N1489">
            <v>36.9</v>
          </cell>
          <cell r="O1489">
            <v>0.27056753189617244</v>
          </cell>
          <cell r="P1489">
            <v>230</v>
          </cell>
          <cell r="Q1489">
            <v>100000</v>
          </cell>
          <cell r="R1489">
            <v>7.6339272620618859</v>
          </cell>
          <cell r="S1489">
            <v>46.120512820512822</v>
          </cell>
          <cell r="T1489">
            <v>36828</v>
          </cell>
          <cell r="U1489">
            <v>14.500280426247897</v>
          </cell>
          <cell r="V1489">
            <v>2118204</v>
          </cell>
          <cell r="X1489">
            <v>36</v>
          </cell>
          <cell r="Y1489">
            <v>29</v>
          </cell>
          <cell r="Z1489">
            <v>0</v>
          </cell>
        </row>
        <row r="1490">
          <cell r="A1490">
            <v>39107</v>
          </cell>
          <cell r="C1490">
            <v>372000</v>
          </cell>
          <cell r="D1490">
            <v>475000</v>
          </cell>
          <cell r="E1490">
            <v>1485470</v>
          </cell>
          <cell r="J1490">
            <v>19.47</v>
          </cell>
          <cell r="K1490">
            <v>19.47</v>
          </cell>
          <cell r="L1490">
            <v>5910</v>
          </cell>
          <cell r="M1490">
            <v>92.79</v>
          </cell>
          <cell r="N1490">
            <v>26.25</v>
          </cell>
          <cell r="O1490">
            <v>0.28289686388619462</v>
          </cell>
          <cell r="P1490">
            <v>230</v>
          </cell>
          <cell r="Q1490">
            <v>118000</v>
          </cell>
          <cell r="R1490">
            <v>8.2730714412969899</v>
          </cell>
          <cell r="S1490">
            <v>80.372250423011849</v>
          </cell>
          <cell r="T1490">
            <v>41118</v>
          </cell>
          <cell r="U1490">
            <v>14.702187809489512</v>
          </cell>
          <cell r="V1490">
            <v>2332470</v>
          </cell>
          <cell r="X1490">
            <v>30</v>
          </cell>
          <cell r="Y1490">
            <v>35</v>
          </cell>
          <cell r="Z1490">
            <v>0</v>
          </cell>
        </row>
        <row r="1491">
          <cell r="A1491">
            <v>39108</v>
          </cell>
          <cell r="C1491">
            <v>1148000</v>
          </cell>
          <cell r="D1491">
            <v>859000</v>
          </cell>
          <cell r="E1491">
            <v>347310</v>
          </cell>
          <cell r="J1491">
            <v>52.28</v>
          </cell>
          <cell r="K1491">
            <v>52.28</v>
          </cell>
          <cell r="L1491">
            <v>10560</v>
          </cell>
          <cell r="M1491">
            <v>22.02</v>
          </cell>
          <cell r="N1491">
            <v>6.9</v>
          </cell>
          <cell r="O1491">
            <v>0.3133514986376022</v>
          </cell>
          <cell r="P1491">
            <v>230</v>
          </cell>
          <cell r="Q1491">
            <v>114000</v>
          </cell>
          <cell r="R1491">
            <v>10.062651413189771</v>
          </cell>
          <cell r="S1491">
            <v>81.344696969696969</v>
          </cell>
          <cell r="T1491">
            <v>40124</v>
          </cell>
          <cell r="U1491">
            <v>14.213682989920612</v>
          </cell>
          <cell r="V1491">
            <v>2354310</v>
          </cell>
          <cell r="X1491">
            <v>38</v>
          </cell>
          <cell r="Y1491">
            <v>27</v>
          </cell>
          <cell r="Z1491">
            <v>0</v>
          </cell>
        </row>
        <row r="1492">
          <cell r="A1492">
            <v>39109</v>
          </cell>
          <cell r="C1492">
            <v>486000</v>
          </cell>
          <cell r="E1492">
            <v>1763140</v>
          </cell>
          <cell r="J1492">
            <v>19.95</v>
          </cell>
          <cell r="K1492">
            <v>19.95</v>
          </cell>
          <cell r="M1492">
            <v>114.15</v>
          </cell>
          <cell r="N1492">
            <v>30.4</v>
          </cell>
          <cell r="O1492">
            <v>0.26631625054752517</v>
          </cell>
          <cell r="P1492">
            <v>230</v>
          </cell>
          <cell r="Q1492">
            <v>104000</v>
          </cell>
          <cell r="R1492">
            <v>8.3860551826994776</v>
          </cell>
          <cell r="S1492" t="str">
            <v/>
          </cell>
          <cell r="T1492">
            <v>36482</v>
          </cell>
          <cell r="U1492">
            <v>13.527831971331263</v>
          </cell>
          <cell r="V1492">
            <v>2249140</v>
          </cell>
          <cell r="X1492">
            <v>35</v>
          </cell>
          <cell r="Y1492">
            <v>30</v>
          </cell>
          <cell r="Z1492">
            <v>0</v>
          </cell>
        </row>
        <row r="1493">
          <cell r="A1493">
            <v>39110</v>
          </cell>
          <cell r="C1493">
            <v>958000</v>
          </cell>
          <cell r="E1493">
            <v>2068750</v>
          </cell>
          <cell r="J1493">
            <v>42.44</v>
          </cell>
          <cell r="K1493">
            <v>42.44</v>
          </cell>
          <cell r="M1493">
            <v>135.04</v>
          </cell>
          <cell r="N1493">
            <v>34</v>
          </cell>
          <cell r="O1493">
            <v>0.25177725118483413</v>
          </cell>
          <cell r="P1493">
            <v>230</v>
          </cell>
          <cell r="Q1493">
            <v>133000</v>
          </cell>
          <cell r="R1493">
            <v>8.5270171286905558</v>
          </cell>
          <cell r="S1493" t="str">
            <v/>
          </cell>
          <cell r="T1493">
            <v>40990</v>
          </cell>
          <cell r="U1493">
            <v>11.294510613694555</v>
          </cell>
          <cell r="V1493">
            <v>3026750</v>
          </cell>
          <cell r="X1493">
            <v>20</v>
          </cell>
          <cell r="Y1493">
            <v>45</v>
          </cell>
          <cell r="Z1493">
            <v>0</v>
          </cell>
        </row>
        <row r="1494">
          <cell r="A1494">
            <v>39111</v>
          </cell>
          <cell r="C1494">
            <v>884017</v>
          </cell>
          <cell r="E1494">
            <v>1781780</v>
          </cell>
          <cell r="J1494">
            <v>40.81</v>
          </cell>
          <cell r="K1494">
            <v>40.81</v>
          </cell>
          <cell r="M1494">
            <v>114.05</v>
          </cell>
          <cell r="N1494">
            <v>29.67</v>
          </cell>
          <cell r="O1494">
            <v>0.26014905743095135</v>
          </cell>
          <cell r="P1494">
            <v>230</v>
          </cell>
          <cell r="Q1494">
            <v>133000</v>
          </cell>
          <cell r="R1494">
            <v>8.6071193335916316</v>
          </cell>
          <cell r="S1494" t="str">
            <v/>
          </cell>
          <cell r="T1494">
            <v>35514</v>
          </cell>
          <cell r="U1494">
            <v>11.110626953215117</v>
          </cell>
          <cell r="V1494">
            <v>2665797</v>
          </cell>
          <cell r="X1494">
            <v>26</v>
          </cell>
          <cell r="Y1494">
            <v>39</v>
          </cell>
          <cell r="Z1494">
            <v>0</v>
          </cell>
        </row>
        <row r="1495">
          <cell r="A1495">
            <v>39112</v>
          </cell>
          <cell r="C1495">
            <v>1000600</v>
          </cell>
          <cell r="E1495">
            <v>1999390</v>
          </cell>
          <cell r="J1495">
            <v>43.36</v>
          </cell>
          <cell r="K1495">
            <v>43.36</v>
          </cell>
          <cell r="M1495">
            <v>131.78</v>
          </cell>
          <cell r="N1495">
            <v>33.700000000000003</v>
          </cell>
          <cell r="O1495">
            <v>0.25572924571255123</v>
          </cell>
          <cell r="P1495">
            <v>230</v>
          </cell>
          <cell r="Q1495">
            <v>136000</v>
          </cell>
          <cell r="R1495">
            <v>8.5645483613109512</v>
          </cell>
          <cell r="S1495" t="str">
            <v/>
          </cell>
          <cell r="T1495">
            <v>35953</v>
          </cell>
          <cell r="U1495">
            <v>9.9949673165577213</v>
          </cell>
          <cell r="V1495">
            <v>2999990</v>
          </cell>
          <cell r="X1495">
            <v>23</v>
          </cell>
          <cell r="Y1495">
            <v>42</v>
          </cell>
          <cell r="Z1495">
            <v>0</v>
          </cell>
        </row>
        <row r="1496">
          <cell r="A1496">
            <v>39113</v>
          </cell>
          <cell r="C1496">
            <v>1000200</v>
          </cell>
          <cell r="E1496">
            <v>2029740</v>
          </cell>
          <cell r="J1496">
            <v>49.58</v>
          </cell>
          <cell r="K1496">
            <v>49.58</v>
          </cell>
          <cell r="M1496">
            <v>131.69999999999999</v>
          </cell>
          <cell r="N1496">
            <v>34.5</v>
          </cell>
          <cell r="O1496">
            <v>0.26195899772209569</v>
          </cell>
          <cell r="P1496">
            <v>230</v>
          </cell>
          <cell r="Q1496">
            <v>147000</v>
          </cell>
          <cell r="R1496">
            <v>8.357071932921448</v>
          </cell>
          <cell r="S1496" t="str">
            <v/>
          </cell>
          <cell r="T1496">
            <v>38117</v>
          </cell>
          <cell r="U1496">
            <v>10.491817659755638</v>
          </cell>
          <cell r="V1496">
            <v>3029940</v>
          </cell>
          <cell r="X1496">
            <v>17</v>
          </cell>
          <cell r="Y1496">
            <v>48</v>
          </cell>
          <cell r="Z1496">
            <v>0</v>
          </cell>
        </row>
        <row r="1497">
          <cell r="A1497">
            <v>39114</v>
          </cell>
          <cell r="C1497">
            <v>829825</v>
          </cell>
          <cell r="E1497">
            <v>1957150</v>
          </cell>
          <cell r="J1497">
            <v>39.89</v>
          </cell>
          <cell r="K1497">
            <v>39.89</v>
          </cell>
          <cell r="M1497">
            <v>126.76</v>
          </cell>
          <cell r="N1497">
            <v>31.37</v>
          </cell>
          <cell r="O1497">
            <v>0.24747554433575261</v>
          </cell>
          <cell r="P1497">
            <v>230</v>
          </cell>
          <cell r="Q1497">
            <v>124000</v>
          </cell>
          <cell r="R1497">
            <v>8.3617611761176125</v>
          </cell>
          <cell r="S1497" t="str">
            <v/>
          </cell>
          <cell r="T1497">
            <v>37237</v>
          </cell>
          <cell r="U1497">
            <v>11.14314193704644</v>
          </cell>
          <cell r="V1497">
            <v>2786975</v>
          </cell>
          <cell r="X1497">
            <v>24</v>
          </cell>
          <cell r="Y1497">
            <v>41</v>
          </cell>
          <cell r="Z1497">
            <v>0</v>
          </cell>
        </row>
        <row r="1498">
          <cell r="A1498">
            <v>39115</v>
          </cell>
          <cell r="C1498">
            <v>877159</v>
          </cell>
          <cell r="E1498">
            <v>2018000</v>
          </cell>
          <cell r="J1498">
            <v>43.1</v>
          </cell>
          <cell r="K1498">
            <v>43.1</v>
          </cell>
          <cell r="L1498">
            <v>110</v>
          </cell>
          <cell r="M1498">
            <v>132.88999999999999</v>
          </cell>
          <cell r="N1498">
            <v>34.840000000000003</v>
          </cell>
          <cell r="O1498">
            <v>0.26217172097223274</v>
          </cell>
          <cell r="P1498">
            <v>230</v>
          </cell>
          <cell r="Q1498">
            <v>136000</v>
          </cell>
          <cell r="R1498">
            <v>8.225350872208649</v>
          </cell>
          <cell r="S1498">
            <v>0</v>
          </cell>
          <cell r="T1498">
            <v>39585</v>
          </cell>
          <cell r="U1498">
            <v>11.403135371839682</v>
          </cell>
          <cell r="V1498">
            <v>2895159</v>
          </cell>
          <cell r="X1498">
            <v>17</v>
          </cell>
          <cell r="Y1498">
            <v>48</v>
          </cell>
          <cell r="Z1498">
            <v>0</v>
          </cell>
        </row>
        <row r="1499">
          <cell r="A1499">
            <v>39116</v>
          </cell>
          <cell r="C1499">
            <v>1002590</v>
          </cell>
          <cell r="E1499">
            <v>1958770</v>
          </cell>
          <cell r="J1499">
            <v>47.47</v>
          </cell>
          <cell r="K1499">
            <v>47.47</v>
          </cell>
          <cell r="M1499">
            <v>130.53</v>
          </cell>
          <cell r="N1499">
            <v>35.090000000000003</v>
          </cell>
          <cell r="O1499">
            <v>0.26882708955795603</v>
          </cell>
          <cell r="P1499">
            <v>230</v>
          </cell>
          <cell r="Q1499">
            <v>129000</v>
          </cell>
          <cell r="R1499">
            <v>8.3184269662921348</v>
          </cell>
          <cell r="S1499" t="str">
            <v/>
          </cell>
          <cell r="T1499">
            <v>37504</v>
          </cell>
          <cell r="U1499">
            <v>10.562152524515762</v>
          </cell>
          <cell r="V1499">
            <v>2961360</v>
          </cell>
          <cell r="X1499">
            <v>18</v>
          </cell>
          <cell r="Y1499">
            <v>47</v>
          </cell>
          <cell r="Z1499">
            <v>0</v>
          </cell>
        </row>
        <row r="1500">
          <cell r="A1500">
            <v>39117</v>
          </cell>
          <cell r="C1500">
            <v>990000</v>
          </cell>
          <cell r="E1500">
            <v>2006610</v>
          </cell>
          <cell r="J1500">
            <v>43.27</v>
          </cell>
          <cell r="K1500">
            <v>43.27</v>
          </cell>
          <cell r="L1500">
            <v>50</v>
          </cell>
          <cell r="M1500">
            <v>132.62</v>
          </cell>
          <cell r="N1500">
            <v>34.700000000000003</v>
          </cell>
          <cell r="O1500">
            <v>0.26164982657216107</v>
          </cell>
          <cell r="P1500">
            <v>230</v>
          </cell>
          <cell r="Q1500">
            <v>135000</v>
          </cell>
          <cell r="R1500">
            <v>8.5184206037864563</v>
          </cell>
          <cell r="S1500">
            <v>0</v>
          </cell>
          <cell r="T1500">
            <v>35214</v>
          </cell>
          <cell r="U1500">
            <v>9.8005666403035434</v>
          </cell>
          <cell r="V1500">
            <v>2996610</v>
          </cell>
          <cell r="X1500">
            <v>20</v>
          </cell>
          <cell r="Y1500">
            <v>45</v>
          </cell>
          <cell r="Z1500">
            <v>0</v>
          </cell>
        </row>
        <row r="1501">
          <cell r="A1501">
            <v>39118</v>
          </cell>
          <cell r="C1501">
            <v>1344400</v>
          </cell>
          <cell r="E1501">
            <v>2070870</v>
          </cell>
          <cell r="J1501">
            <v>50.98</v>
          </cell>
          <cell r="K1501">
            <v>50.98</v>
          </cell>
          <cell r="M1501">
            <v>137.38</v>
          </cell>
          <cell r="N1501">
            <v>35.67</v>
          </cell>
          <cell r="O1501">
            <v>0.25964478089969428</v>
          </cell>
          <cell r="P1501">
            <v>230</v>
          </cell>
          <cell r="Q1501">
            <v>151000</v>
          </cell>
          <cell r="R1501">
            <v>9.0658048417923141</v>
          </cell>
          <cell r="S1501" t="str">
            <v/>
          </cell>
          <cell r="T1501">
            <v>39652</v>
          </cell>
          <cell r="U1501">
            <v>9.6829146743888472</v>
          </cell>
          <cell r="V1501">
            <v>3415270</v>
          </cell>
          <cell r="X1501">
            <v>12</v>
          </cell>
          <cell r="Y1501">
            <v>53</v>
          </cell>
          <cell r="Z1501">
            <v>0</v>
          </cell>
        </row>
        <row r="1502">
          <cell r="A1502">
            <v>39119</v>
          </cell>
          <cell r="C1502">
            <v>857895</v>
          </cell>
          <cell r="E1502">
            <v>1879330</v>
          </cell>
          <cell r="J1502">
            <v>40.01</v>
          </cell>
          <cell r="K1502">
            <v>40.01</v>
          </cell>
          <cell r="M1502">
            <v>123.83</v>
          </cell>
          <cell r="N1502">
            <v>34.57</v>
          </cell>
          <cell r="O1502">
            <v>0.27917305984010338</v>
          </cell>
          <cell r="P1502">
            <v>230</v>
          </cell>
          <cell r="Q1502">
            <v>132000</v>
          </cell>
          <cell r="R1502">
            <v>8.3533477783203125</v>
          </cell>
          <cell r="S1502" t="str">
            <v/>
          </cell>
          <cell r="T1502">
            <v>38103</v>
          </cell>
          <cell r="U1502">
            <v>11.609532281781734</v>
          </cell>
          <cell r="V1502">
            <v>2737225</v>
          </cell>
          <cell r="X1502">
            <v>30</v>
          </cell>
          <cell r="Y1502">
            <v>35</v>
          </cell>
          <cell r="Z1502">
            <v>0</v>
          </cell>
        </row>
        <row r="1503">
          <cell r="A1503">
            <v>39120</v>
          </cell>
          <cell r="C1503">
            <v>1072130</v>
          </cell>
          <cell r="E1503">
            <v>1988150</v>
          </cell>
          <cell r="J1503">
            <v>51.17</v>
          </cell>
          <cell r="K1503">
            <v>51.17</v>
          </cell>
          <cell r="M1503">
            <v>129.30000000000001</v>
          </cell>
          <cell r="N1503">
            <v>37.409999999999997</v>
          </cell>
          <cell r="O1503">
            <v>0.28932714617169369</v>
          </cell>
          <cell r="P1503">
            <v>230</v>
          </cell>
          <cell r="Q1503">
            <v>142000</v>
          </cell>
          <cell r="R1503">
            <v>8.4786391089931836</v>
          </cell>
          <cell r="S1503" t="str">
            <v/>
          </cell>
          <cell r="T1503">
            <v>35948</v>
          </cell>
          <cell r="U1503">
            <v>9.7966957271883626</v>
          </cell>
          <cell r="V1503">
            <v>3060280</v>
          </cell>
          <cell r="X1503">
            <v>20</v>
          </cell>
          <cell r="Y1503">
            <v>45</v>
          </cell>
          <cell r="Z1503">
            <v>0</v>
          </cell>
        </row>
        <row r="1504">
          <cell r="A1504">
            <v>39121</v>
          </cell>
          <cell r="C1504">
            <v>957000</v>
          </cell>
          <cell r="E1504">
            <v>2006390</v>
          </cell>
          <cell r="J1504">
            <v>43.4</v>
          </cell>
          <cell r="K1504">
            <v>43.4</v>
          </cell>
          <cell r="M1504">
            <v>131.52000000000001</v>
          </cell>
          <cell r="N1504">
            <v>36.049999999999997</v>
          </cell>
          <cell r="O1504">
            <v>0.27410279805352794</v>
          </cell>
          <cell r="P1504">
            <v>230</v>
          </cell>
          <cell r="Q1504">
            <v>138000</v>
          </cell>
          <cell r="R1504">
            <v>8.4707008918362661</v>
          </cell>
          <cell r="S1504" t="str">
            <v/>
          </cell>
          <cell r="T1504">
            <v>35138</v>
          </cell>
          <cell r="U1504">
            <v>9.889043291635593</v>
          </cell>
          <cell r="V1504">
            <v>2963390</v>
          </cell>
          <cell r="X1504">
            <v>24</v>
          </cell>
          <cell r="Y1504">
            <v>41</v>
          </cell>
          <cell r="Z1504">
            <v>0</v>
          </cell>
        </row>
        <row r="1505">
          <cell r="A1505">
            <v>39122</v>
          </cell>
          <cell r="C1505">
            <v>855000</v>
          </cell>
          <cell r="D1505">
            <v>46000</v>
          </cell>
          <cell r="E1505">
            <v>2023000</v>
          </cell>
          <cell r="J1505">
            <v>35.78</v>
          </cell>
          <cell r="K1505">
            <v>35.78</v>
          </cell>
          <cell r="L1505">
            <v>640</v>
          </cell>
          <cell r="M1505">
            <v>133.21</v>
          </cell>
          <cell r="N1505">
            <v>35.799999999999997</v>
          </cell>
          <cell r="O1505">
            <v>0.26874859244801436</v>
          </cell>
          <cell r="P1505">
            <v>230</v>
          </cell>
          <cell r="Q1505">
            <v>133000</v>
          </cell>
          <cell r="R1505">
            <v>8.5152967631220786</v>
          </cell>
          <cell r="S1505">
            <v>71.875</v>
          </cell>
          <cell r="T1505">
            <v>37416</v>
          </cell>
          <cell r="U1505">
            <v>10.672005471956224</v>
          </cell>
          <cell r="V1505">
            <v>2924000</v>
          </cell>
          <cell r="X1505">
            <v>24</v>
          </cell>
          <cell r="Y1505">
            <v>41</v>
          </cell>
          <cell r="Z1505">
            <v>0</v>
          </cell>
        </row>
        <row r="1506">
          <cell r="A1506">
            <v>39123</v>
          </cell>
          <cell r="D1506">
            <v>495000</v>
          </cell>
          <cell r="E1506">
            <v>2193750</v>
          </cell>
          <cell r="K1506">
            <v>0</v>
          </cell>
          <cell r="L1506">
            <v>5960</v>
          </cell>
          <cell r="M1506">
            <v>145.44</v>
          </cell>
          <cell r="N1506">
            <v>39.799999999999997</v>
          </cell>
          <cell r="O1506">
            <v>0.27365236523652364</v>
          </cell>
          <cell r="P1506">
            <v>230</v>
          </cell>
          <cell r="Q1506">
            <v>119000</v>
          </cell>
          <cell r="R1506">
            <v>7.5417698019801982</v>
          </cell>
          <cell r="S1506">
            <v>83.053691275167779</v>
          </cell>
          <cell r="T1506">
            <v>34558</v>
          </cell>
          <cell r="U1506">
            <v>10.719245746164574</v>
          </cell>
          <cell r="V1506">
            <v>2688750</v>
          </cell>
          <cell r="X1506">
            <v>25</v>
          </cell>
          <cell r="Y1506">
            <v>40</v>
          </cell>
          <cell r="Z1506">
            <v>0</v>
          </cell>
        </row>
        <row r="1507">
          <cell r="A1507">
            <v>39124</v>
          </cell>
          <cell r="D1507">
            <v>166646</v>
          </cell>
          <cell r="E1507">
            <v>2115410</v>
          </cell>
          <cell r="K1507">
            <v>0</v>
          </cell>
          <cell r="L1507">
            <v>2310</v>
          </cell>
          <cell r="M1507">
            <v>143.94999999999999</v>
          </cell>
          <cell r="N1507">
            <v>34</v>
          </cell>
          <cell r="O1507">
            <v>0.23619312261201808</v>
          </cell>
          <cell r="P1507">
            <v>230</v>
          </cell>
          <cell r="Q1507">
            <v>105000</v>
          </cell>
          <cell r="R1507">
            <v>7.3477249044807227</v>
          </cell>
          <cell r="S1507">
            <v>72.141125541125547</v>
          </cell>
          <cell r="T1507">
            <v>32917</v>
          </cell>
          <cell r="U1507">
            <v>12.029844140546944</v>
          </cell>
          <cell r="V1507">
            <v>2282056</v>
          </cell>
          <cell r="X1507">
            <v>33</v>
          </cell>
          <cell r="Y1507">
            <v>32</v>
          </cell>
          <cell r="Z1507">
            <v>0</v>
          </cell>
        </row>
        <row r="1508">
          <cell r="A1508">
            <v>39125</v>
          </cell>
          <cell r="D1508">
            <v>26058</v>
          </cell>
          <cell r="E1508">
            <v>2122950</v>
          </cell>
          <cell r="K1508">
            <v>0</v>
          </cell>
          <cell r="L1508">
            <v>1110</v>
          </cell>
          <cell r="M1508">
            <v>139.54</v>
          </cell>
          <cell r="N1508">
            <v>37.4</v>
          </cell>
          <cell r="O1508">
            <v>0.26802350580478718</v>
          </cell>
          <cell r="P1508">
            <v>230</v>
          </cell>
          <cell r="Q1508">
            <v>101000</v>
          </cell>
          <cell r="R1508">
            <v>7.6069585781854663</v>
          </cell>
          <cell r="S1508">
            <v>23.475675675675674</v>
          </cell>
          <cell r="T1508">
            <v>30476</v>
          </cell>
          <cell r="U1508">
            <v>11.827310089120189</v>
          </cell>
          <cell r="V1508">
            <v>2149008</v>
          </cell>
          <cell r="X1508">
            <v>36</v>
          </cell>
          <cell r="Y1508">
            <v>29</v>
          </cell>
          <cell r="Z1508">
            <v>0</v>
          </cell>
        </row>
        <row r="1509">
          <cell r="A1509">
            <v>39126</v>
          </cell>
          <cell r="C1509">
            <v>611295</v>
          </cell>
          <cell r="D1509">
            <v>1222</v>
          </cell>
          <cell r="E1509">
            <v>1994790</v>
          </cell>
          <cell r="J1509">
            <v>33.89</v>
          </cell>
          <cell r="K1509">
            <v>33.89</v>
          </cell>
          <cell r="L1509">
            <v>40</v>
          </cell>
          <cell r="M1509">
            <v>134.38999999999999</v>
          </cell>
          <cell r="N1509">
            <v>34.22</v>
          </cell>
          <cell r="O1509">
            <v>0.25463204107448473</v>
          </cell>
          <cell r="P1509">
            <v>230</v>
          </cell>
          <cell r="Q1509">
            <v>130000</v>
          </cell>
          <cell r="R1509">
            <v>7.7432998573805571</v>
          </cell>
          <cell r="S1509">
            <v>30.55</v>
          </cell>
          <cell r="T1509">
            <v>30798</v>
          </cell>
          <cell r="U1509">
            <v>9.8513646455902588</v>
          </cell>
          <cell r="V1509">
            <v>2607307</v>
          </cell>
          <cell r="X1509">
            <v>29</v>
          </cell>
          <cell r="Y1509">
            <v>36</v>
          </cell>
          <cell r="Z1509">
            <v>0</v>
          </cell>
        </row>
        <row r="1510">
          <cell r="A1510">
            <v>39127</v>
          </cell>
          <cell r="C1510">
            <v>1068440</v>
          </cell>
          <cell r="E1510">
            <v>2073980</v>
          </cell>
          <cell r="J1510">
            <v>43.92</v>
          </cell>
          <cell r="K1510">
            <v>43.92</v>
          </cell>
          <cell r="M1510">
            <v>135.37</v>
          </cell>
          <cell r="N1510">
            <v>38.03</v>
          </cell>
          <cell r="O1510">
            <v>0.28093373716480757</v>
          </cell>
          <cell r="P1510">
            <v>230</v>
          </cell>
          <cell r="Q1510">
            <v>142000</v>
          </cell>
          <cell r="R1510">
            <v>8.763511629204082</v>
          </cell>
          <cell r="S1510" t="str">
            <v/>
          </cell>
          <cell r="T1510">
            <v>35914</v>
          </cell>
          <cell r="U1510">
            <v>9.5315953946321628</v>
          </cell>
          <cell r="V1510">
            <v>3142420</v>
          </cell>
          <cell r="X1510">
            <v>20</v>
          </cell>
          <cell r="Y1510">
            <v>45</v>
          </cell>
          <cell r="Z1510">
            <v>0</v>
          </cell>
        </row>
        <row r="1511">
          <cell r="A1511">
            <v>39128</v>
          </cell>
          <cell r="C1511">
            <v>1195000</v>
          </cell>
          <cell r="E1511">
            <v>2096510</v>
          </cell>
          <cell r="J1511">
            <v>55.12</v>
          </cell>
          <cell r="K1511">
            <v>55.12</v>
          </cell>
          <cell r="M1511">
            <v>138.72</v>
          </cell>
          <cell r="N1511">
            <v>37.64</v>
          </cell>
          <cell r="O1511">
            <v>0.27133794694348329</v>
          </cell>
          <cell r="P1511">
            <v>230</v>
          </cell>
          <cell r="Q1511">
            <v>148000</v>
          </cell>
          <cell r="R1511">
            <v>8.4902754849360296</v>
          </cell>
          <cell r="S1511" t="str">
            <v/>
          </cell>
          <cell r="T1511">
            <v>34769</v>
          </cell>
          <cell r="U1511">
            <v>8.8097396027962862</v>
          </cell>
          <cell r="V1511">
            <v>3291510</v>
          </cell>
          <cell r="X1511">
            <v>16</v>
          </cell>
          <cell r="Y1511">
            <v>49</v>
          </cell>
          <cell r="Z1511">
            <v>0</v>
          </cell>
        </row>
        <row r="1512">
          <cell r="A1512">
            <v>39129</v>
          </cell>
          <cell r="C1512">
            <v>1082660</v>
          </cell>
          <cell r="E1512">
            <v>2019850</v>
          </cell>
          <cell r="J1512">
            <v>50.49</v>
          </cell>
          <cell r="K1512">
            <v>50.49</v>
          </cell>
          <cell r="M1512">
            <v>131.21</v>
          </cell>
          <cell r="N1512">
            <v>29.9</v>
          </cell>
          <cell r="O1512">
            <v>0.22787897263928053</v>
          </cell>
          <cell r="P1512">
            <v>230</v>
          </cell>
          <cell r="Q1512">
            <v>149000</v>
          </cell>
          <cell r="R1512">
            <v>8.5374518436984026</v>
          </cell>
          <cell r="S1512" t="str">
            <v/>
          </cell>
          <cell r="T1512">
            <v>36268</v>
          </cell>
          <cell r="U1512">
            <v>9.7493680922865664</v>
          </cell>
          <cell r="V1512">
            <v>3102510</v>
          </cell>
          <cell r="X1512">
            <v>19</v>
          </cell>
          <cell r="Y1512">
            <v>46</v>
          </cell>
          <cell r="Z1512">
            <v>0</v>
          </cell>
        </row>
        <row r="1513">
          <cell r="A1513">
            <v>39130</v>
          </cell>
          <cell r="C1513">
            <v>806000</v>
          </cell>
          <cell r="E1513">
            <v>1998800</v>
          </cell>
          <cell r="J1513">
            <v>35.9</v>
          </cell>
          <cell r="K1513">
            <v>35.9</v>
          </cell>
          <cell r="M1513">
            <v>130.58000000000001</v>
          </cell>
          <cell r="N1513">
            <v>33.35</v>
          </cell>
          <cell r="O1513">
            <v>0.25539898912544035</v>
          </cell>
          <cell r="P1513">
            <v>230</v>
          </cell>
          <cell r="Q1513">
            <v>129000</v>
          </cell>
          <cell r="R1513">
            <v>8.4238346948582397</v>
          </cell>
          <cell r="S1513" t="str">
            <v/>
          </cell>
          <cell r="T1513">
            <v>30695</v>
          </cell>
          <cell r="U1513">
            <v>9.1270785795778657</v>
          </cell>
          <cell r="V1513">
            <v>2804800</v>
          </cell>
          <cell r="X1513">
            <v>26</v>
          </cell>
          <cell r="Y1513">
            <v>39</v>
          </cell>
          <cell r="Z1513">
            <v>0</v>
          </cell>
        </row>
        <row r="1514">
          <cell r="A1514">
            <v>39131</v>
          </cell>
          <cell r="C1514">
            <v>726000</v>
          </cell>
          <cell r="E1514">
            <v>1928470</v>
          </cell>
          <cell r="J1514">
            <v>39.14</v>
          </cell>
          <cell r="K1514">
            <v>39.14</v>
          </cell>
          <cell r="M1514">
            <v>126.65</v>
          </cell>
          <cell r="N1514">
            <v>31.260999999999999</v>
          </cell>
          <cell r="O1514">
            <v>0.24682984603237265</v>
          </cell>
          <cell r="P1514">
            <v>230</v>
          </cell>
          <cell r="Q1514">
            <v>125000</v>
          </cell>
          <cell r="R1514">
            <v>8.0055190300983163</v>
          </cell>
          <cell r="S1514" t="str">
            <v/>
          </cell>
          <cell r="T1514">
            <v>31480</v>
          </cell>
          <cell r="U1514">
            <v>9.8906071645187179</v>
          </cell>
          <cell r="V1514">
            <v>2654470</v>
          </cell>
          <cell r="X1514">
            <v>27</v>
          </cell>
          <cell r="Y1514">
            <v>38</v>
          </cell>
          <cell r="Z1514">
            <v>0</v>
          </cell>
        </row>
        <row r="1515">
          <cell r="A1515">
            <v>39132</v>
          </cell>
          <cell r="C1515">
            <v>266033</v>
          </cell>
          <cell r="E1515">
            <v>1776500</v>
          </cell>
          <cell r="J1515">
            <v>1.53</v>
          </cell>
          <cell r="K1515">
            <v>1.53</v>
          </cell>
          <cell r="M1515">
            <v>116.02</v>
          </cell>
          <cell r="N1515">
            <v>32.42</v>
          </cell>
          <cell r="O1515">
            <v>0.2794345802447854</v>
          </cell>
          <cell r="P1515">
            <v>230</v>
          </cell>
          <cell r="Q1515">
            <v>100000</v>
          </cell>
          <cell r="R1515">
            <v>8.6879327945555076</v>
          </cell>
          <cell r="S1515" t="str">
            <v/>
          </cell>
          <cell r="T1515">
            <v>29761</v>
          </cell>
          <cell r="U1515">
            <v>12.151908439178216</v>
          </cell>
          <cell r="V1515">
            <v>2042533</v>
          </cell>
          <cell r="X1515">
            <v>43</v>
          </cell>
          <cell r="Y1515">
            <v>22</v>
          </cell>
          <cell r="Z1515">
            <v>0</v>
          </cell>
        </row>
        <row r="1516">
          <cell r="A1516">
            <v>39133</v>
          </cell>
          <cell r="E1516">
            <v>1563490</v>
          </cell>
          <cell r="K1516">
            <v>0</v>
          </cell>
          <cell r="M1516">
            <v>102.02</v>
          </cell>
          <cell r="N1516">
            <v>25.19</v>
          </cell>
          <cell r="O1516">
            <v>0.24691237012350523</v>
          </cell>
          <cell r="P1516">
            <v>230</v>
          </cell>
          <cell r="Q1516">
            <v>76000</v>
          </cell>
          <cell r="R1516">
            <v>7.6626641834934324</v>
          </cell>
          <cell r="S1516" t="str">
            <v/>
          </cell>
          <cell r="T1516">
            <v>27335</v>
          </cell>
          <cell r="U1516">
            <v>14.581091020729264</v>
          </cell>
          <cell r="V1516">
            <v>1563490</v>
          </cell>
          <cell r="X1516">
            <v>54</v>
          </cell>
          <cell r="Y1516">
            <v>11</v>
          </cell>
          <cell r="Z1516">
            <v>0.12319999999997577</v>
          </cell>
        </row>
        <row r="1517">
          <cell r="A1517">
            <v>39134</v>
          </cell>
          <cell r="E1517">
            <v>1562800</v>
          </cell>
          <cell r="K1517">
            <v>0</v>
          </cell>
          <cell r="M1517">
            <v>99.32</v>
          </cell>
          <cell r="N1517">
            <v>21.9</v>
          </cell>
          <cell r="O1517">
            <v>0.22049939589206605</v>
          </cell>
          <cell r="P1517">
            <v>230</v>
          </cell>
          <cell r="Q1517">
            <v>83000</v>
          </cell>
          <cell r="R1517">
            <v>7.8674989931534434</v>
          </cell>
          <cell r="S1517" t="str">
            <v/>
          </cell>
          <cell r="T1517">
            <v>29542</v>
          </cell>
          <cell r="U1517">
            <v>15.765310980291783</v>
          </cell>
          <cell r="V1517">
            <v>1562800</v>
          </cell>
          <cell r="X1517">
            <v>46</v>
          </cell>
          <cell r="Y1517">
            <v>19</v>
          </cell>
          <cell r="Z1517">
            <v>0</v>
          </cell>
        </row>
        <row r="1518">
          <cell r="A1518">
            <v>39135</v>
          </cell>
          <cell r="E1518">
            <v>1623620</v>
          </cell>
          <cell r="K1518">
            <v>0</v>
          </cell>
          <cell r="M1518">
            <v>107.7</v>
          </cell>
          <cell r="N1518">
            <v>24.92</v>
          </cell>
          <cell r="O1518">
            <v>0.23138347260909936</v>
          </cell>
          <cell r="P1518">
            <v>230</v>
          </cell>
          <cell r="Q1518">
            <v>83000</v>
          </cell>
          <cell r="R1518">
            <v>7.5376973073351907</v>
          </cell>
          <cell r="S1518" t="str">
            <v/>
          </cell>
          <cell r="T1518">
            <v>26700</v>
          </cell>
          <cell r="U1518">
            <v>13.71490866089356</v>
          </cell>
          <cell r="V1518">
            <v>1623620</v>
          </cell>
          <cell r="X1518">
            <v>43</v>
          </cell>
          <cell r="Y1518">
            <v>22</v>
          </cell>
          <cell r="Z1518">
            <v>0</v>
          </cell>
        </row>
        <row r="1519">
          <cell r="A1519">
            <v>39136</v>
          </cell>
          <cell r="E1519">
            <v>1769640</v>
          </cell>
          <cell r="K1519">
            <v>0</v>
          </cell>
          <cell r="M1519">
            <v>112.87</v>
          </cell>
          <cell r="N1519">
            <v>28.25</v>
          </cell>
          <cell r="O1519">
            <v>0.250287941880039</v>
          </cell>
          <cell r="P1519">
            <v>230</v>
          </cell>
          <cell r="Q1519">
            <v>88000</v>
          </cell>
          <cell r="R1519">
            <v>7.8392841321874727</v>
          </cell>
          <cell r="S1519" t="str">
            <v/>
          </cell>
          <cell r="T1519">
            <v>28301</v>
          </cell>
          <cell r="U1519">
            <v>13.337760222418119</v>
          </cell>
          <cell r="V1519">
            <v>1769640</v>
          </cell>
          <cell r="X1519">
            <v>40</v>
          </cell>
          <cell r="Y1519">
            <v>25</v>
          </cell>
          <cell r="Z1519">
            <v>0</v>
          </cell>
        </row>
        <row r="1520">
          <cell r="A1520">
            <v>39137</v>
          </cell>
          <cell r="E1520">
            <v>1783630</v>
          </cell>
          <cell r="K1520">
            <v>0</v>
          </cell>
          <cell r="M1520">
            <v>115.01</v>
          </cell>
          <cell r="N1520">
            <v>28.07</v>
          </cell>
          <cell r="O1520">
            <v>0.24406573341448567</v>
          </cell>
          <cell r="P1520">
            <v>230</v>
          </cell>
          <cell r="Q1520">
            <v>88000</v>
          </cell>
          <cell r="R1520">
            <v>7.7542387618467963</v>
          </cell>
          <cell r="S1520" t="str">
            <v/>
          </cell>
          <cell r="T1520">
            <v>28187</v>
          </cell>
          <cell r="U1520">
            <v>13.179839989235434</v>
          </cell>
          <cell r="V1520">
            <v>1783630</v>
          </cell>
          <cell r="X1520">
            <v>40</v>
          </cell>
          <cell r="Y1520">
            <v>25</v>
          </cell>
          <cell r="Z1520">
            <v>0</v>
          </cell>
        </row>
        <row r="1521">
          <cell r="A1521">
            <v>39138</v>
          </cell>
          <cell r="E1521">
            <v>1834190</v>
          </cell>
          <cell r="K1521">
            <v>0</v>
          </cell>
          <cell r="M1521">
            <v>119.37</v>
          </cell>
          <cell r="N1521">
            <v>30.9</v>
          </cell>
          <cell r="O1521">
            <v>0.25885900980145765</v>
          </cell>
          <cell r="P1521">
            <v>230</v>
          </cell>
          <cell r="Q1521">
            <v>88000</v>
          </cell>
          <cell r="R1521">
            <v>7.6827929965653015</v>
          </cell>
          <cell r="S1521" t="str">
            <v/>
          </cell>
          <cell r="T1521">
            <v>27907</v>
          </cell>
          <cell r="U1521">
            <v>12.689218674183156</v>
          </cell>
          <cell r="V1521">
            <v>1834190</v>
          </cell>
          <cell r="X1521">
            <v>44</v>
          </cell>
          <cell r="Y1521">
            <v>21</v>
          </cell>
          <cell r="Z1521">
            <v>0</v>
          </cell>
        </row>
        <row r="1522">
          <cell r="A1522">
            <v>39139</v>
          </cell>
          <cell r="E1522">
            <v>1817990</v>
          </cell>
          <cell r="K1522">
            <v>0</v>
          </cell>
          <cell r="M1522">
            <v>115.99</v>
          </cell>
          <cell r="N1522">
            <v>32.619999999999997</v>
          </cell>
          <cell r="O1522">
            <v>0.28123114061557031</v>
          </cell>
          <cell r="P1522">
            <v>230</v>
          </cell>
          <cell r="Q1522">
            <v>92000</v>
          </cell>
          <cell r="R1522">
            <v>7.8368393827054055</v>
          </cell>
          <cell r="S1522" t="str">
            <v/>
          </cell>
          <cell r="T1522">
            <v>32283</v>
          </cell>
          <cell r="U1522">
            <v>14.809774531213041</v>
          </cell>
          <cell r="V1522">
            <v>1817990</v>
          </cell>
          <cell r="X1522">
            <v>36</v>
          </cell>
          <cell r="Y1522">
            <v>29</v>
          </cell>
          <cell r="Z1522">
            <v>0</v>
          </cell>
        </row>
        <row r="1523">
          <cell r="A1523">
            <v>39140</v>
          </cell>
          <cell r="E1523">
            <v>1938300</v>
          </cell>
          <cell r="K1523">
            <v>0</v>
          </cell>
          <cell r="M1523">
            <v>123.6</v>
          </cell>
          <cell r="N1523">
            <v>32.47</v>
          </cell>
          <cell r="O1523">
            <v>0.26270226537216829</v>
          </cell>
          <cell r="P1523">
            <v>230</v>
          </cell>
          <cell r="Q1523">
            <v>93000</v>
          </cell>
          <cell r="R1523">
            <v>7.8410194174757279</v>
          </cell>
          <cell r="S1523" t="str">
            <v/>
          </cell>
          <cell r="T1523">
            <v>28547</v>
          </cell>
          <cell r="U1523">
            <v>12.283030490636126</v>
          </cell>
          <cell r="V1523">
            <v>1938300</v>
          </cell>
          <cell r="X1523">
            <v>39</v>
          </cell>
          <cell r="Y1523">
            <v>26</v>
          </cell>
          <cell r="Z1523">
            <v>0</v>
          </cell>
        </row>
        <row r="1524">
          <cell r="A1524">
            <v>39141</v>
          </cell>
          <cell r="E1524">
            <v>1554370</v>
          </cell>
          <cell r="K1524">
            <v>0</v>
          </cell>
          <cell r="M1524">
            <v>102.08</v>
          </cell>
          <cell r="N1524">
            <v>24.91</v>
          </cell>
          <cell r="O1524">
            <v>0.24402429467084641</v>
          </cell>
          <cell r="P1524">
            <v>230</v>
          </cell>
          <cell r="Q1524">
            <v>86000</v>
          </cell>
          <cell r="R1524">
            <v>7.6134894200626961</v>
          </cell>
          <cell r="S1524" t="str">
            <v/>
          </cell>
          <cell r="T1524">
            <v>29591</v>
          </cell>
          <cell r="U1524">
            <v>15.877103907049159</v>
          </cell>
          <cell r="V1524">
            <v>1554370</v>
          </cell>
          <cell r="X1524">
            <v>50</v>
          </cell>
          <cell r="Y1524">
            <v>15</v>
          </cell>
          <cell r="Z1524">
            <v>0</v>
          </cell>
        </row>
        <row r="1525">
          <cell r="A1525">
            <v>39142</v>
          </cell>
          <cell r="E1525">
            <v>1377600</v>
          </cell>
          <cell r="K1525">
            <v>0</v>
          </cell>
          <cell r="M1525">
            <v>91.65</v>
          </cell>
          <cell r="N1525">
            <v>23.63</v>
          </cell>
          <cell r="O1525">
            <v>0.25782869612656845</v>
          </cell>
          <cell r="P1525">
            <v>230</v>
          </cell>
          <cell r="Q1525">
            <v>73000</v>
          </cell>
          <cell r="R1525">
            <v>7.515548281505728</v>
          </cell>
          <cell r="S1525" t="str">
            <v/>
          </cell>
          <cell r="T1525">
            <v>33347</v>
          </cell>
          <cell r="U1525">
            <v>20.188297038327523</v>
          </cell>
          <cell r="V1525">
            <v>1377600</v>
          </cell>
          <cell r="X1525">
            <v>54</v>
          </cell>
          <cell r="Y1525">
            <v>11</v>
          </cell>
          <cell r="Z1525">
            <v>0</v>
          </cell>
        </row>
        <row r="1526">
          <cell r="A1526">
            <v>39143</v>
          </cell>
          <cell r="E1526">
            <v>1678800</v>
          </cell>
          <cell r="K1526">
            <v>0</v>
          </cell>
          <cell r="M1526">
            <v>110.59</v>
          </cell>
          <cell r="N1526">
            <v>31.33</v>
          </cell>
          <cell r="O1526">
            <v>0.28329867076589199</v>
          </cell>
          <cell r="P1526">
            <v>230</v>
          </cell>
          <cell r="Q1526">
            <v>79000</v>
          </cell>
          <cell r="R1526">
            <v>7.5901980287548607</v>
          </cell>
          <cell r="S1526" t="str">
            <v/>
          </cell>
          <cell r="T1526">
            <v>31133</v>
          </cell>
          <cell r="U1526">
            <v>15.466358112937813</v>
          </cell>
          <cell r="V1526">
            <v>1678800</v>
          </cell>
          <cell r="X1526">
            <v>46</v>
          </cell>
          <cell r="Y1526">
            <v>19</v>
          </cell>
          <cell r="Z1526">
            <v>0</v>
          </cell>
        </row>
        <row r="1527">
          <cell r="A1527">
            <v>39144</v>
          </cell>
          <cell r="D1527">
            <v>44300</v>
          </cell>
          <cell r="E1527">
            <v>2065600</v>
          </cell>
          <cell r="K1527">
            <v>0</v>
          </cell>
          <cell r="L1527">
            <v>960</v>
          </cell>
          <cell r="M1527">
            <v>132.11000000000001</v>
          </cell>
          <cell r="N1527">
            <v>37.85</v>
          </cell>
          <cell r="O1527">
            <v>0.28650367118310499</v>
          </cell>
          <cell r="P1527">
            <v>230</v>
          </cell>
          <cell r="Q1527">
            <v>100000</v>
          </cell>
          <cell r="R1527">
            <v>7.8177276511997578</v>
          </cell>
          <cell r="S1527">
            <v>46.145833333333336</v>
          </cell>
          <cell r="T1527">
            <v>31846</v>
          </cell>
          <cell r="U1527">
            <v>12.588067680932745</v>
          </cell>
          <cell r="V1527">
            <v>2109900</v>
          </cell>
          <cell r="X1527">
            <v>34</v>
          </cell>
          <cell r="Y1527">
            <v>31</v>
          </cell>
          <cell r="Z1527">
            <v>0</v>
          </cell>
        </row>
        <row r="1528">
          <cell r="A1528">
            <v>39145</v>
          </cell>
          <cell r="D1528">
            <v>80166</v>
          </cell>
          <cell r="E1528">
            <v>2145840</v>
          </cell>
          <cell r="K1528">
            <v>0</v>
          </cell>
          <cell r="L1528">
            <v>1300</v>
          </cell>
          <cell r="M1528">
            <v>136.44</v>
          </cell>
          <cell r="N1528">
            <v>37.590000000000003</v>
          </cell>
          <cell r="O1528">
            <v>0.27550571679859281</v>
          </cell>
          <cell r="P1528">
            <v>230</v>
          </cell>
          <cell r="Q1528">
            <v>110000</v>
          </cell>
          <cell r="R1528">
            <v>7.863676341248901</v>
          </cell>
          <cell r="S1528">
            <v>61.666153846153847</v>
          </cell>
          <cell r="T1528">
            <v>31561</v>
          </cell>
          <cell r="U1528">
            <v>11.824709367360194</v>
          </cell>
          <cell r="V1528">
            <v>2226006</v>
          </cell>
          <cell r="X1528">
            <v>32</v>
          </cell>
          <cell r="Y1528">
            <v>33</v>
          </cell>
          <cell r="Z1528">
            <v>0</v>
          </cell>
        </row>
        <row r="1529">
          <cell r="A1529">
            <v>39146</v>
          </cell>
          <cell r="D1529">
            <v>942</v>
          </cell>
          <cell r="E1529">
            <v>1761480</v>
          </cell>
          <cell r="K1529">
            <v>0</v>
          </cell>
          <cell r="L1529">
            <v>100</v>
          </cell>
          <cell r="M1529">
            <v>113.28</v>
          </cell>
          <cell r="N1529">
            <v>31.02</v>
          </cell>
          <cell r="O1529">
            <v>0.27383474576271188</v>
          </cell>
          <cell r="P1529">
            <v>230</v>
          </cell>
          <cell r="Q1529">
            <v>92000</v>
          </cell>
          <cell r="R1529">
            <v>7.7748940677966099</v>
          </cell>
          <cell r="S1529">
            <v>9.42</v>
          </cell>
          <cell r="T1529">
            <v>35105</v>
          </cell>
          <cell r="U1529">
            <v>16.612122408821499</v>
          </cell>
          <cell r="V1529">
            <v>1762422</v>
          </cell>
          <cell r="X1529">
            <v>45</v>
          </cell>
          <cell r="Y1529">
            <v>20</v>
          </cell>
          <cell r="Z1529">
            <v>0</v>
          </cell>
        </row>
        <row r="1530">
          <cell r="A1530">
            <v>39147</v>
          </cell>
          <cell r="D1530">
            <v>1200</v>
          </cell>
          <cell r="E1530">
            <v>1845720</v>
          </cell>
          <cell r="K1530">
            <v>0</v>
          </cell>
          <cell r="L1530">
            <v>90</v>
          </cell>
          <cell r="M1530">
            <v>118.45</v>
          </cell>
          <cell r="N1530">
            <v>34.159999999999997</v>
          </cell>
          <cell r="O1530">
            <v>0.28839172646686362</v>
          </cell>
          <cell r="P1530">
            <v>230</v>
          </cell>
          <cell r="Q1530">
            <v>94000</v>
          </cell>
          <cell r="R1530">
            <v>7.7911355002110598</v>
          </cell>
          <cell r="S1530">
            <v>13.333333333333334</v>
          </cell>
          <cell r="T1530">
            <v>36877</v>
          </cell>
          <cell r="U1530">
            <v>16.652274056266648</v>
          </cell>
          <cell r="V1530">
            <v>1846920</v>
          </cell>
          <cell r="X1530">
            <v>40</v>
          </cell>
          <cell r="Y1530">
            <v>25</v>
          </cell>
          <cell r="Z1530">
            <v>0</v>
          </cell>
        </row>
        <row r="1531">
          <cell r="A1531">
            <v>39148</v>
          </cell>
          <cell r="E1531">
            <v>1596500</v>
          </cell>
          <cell r="K1531">
            <v>0</v>
          </cell>
          <cell r="M1531">
            <v>100.33</v>
          </cell>
          <cell r="N1531">
            <v>29.98</v>
          </cell>
          <cell r="O1531">
            <v>0.29881391408352437</v>
          </cell>
          <cell r="P1531">
            <v>230</v>
          </cell>
          <cell r="Q1531">
            <v>83000</v>
          </cell>
          <cell r="R1531">
            <v>7.9562443935014455</v>
          </cell>
          <cell r="S1531" t="str">
            <v/>
          </cell>
          <cell r="T1531">
            <v>34586</v>
          </cell>
          <cell r="U1531">
            <v>18.067475101785156</v>
          </cell>
          <cell r="V1531">
            <v>1596500</v>
          </cell>
          <cell r="X1531">
            <v>47</v>
          </cell>
          <cell r="Y1531">
            <v>18</v>
          </cell>
          <cell r="Z1531">
            <v>0</v>
          </cell>
        </row>
        <row r="1532">
          <cell r="A1532">
            <v>39149</v>
          </cell>
          <cell r="D1532">
            <v>1020</v>
          </cell>
          <cell r="E1532">
            <v>1752690</v>
          </cell>
          <cell r="K1532">
            <v>0</v>
          </cell>
          <cell r="L1532">
            <v>40</v>
          </cell>
          <cell r="M1532">
            <v>113.79</v>
          </cell>
          <cell r="N1532">
            <v>30.86</v>
          </cell>
          <cell r="O1532">
            <v>0.27120133579400646</v>
          </cell>
          <cell r="P1532">
            <v>230</v>
          </cell>
          <cell r="Q1532">
            <v>92000</v>
          </cell>
          <cell r="R1532">
            <v>7.7014236751911413</v>
          </cell>
          <cell r="S1532">
            <v>25.5</v>
          </cell>
          <cell r="T1532">
            <v>34424</v>
          </cell>
          <cell r="U1532">
            <v>16.370788784918826</v>
          </cell>
          <cell r="V1532">
            <v>1753710</v>
          </cell>
          <cell r="X1532">
            <v>42</v>
          </cell>
          <cell r="Y1532">
            <v>23</v>
          </cell>
          <cell r="Z1532">
            <v>0</v>
          </cell>
        </row>
        <row r="1533">
          <cell r="A1533">
            <v>39150</v>
          </cell>
          <cell r="E1533">
            <v>1316720</v>
          </cell>
          <cell r="K1533">
            <v>0</v>
          </cell>
          <cell r="M1533">
            <v>84.19</v>
          </cell>
          <cell r="N1533">
            <v>22</v>
          </cell>
          <cell r="O1533">
            <v>0.26131369521320824</v>
          </cell>
          <cell r="P1533">
            <v>230</v>
          </cell>
          <cell r="Q1533">
            <v>76000</v>
          </cell>
          <cell r="R1533">
            <v>7.8199311082076255</v>
          </cell>
          <cell r="S1533" t="str">
            <v/>
          </cell>
          <cell r="T1533">
            <v>27644</v>
          </cell>
          <cell r="U1533">
            <v>17.509490248496263</v>
          </cell>
          <cell r="V1533">
            <v>1316720</v>
          </cell>
          <cell r="X1533">
            <v>50</v>
          </cell>
          <cell r="Y1533">
            <v>15</v>
          </cell>
          <cell r="Z1533">
            <v>0</v>
          </cell>
        </row>
        <row r="1534">
          <cell r="A1534">
            <v>39151</v>
          </cell>
          <cell r="E1534">
            <v>1233470</v>
          </cell>
          <cell r="K1534">
            <v>0</v>
          </cell>
          <cell r="M1534">
            <v>81.349999999999994</v>
          </cell>
          <cell r="N1534">
            <v>20.2</v>
          </cell>
          <cell r="O1534">
            <v>0.24830977258758452</v>
          </cell>
          <cell r="P1534">
            <v>230</v>
          </cell>
          <cell r="Q1534">
            <v>57000</v>
          </cell>
          <cell r="R1534">
            <v>7.5812538414259372</v>
          </cell>
          <cell r="S1534" t="str">
            <v/>
          </cell>
          <cell r="T1534">
            <v>23144</v>
          </cell>
          <cell r="U1534">
            <v>15.648614072494668</v>
          </cell>
          <cell r="V1534">
            <v>1233470</v>
          </cell>
          <cell r="X1534">
            <v>55</v>
          </cell>
          <cell r="Y1534">
            <v>10</v>
          </cell>
          <cell r="Z1534">
            <v>0</v>
          </cell>
        </row>
        <row r="1535">
          <cell r="A1535">
            <v>39152</v>
          </cell>
          <cell r="E1535">
            <v>1391040</v>
          </cell>
          <cell r="K1535">
            <v>0</v>
          </cell>
          <cell r="M1535">
            <v>90.97</v>
          </cell>
          <cell r="N1535">
            <v>22.8</v>
          </cell>
          <cell r="O1535">
            <v>0.25063207650873914</v>
          </cell>
          <cell r="P1535">
            <v>230</v>
          </cell>
          <cell r="Q1535">
            <v>71000</v>
          </cell>
          <cell r="R1535">
            <v>7.6455974497086956</v>
          </cell>
          <cell r="S1535" t="str">
            <v/>
          </cell>
          <cell r="T1535">
            <v>22407</v>
          </cell>
          <cell r="U1535">
            <v>13.434148550724636</v>
          </cell>
          <cell r="V1535">
            <v>1391040</v>
          </cell>
          <cell r="X1535">
            <v>48</v>
          </cell>
          <cell r="Y1535">
            <v>17</v>
          </cell>
          <cell r="Z1535">
            <v>0</v>
          </cell>
        </row>
        <row r="1536">
          <cell r="A1536">
            <v>39153</v>
          </cell>
          <cell r="E1536">
            <v>1218030</v>
          </cell>
          <cell r="K1536">
            <v>0</v>
          </cell>
          <cell r="M1536">
            <v>78.37</v>
          </cell>
          <cell r="N1536">
            <v>19.47</v>
          </cell>
          <cell r="O1536">
            <v>0.24843690187571771</v>
          </cell>
          <cell r="P1536">
            <v>230</v>
          </cell>
          <cell r="Q1536">
            <v>73000</v>
          </cell>
          <cell r="R1536">
            <v>7.7710220747735104</v>
          </cell>
          <cell r="S1536" t="str">
            <v/>
          </cell>
          <cell r="T1536">
            <v>23431</v>
          </cell>
          <cell r="U1536">
            <v>16.043491539617253</v>
          </cell>
          <cell r="V1536">
            <v>1218030</v>
          </cell>
          <cell r="X1536">
            <v>54</v>
          </cell>
          <cell r="Y1536">
            <v>11</v>
          </cell>
          <cell r="Z1536">
            <v>0</v>
          </cell>
        </row>
        <row r="1537">
          <cell r="A1537">
            <v>39154</v>
          </cell>
          <cell r="E1537">
            <v>960620</v>
          </cell>
          <cell r="K1537">
            <v>0</v>
          </cell>
          <cell r="M1537">
            <v>64.430000000000007</v>
          </cell>
          <cell r="N1537">
            <v>19.54</v>
          </cell>
          <cell r="O1537">
            <v>0.30327487195405861</v>
          </cell>
          <cell r="P1537">
            <v>230</v>
          </cell>
          <cell r="Q1537">
            <v>50000</v>
          </cell>
          <cell r="R1537">
            <v>7.4547571007294726</v>
          </cell>
          <cell r="S1537" t="str">
            <v/>
          </cell>
          <cell r="T1537">
            <v>24830</v>
          </cell>
          <cell r="U1537">
            <v>21.557140180300223</v>
          </cell>
          <cell r="V1537">
            <v>960620</v>
          </cell>
          <cell r="X1537">
            <v>60</v>
          </cell>
          <cell r="Y1537">
            <v>5</v>
          </cell>
          <cell r="Z1537">
            <v>5.324799999999982</v>
          </cell>
        </row>
        <row r="1538">
          <cell r="A1538">
            <v>39155</v>
          </cell>
          <cell r="E1538">
            <v>958310</v>
          </cell>
          <cell r="K1538">
            <v>0</v>
          </cell>
          <cell r="M1538">
            <v>65.19</v>
          </cell>
          <cell r="N1538">
            <v>20.59</v>
          </cell>
          <cell r="O1538">
            <v>0.31584598864856572</v>
          </cell>
          <cell r="P1538">
            <v>230</v>
          </cell>
          <cell r="Q1538">
            <v>48000</v>
          </cell>
          <cell r="R1538">
            <v>7.3501303880963338</v>
          </cell>
          <cell r="S1538" t="str">
            <v/>
          </cell>
          <cell r="T1538">
            <v>26072</v>
          </cell>
          <cell r="U1538">
            <v>22.689993843328359</v>
          </cell>
          <cell r="V1538">
            <v>958310</v>
          </cell>
          <cell r="X1538">
            <v>62</v>
          </cell>
          <cell r="Y1538">
            <v>3</v>
          </cell>
          <cell r="Z1538">
            <v>10.119999999999983</v>
          </cell>
        </row>
        <row r="1539">
          <cell r="A1539">
            <v>39156</v>
          </cell>
          <cell r="E1539">
            <v>1313320</v>
          </cell>
          <cell r="K1539">
            <v>0</v>
          </cell>
          <cell r="M1539">
            <v>89.07</v>
          </cell>
          <cell r="N1539">
            <v>24.72</v>
          </cell>
          <cell r="O1539">
            <v>0.27753452340855506</v>
          </cell>
          <cell r="P1539">
            <v>230</v>
          </cell>
          <cell r="Q1539">
            <v>59000</v>
          </cell>
          <cell r="R1539">
            <v>7.3724037274054117</v>
          </cell>
          <cell r="S1539" t="str">
            <v/>
          </cell>
          <cell r="T1539">
            <v>24068</v>
          </cell>
          <cell r="U1539">
            <v>15.283946029908932</v>
          </cell>
          <cell r="V1539">
            <v>1313320</v>
          </cell>
          <cell r="X1539">
            <v>52</v>
          </cell>
          <cell r="Y1539">
            <v>13</v>
          </cell>
          <cell r="Z1539">
            <v>0.5759999999999792</v>
          </cell>
        </row>
        <row r="1540">
          <cell r="A1540">
            <v>39157</v>
          </cell>
          <cell r="E1540">
            <v>1533680</v>
          </cell>
          <cell r="K1540">
            <v>0</v>
          </cell>
          <cell r="M1540">
            <v>103.58</v>
          </cell>
          <cell r="N1540">
            <v>26.04</v>
          </cell>
          <cell r="O1540">
            <v>0.25139988414751885</v>
          </cell>
          <cell r="P1540">
            <v>230</v>
          </cell>
          <cell r="Q1540">
            <v>73000</v>
          </cell>
          <cell r="R1540">
            <v>7.403359721954045</v>
          </cell>
          <cell r="S1540" t="str">
            <v/>
          </cell>
          <cell r="T1540">
            <v>27880</v>
          </cell>
          <cell r="U1540">
            <v>15.160867977674611</v>
          </cell>
          <cell r="V1540">
            <v>1533680</v>
          </cell>
          <cell r="X1540">
            <v>40</v>
          </cell>
          <cell r="Y1540">
            <v>25</v>
          </cell>
          <cell r="Z1540">
            <v>0</v>
          </cell>
        </row>
        <row r="1541">
          <cell r="A1541">
            <v>39158</v>
          </cell>
          <cell r="E1541">
            <v>1731580</v>
          </cell>
          <cell r="K1541">
            <v>0</v>
          </cell>
          <cell r="M1541">
            <v>113.12</v>
          </cell>
          <cell r="N1541">
            <v>28.84</v>
          </cell>
          <cell r="O1541">
            <v>0.25495049504950495</v>
          </cell>
          <cell r="P1541">
            <v>230</v>
          </cell>
          <cell r="Q1541">
            <v>79000</v>
          </cell>
          <cell r="R1541">
            <v>7.653730551626591</v>
          </cell>
          <cell r="S1541" t="str">
            <v/>
          </cell>
          <cell r="T1541">
            <v>30567</v>
          </cell>
          <cell r="U1541">
            <v>14.722321810138716</v>
          </cell>
          <cell r="V1541">
            <v>1731580</v>
          </cell>
          <cell r="X1541">
            <v>32</v>
          </cell>
          <cell r="Y1541">
            <v>33</v>
          </cell>
          <cell r="Z1541">
            <v>0</v>
          </cell>
        </row>
        <row r="1542">
          <cell r="A1542">
            <v>39159</v>
          </cell>
          <cell r="E1542">
            <v>1718550</v>
          </cell>
          <cell r="K1542">
            <v>0</v>
          </cell>
          <cell r="M1542">
            <v>112.9</v>
          </cell>
          <cell r="N1542">
            <v>28.54</v>
          </cell>
          <cell r="O1542">
            <v>0.25279007971656331</v>
          </cell>
          <cell r="P1542">
            <v>230</v>
          </cell>
          <cell r="Q1542">
            <v>85000</v>
          </cell>
          <cell r="R1542">
            <v>7.6109388839681138</v>
          </cell>
          <cell r="S1542" t="str">
            <v/>
          </cell>
          <cell r="T1542">
            <v>30239</v>
          </cell>
          <cell r="U1542">
            <v>14.674770009601119</v>
          </cell>
          <cell r="V1542">
            <v>1718550</v>
          </cell>
          <cell r="X1542">
            <v>38</v>
          </cell>
          <cell r="Y1542">
            <v>27</v>
          </cell>
          <cell r="Z1542">
            <v>0</v>
          </cell>
        </row>
        <row r="1543">
          <cell r="A1543">
            <v>39160</v>
          </cell>
          <cell r="E1543">
            <v>1215740</v>
          </cell>
          <cell r="K1543">
            <v>0</v>
          </cell>
          <cell r="M1543">
            <v>83.02</v>
          </cell>
          <cell r="N1543">
            <v>23.73</v>
          </cell>
          <cell r="O1543">
            <v>0.28583473861720071</v>
          </cell>
          <cell r="P1543">
            <v>230</v>
          </cell>
          <cell r="Q1543">
            <v>66000</v>
          </cell>
          <cell r="R1543">
            <v>7.3219706094916885</v>
          </cell>
          <cell r="S1543" t="str">
            <v/>
          </cell>
          <cell r="T1543">
            <v>30520</v>
          </cell>
          <cell r="U1543">
            <v>20.936779245562374</v>
          </cell>
          <cell r="V1543">
            <v>1215740</v>
          </cell>
          <cell r="X1543">
            <v>54</v>
          </cell>
          <cell r="Y1543">
            <v>11</v>
          </cell>
          <cell r="Z1543">
            <v>0</v>
          </cell>
        </row>
        <row r="1544">
          <cell r="A1544">
            <v>39161</v>
          </cell>
          <cell r="E1544">
            <v>1093160</v>
          </cell>
          <cell r="K1544">
            <v>0</v>
          </cell>
          <cell r="M1544">
            <v>72.42</v>
          </cell>
          <cell r="N1544">
            <v>20.57</v>
          </cell>
          <cell r="O1544">
            <v>0.284037558685446</v>
          </cell>
          <cell r="P1544">
            <v>230</v>
          </cell>
          <cell r="Q1544">
            <v>51000</v>
          </cell>
          <cell r="R1544">
            <v>7.5473626070146365</v>
          </cell>
          <cell r="S1544" t="str">
            <v/>
          </cell>
          <cell r="T1544">
            <v>30303</v>
          </cell>
          <cell r="U1544">
            <v>23.118941417541805</v>
          </cell>
          <cell r="V1544">
            <v>1093160</v>
          </cell>
          <cell r="X1544">
            <v>55</v>
          </cell>
          <cell r="Y1544">
            <v>10</v>
          </cell>
          <cell r="Z1544">
            <v>0.72959999999998359</v>
          </cell>
        </row>
        <row r="1545">
          <cell r="A1545">
            <v>39162</v>
          </cell>
          <cell r="E1545">
            <v>1114590</v>
          </cell>
          <cell r="K1545">
            <v>0</v>
          </cell>
          <cell r="M1545">
            <v>73.55</v>
          </cell>
          <cell r="N1545">
            <v>18.489999999999998</v>
          </cell>
          <cell r="O1545">
            <v>0.25139360978925901</v>
          </cell>
          <cell r="P1545">
            <v>230</v>
          </cell>
          <cell r="Q1545">
            <v>57000</v>
          </cell>
          <cell r="R1545">
            <v>7.5770904146838882</v>
          </cell>
          <cell r="S1545" t="str">
            <v/>
          </cell>
          <cell r="T1545">
            <v>27052</v>
          </cell>
          <cell r="U1545">
            <v>20.241853955266063</v>
          </cell>
          <cell r="V1545">
            <v>1114590</v>
          </cell>
          <cell r="X1545">
            <v>64</v>
          </cell>
          <cell r="Y1545">
            <v>1</v>
          </cell>
          <cell r="Z1545">
            <v>6.657599999999988</v>
          </cell>
        </row>
        <row r="1546">
          <cell r="A1546">
            <v>39163</v>
          </cell>
          <cell r="E1546">
            <v>1510080</v>
          </cell>
          <cell r="K1546">
            <v>0</v>
          </cell>
          <cell r="M1546">
            <v>98.76</v>
          </cell>
          <cell r="N1546">
            <v>19.670000000000002</v>
          </cell>
          <cell r="O1546">
            <v>0.19916970433373837</v>
          </cell>
          <cell r="P1546">
            <v>230</v>
          </cell>
          <cell r="Q1546">
            <v>77000</v>
          </cell>
          <cell r="R1546">
            <v>7.6452004860267317</v>
          </cell>
          <cell r="S1546" t="str">
            <v/>
          </cell>
          <cell r="T1546">
            <v>28215</v>
          </cell>
          <cell r="U1546">
            <v>15.582823426573428</v>
          </cell>
          <cell r="V1546">
            <v>1510080</v>
          </cell>
          <cell r="X1546">
            <v>66</v>
          </cell>
          <cell r="Y1546">
            <v>0</v>
          </cell>
          <cell r="Z1546">
            <v>11.075199999999988</v>
          </cell>
        </row>
        <row r="1547">
          <cell r="A1547">
            <v>39164</v>
          </cell>
          <cell r="E1547">
            <v>1860470</v>
          </cell>
          <cell r="K1547">
            <v>0</v>
          </cell>
          <cell r="M1547">
            <v>118.23</v>
          </cell>
          <cell r="N1547">
            <v>21.86</v>
          </cell>
          <cell r="O1547">
            <v>0.18489385096845132</v>
          </cell>
          <cell r="P1547">
            <v>230</v>
          </cell>
          <cell r="Q1547">
            <v>87000</v>
          </cell>
          <cell r="R1547">
            <v>7.8680115030026219</v>
          </cell>
          <cell r="S1547" t="str">
            <v/>
          </cell>
          <cell r="T1547">
            <v>29323</v>
          </cell>
          <cell r="U1547">
            <v>13.144733320075035</v>
          </cell>
          <cell r="V1547">
            <v>1860470</v>
          </cell>
          <cell r="X1547">
            <v>66</v>
          </cell>
          <cell r="Y1547">
            <v>0</v>
          </cell>
          <cell r="Z1547">
            <v>11.715199999999996</v>
          </cell>
        </row>
        <row r="1548">
          <cell r="A1548">
            <v>39165</v>
          </cell>
          <cell r="E1548">
            <v>1926920</v>
          </cell>
          <cell r="K1548">
            <v>0</v>
          </cell>
          <cell r="M1548">
            <v>127.81</v>
          </cell>
          <cell r="N1548">
            <v>27.95</v>
          </cell>
          <cell r="O1548">
            <v>0.21868398403880759</v>
          </cell>
          <cell r="P1548">
            <v>230</v>
          </cell>
          <cell r="Q1548">
            <v>85000</v>
          </cell>
          <cell r="R1548">
            <v>7.5382207964947971</v>
          </cell>
          <cell r="S1548" t="str">
            <v/>
          </cell>
          <cell r="T1548">
            <v>28063</v>
          </cell>
          <cell r="U1548">
            <v>12.146089095551449</v>
          </cell>
          <cell r="V1548">
            <v>1926920</v>
          </cell>
          <cell r="X1548">
            <v>66</v>
          </cell>
          <cell r="Y1548">
            <v>0</v>
          </cell>
          <cell r="Z1548">
            <v>13.187199999999983</v>
          </cell>
        </row>
        <row r="1549">
          <cell r="A1549">
            <v>39166</v>
          </cell>
          <cell r="E1549">
            <v>1737400</v>
          </cell>
          <cell r="K1549">
            <v>0</v>
          </cell>
          <cell r="M1549">
            <v>117.16</v>
          </cell>
          <cell r="N1549">
            <v>26.69</v>
          </cell>
          <cell r="O1549">
            <v>0.22780812564015024</v>
          </cell>
          <cell r="P1549">
            <v>230</v>
          </cell>
          <cell r="Q1549">
            <v>75000</v>
          </cell>
          <cell r="R1549">
            <v>7.4146466370775013</v>
          </cell>
          <cell r="S1549" t="str">
            <v/>
          </cell>
          <cell r="T1549">
            <v>29949</v>
          </cell>
          <cell r="U1549">
            <v>14.3763474156786</v>
          </cell>
          <cell r="V1549">
            <v>1737400</v>
          </cell>
          <cell r="X1549">
            <v>66</v>
          </cell>
          <cell r="Y1549">
            <v>0</v>
          </cell>
          <cell r="Z1549">
            <v>8.8751999999999995</v>
          </cell>
        </row>
        <row r="1550">
          <cell r="A1550">
            <v>39167</v>
          </cell>
          <cell r="C1550">
            <v>198986</v>
          </cell>
          <cell r="D1550">
            <v>127661</v>
          </cell>
          <cell r="E1550">
            <v>1559880</v>
          </cell>
          <cell r="J1550">
            <v>6.17</v>
          </cell>
          <cell r="K1550">
            <v>6.17</v>
          </cell>
          <cell r="L1550">
            <v>1560</v>
          </cell>
          <cell r="M1550">
            <v>103.49</v>
          </cell>
          <cell r="N1550">
            <v>23.7</v>
          </cell>
          <cell r="O1550">
            <v>0.22900763358778625</v>
          </cell>
          <cell r="P1550">
            <v>230</v>
          </cell>
          <cell r="Q1550">
            <v>98000</v>
          </cell>
          <cell r="R1550">
            <v>8.0196334123654935</v>
          </cell>
          <cell r="S1550">
            <v>81.833974358974359</v>
          </cell>
          <cell r="T1550">
            <v>32669</v>
          </cell>
          <cell r="U1550">
            <v>14.44238327890351</v>
          </cell>
          <cell r="V1550">
            <v>1886527</v>
          </cell>
          <cell r="X1550">
            <v>68</v>
          </cell>
          <cell r="Y1550">
            <v>0</v>
          </cell>
          <cell r="Z1550">
            <v>8.9855999999999909</v>
          </cell>
        </row>
        <row r="1551">
          <cell r="A1551">
            <v>39168</v>
          </cell>
          <cell r="C1551">
            <v>1329000</v>
          </cell>
          <cell r="D1551">
            <v>1020000</v>
          </cell>
          <cell r="J1551">
            <v>56.94</v>
          </cell>
          <cell r="K1551">
            <v>56.94</v>
          </cell>
          <cell r="L1551">
            <v>12880</v>
          </cell>
          <cell r="O1551" t="str">
            <v/>
          </cell>
          <cell r="P1551">
            <v>230</v>
          </cell>
          <cell r="Q1551">
            <v>105000</v>
          </cell>
          <cell r="R1551">
            <v>11.67017913593256</v>
          </cell>
          <cell r="S1551">
            <v>79.192546583850927</v>
          </cell>
          <cell r="T1551">
            <v>37253</v>
          </cell>
          <cell r="U1551">
            <v>13.226480204342275</v>
          </cell>
          <cell r="V1551">
            <v>2349000</v>
          </cell>
          <cell r="X1551">
            <v>66</v>
          </cell>
          <cell r="Y1551">
            <v>0</v>
          </cell>
          <cell r="Z1551">
            <v>8.1839999999999762</v>
          </cell>
        </row>
        <row r="1552">
          <cell r="A1552">
            <v>39169</v>
          </cell>
          <cell r="C1552">
            <v>1395850</v>
          </cell>
          <cell r="D1552">
            <v>1086770</v>
          </cell>
          <cell r="J1552">
            <v>64.08</v>
          </cell>
          <cell r="K1552">
            <v>64.08</v>
          </cell>
          <cell r="L1552">
            <v>14000</v>
          </cell>
          <cell r="O1552" t="str">
            <v/>
          </cell>
          <cell r="P1552">
            <v>230</v>
          </cell>
          <cell r="Q1552">
            <v>112000</v>
          </cell>
          <cell r="R1552">
            <v>10.89146379525593</v>
          </cell>
          <cell r="S1552">
            <v>77.626428571428576</v>
          </cell>
          <cell r="T1552">
            <v>37223</v>
          </cell>
          <cell r="U1552">
            <v>12.504524252604105</v>
          </cell>
          <cell r="V1552">
            <v>2482620</v>
          </cell>
          <cell r="X1552">
            <v>66</v>
          </cell>
          <cell r="Y1552">
            <v>0</v>
          </cell>
          <cell r="Z1552">
            <v>11.924799999999991</v>
          </cell>
        </row>
        <row r="1553">
          <cell r="A1553">
            <v>39170</v>
          </cell>
          <cell r="C1553">
            <v>389112</v>
          </cell>
          <cell r="D1553">
            <v>139734</v>
          </cell>
          <cell r="E1553">
            <v>1795340</v>
          </cell>
          <cell r="J1553">
            <v>15.87</v>
          </cell>
          <cell r="K1553">
            <v>15.87</v>
          </cell>
          <cell r="L1553">
            <v>3490</v>
          </cell>
          <cell r="M1553">
            <v>121.69</v>
          </cell>
          <cell r="N1553">
            <v>30.26</v>
          </cell>
          <cell r="O1553">
            <v>0.24866463965814778</v>
          </cell>
          <cell r="P1553">
            <v>230</v>
          </cell>
          <cell r="Q1553">
            <v>105000</v>
          </cell>
          <cell r="R1553">
            <v>7.9399970921779586</v>
          </cell>
          <cell r="S1553">
            <v>40.038395415472777</v>
          </cell>
          <cell r="T1553">
            <v>29829</v>
          </cell>
          <cell r="U1553">
            <v>10.703698413121842</v>
          </cell>
          <cell r="V1553">
            <v>2324186</v>
          </cell>
          <cell r="X1553">
            <v>68</v>
          </cell>
          <cell r="Y1553">
            <v>0</v>
          </cell>
          <cell r="Z1553">
            <v>15.739200000000025</v>
          </cell>
        </row>
        <row r="1554">
          <cell r="A1554">
            <v>39171</v>
          </cell>
          <cell r="D1554">
            <v>122650</v>
          </cell>
          <cell r="E1554">
            <v>2117080</v>
          </cell>
          <cell r="K1554">
            <v>0</v>
          </cell>
          <cell r="L1554">
            <v>1970</v>
          </cell>
          <cell r="M1554">
            <v>146.08000000000001</v>
          </cell>
          <cell r="N1554">
            <v>33.79</v>
          </cell>
          <cell r="O1554">
            <v>0.23131161007667028</v>
          </cell>
          <cell r="P1554">
            <v>230</v>
          </cell>
          <cell r="Q1554">
            <v>101000</v>
          </cell>
          <cell r="R1554">
            <v>7.2463033953997806</v>
          </cell>
          <cell r="S1554">
            <v>62.258883248730967</v>
          </cell>
          <cell r="T1554">
            <v>26827</v>
          </cell>
          <cell r="U1554">
            <v>9.9894710523143413</v>
          </cell>
          <cell r="V1554">
            <v>2239730</v>
          </cell>
          <cell r="X1554">
            <v>65</v>
          </cell>
          <cell r="Y1554">
            <v>0</v>
          </cell>
          <cell r="Z1554">
            <v>13.436799999999998</v>
          </cell>
        </row>
        <row r="1555">
          <cell r="A1555">
            <v>39172</v>
          </cell>
          <cell r="D1555">
            <v>42907</v>
          </cell>
          <cell r="E1555">
            <v>2136740</v>
          </cell>
          <cell r="K1555">
            <v>0</v>
          </cell>
          <cell r="L1555">
            <v>860</v>
          </cell>
          <cell r="M1555">
            <v>145.38999999999999</v>
          </cell>
          <cell r="N1555">
            <v>32.479999999999997</v>
          </cell>
          <cell r="O1555">
            <v>0.22339913336543091</v>
          </cell>
          <cell r="P1555">
            <v>230</v>
          </cell>
          <cell r="Q1555">
            <v>98000</v>
          </cell>
          <cell r="R1555">
            <v>7.3483045601485664</v>
          </cell>
          <cell r="S1555">
            <v>49.891860465116281</v>
          </cell>
          <cell r="T1555">
            <v>27342</v>
          </cell>
          <cell r="U1555">
            <v>10.461890388673028</v>
          </cell>
          <cell r="V1555">
            <v>2179647</v>
          </cell>
          <cell r="X1555">
            <v>66</v>
          </cell>
          <cell r="Y1555">
            <v>0</v>
          </cell>
          <cell r="Z1555">
            <v>12.342399999999991</v>
          </cell>
        </row>
        <row r="1556">
          <cell r="A1556">
            <v>39173</v>
          </cell>
          <cell r="E1556">
            <v>1969680</v>
          </cell>
          <cell r="K1556">
            <v>0</v>
          </cell>
          <cell r="M1556">
            <v>134.69999999999999</v>
          </cell>
          <cell r="N1556">
            <v>29.8</v>
          </cell>
          <cell r="O1556">
            <v>0.22123236822568673</v>
          </cell>
          <cell r="P1556">
            <v>230</v>
          </cell>
          <cell r="Q1556">
            <v>93000</v>
          </cell>
          <cell r="R1556">
            <v>7.311358574610245</v>
          </cell>
          <cell r="S1556" t="str">
            <v/>
          </cell>
          <cell r="T1556">
            <v>29419</v>
          </cell>
          <cell r="U1556">
            <v>12.456564518094309</v>
          </cell>
          <cell r="V1556">
            <v>1969680</v>
          </cell>
          <cell r="X1556">
            <v>62</v>
          </cell>
          <cell r="Y1556">
            <v>3</v>
          </cell>
          <cell r="Z1556">
            <v>4.2207999999999899</v>
          </cell>
        </row>
        <row r="1557">
          <cell r="A1557">
            <v>39174</v>
          </cell>
          <cell r="D1557">
            <v>1766</v>
          </cell>
          <cell r="E1557">
            <v>2157940</v>
          </cell>
          <cell r="K1557">
            <v>0</v>
          </cell>
          <cell r="L1557">
            <v>120</v>
          </cell>
          <cell r="M1557">
            <v>144.72</v>
          </cell>
          <cell r="N1557">
            <v>34.86</v>
          </cell>
          <cell r="O1557">
            <v>0.24087893864013266</v>
          </cell>
          <cell r="P1557">
            <v>230</v>
          </cell>
          <cell r="Q1557">
            <v>96000</v>
          </cell>
          <cell r="R1557">
            <v>7.4555693753454948</v>
          </cell>
          <cell r="S1557">
            <v>14.716666666666667</v>
          </cell>
          <cell r="T1557">
            <v>28073</v>
          </cell>
          <cell r="U1557">
            <v>10.840772771849503</v>
          </cell>
          <cell r="V1557">
            <v>2159706</v>
          </cell>
          <cell r="X1557">
            <v>64</v>
          </cell>
          <cell r="Y1557">
            <v>1</v>
          </cell>
          <cell r="Z1557">
            <v>5.7535999999999916</v>
          </cell>
        </row>
        <row r="1558">
          <cell r="A1558">
            <v>39175</v>
          </cell>
          <cell r="D1558">
            <v>63367</v>
          </cell>
          <cell r="E1558">
            <v>2106190</v>
          </cell>
          <cell r="K1558">
            <v>0</v>
          </cell>
          <cell r="L1558">
            <v>1210</v>
          </cell>
          <cell r="M1558">
            <v>141.91</v>
          </cell>
          <cell r="N1558">
            <v>32.020000000000003</v>
          </cell>
          <cell r="O1558">
            <v>0.225635966457614</v>
          </cell>
          <cell r="P1558">
            <v>230</v>
          </cell>
          <cell r="Q1558">
            <v>99000</v>
          </cell>
          <cell r="R1558">
            <v>7.42086533718554</v>
          </cell>
          <cell r="S1558">
            <v>52.369421487603304</v>
          </cell>
          <cell r="T1558">
            <v>28592</v>
          </cell>
          <cell r="U1558">
            <v>10.99105854328787</v>
          </cell>
          <cell r="V1558">
            <v>2169557</v>
          </cell>
          <cell r="X1558">
            <v>66</v>
          </cell>
          <cell r="Y1558">
            <v>0</v>
          </cell>
          <cell r="Z1558">
            <v>11.489599999999982</v>
          </cell>
        </row>
        <row r="1559">
          <cell r="A1559">
            <v>39176</v>
          </cell>
          <cell r="D1559">
            <v>22013</v>
          </cell>
          <cell r="E1559">
            <v>1707000</v>
          </cell>
          <cell r="K1559">
            <v>0</v>
          </cell>
          <cell r="L1559">
            <v>310</v>
          </cell>
          <cell r="M1559">
            <v>117.96</v>
          </cell>
          <cell r="N1559">
            <v>26.56</v>
          </cell>
          <cell r="O1559">
            <v>0.22516107154967785</v>
          </cell>
          <cell r="P1559">
            <v>230</v>
          </cell>
          <cell r="Q1559">
            <v>102000</v>
          </cell>
          <cell r="R1559">
            <v>7.2355035605289926</v>
          </cell>
          <cell r="S1559">
            <v>71.009677419354844</v>
          </cell>
          <cell r="T1559">
            <v>28770</v>
          </cell>
          <cell r="U1559">
            <v>13.877385537297867</v>
          </cell>
          <cell r="V1559">
            <v>1729013</v>
          </cell>
          <cell r="X1559">
            <v>42</v>
          </cell>
          <cell r="Y1559">
            <v>23</v>
          </cell>
          <cell r="Z1559">
            <v>0</v>
          </cell>
        </row>
        <row r="1560">
          <cell r="A1560">
            <v>39177</v>
          </cell>
          <cell r="E1560">
            <v>1514970</v>
          </cell>
          <cell r="K1560">
            <v>0</v>
          </cell>
          <cell r="M1560">
            <v>99.89</v>
          </cell>
          <cell r="N1560">
            <v>22.57</v>
          </cell>
          <cell r="O1560">
            <v>0.22594854339773751</v>
          </cell>
          <cell r="P1560">
            <v>230</v>
          </cell>
          <cell r="Q1560">
            <v>70000</v>
          </cell>
          <cell r="R1560">
            <v>7.5831915106617283</v>
          </cell>
          <cell r="S1560" t="str">
            <v/>
          </cell>
          <cell r="T1560">
            <v>29442</v>
          </cell>
          <cell r="U1560">
            <v>16.207996197944514</v>
          </cell>
          <cell r="V1560">
            <v>1514970</v>
          </cell>
          <cell r="X1560">
            <v>37</v>
          </cell>
          <cell r="Y1560">
            <v>28</v>
          </cell>
          <cell r="Z1560">
            <v>0</v>
          </cell>
        </row>
        <row r="1561">
          <cell r="A1561">
            <v>39178</v>
          </cell>
          <cell r="E1561">
            <v>1654340</v>
          </cell>
          <cell r="K1561">
            <v>0</v>
          </cell>
          <cell r="M1561">
            <v>111.22</v>
          </cell>
          <cell r="N1561">
            <v>24.57</v>
          </cell>
          <cell r="O1561">
            <v>0.22091350476532998</v>
          </cell>
          <cell r="P1561">
            <v>230</v>
          </cell>
          <cell r="Q1561">
            <v>76000</v>
          </cell>
          <cell r="R1561">
            <v>7.4372415033267396</v>
          </cell>
          <cell r="S1561" t="str">
            <v/>
          </cell>
          <cell r="T1561">
            <v>32723</v>
          </cell>
          <cell r="U1561">
            <v>16.496598039097162</v>
          </cell>
          <cell r="V1561">
            <v>1654340</v>
          </cell>
          <cell r="X1561">
            <v>32</v>
          </cell>
          <cell r="Y1561">
            <v>33</v>
          </cell>
          <cell r="Z1561">
            <v>0</v>
          </cell>
        </row>
        <row r="1562">
          <cell r="A1562">
            <v>39179</v>
          </cell>
          <cell r="E1562">
            <v>1720880</v>
          </cell>
          <cell r="K1562">
            <v>0</v>
          </cell>
          <cell r="M1562">
            <v>118.31</v>
          </cell>
          <cell r="N1562">
            <v>24.43</v>
          </cell>
          <cell r="O1562">
            <v>0.2064914208435466</v>
          </cell>
          <cell r="P1562">
            <v>230</v>
          </cell>
          <cell r="Q1562">
            <v>80000</v>
          </cell>
          <cell r="R1562">
            <v>7.2727580086214187</v>
          </cell>
          <cell r="S1562" t="str">
            <v/>
          </cell>
          <cell r="T1562">
            <v>34749</v>
          </cell>
          <cell r="U1562">
            <v>16.840608293431266</v>
          </cell>
          <cell r="V1562">
            <v>1720880</v>
          </cell>
          <cell r="X1562">
            <v>32</v>
          </cell>
          <cell r="Y1562">
            <v>33</v>
          </cell>
          <cell r="Z1562">
            <v>0</v>
          </cell>
        </row>
        <row r="1563">
          <cell r="A1563">
            <v>39180</v>
          </cell>
          <cell r="E1563">
            <v>1554790</v>
          </cell>
          <cell r="K1563">
            <v>0</v>
          </cell>
          <cell r="M1563">
            <v>103.77</v>
          </cell>
          <cell r="N1563">
            <v>20.89</v>
          </cell>
          <cell r="O1563">
            <v>0.20131059072949795</v>
          </cell>
          <cell r="P1563">
            <v>230</v>
          </cell>
          <cell r="Q1563">
            <v>75000</v>
          </cell>
          <cell r="R1563">
            <v>7.491519707044425</v>
          </cell>
          <cell r="S1563" t="str">
            <v/>
          </cell>
          <cell r="T1563">
            <v>32776</v>
          </cell>
          <cell r="U1563">
            <v>17.58127078254941</v>
          </cell>
          <cell r="V1563">
            <v>1554790</v>
          </cell>
          <cell r="X1563">
            <v>34</v>
          </cell>
          <cell r="Y1563">
            <v>31</v>
          </cell>
          <cell r="Z1563">
            <v>0</v>
          </cell>
        </row>
        <row r="1564">
          <cell r="A1564">
            <v>39181</v>
          </cell>
          <cell r="E1564">
            <v>1392210</v>
          </cell>
          <cell r="K1564">
            <v>0</v>
          </cell>
          <cell r="M1564">
            <v>94.17</v>
          </cell>
          <cell r="N1564">
            <v>20.11</v>
          </cell>
          <cell r="O1564">
            <v>0.21354996283317404</v>
          </cell>
          <cell r="P1564">
            <v>230</v>
          </cell>
          <cell r="Q1564">
            <v>72000</v>
          </cell>
          <cell r="R1564">
            <v>7.3920038228735265</v>
          </cell>
          <cell r="S1564" t="str">
            <v/>
          </cell>
          <cell r="T1564">
            <v>32534</v>
          </cell>
          <cell r="U1564">
            <v>19.489413235072295</v>
          </cell>
          <cell r="V1564">
            <v>1392210</v>
          </cell>
          <cell r="X1564">
            <v>40</v>
          </cell>
          <cell r="Y1564">
            <v>25</v>
          </cell>
          <cell r="Z1564">
            <v>0</v>
          </cell>
        </row>
        <row r="1565">
          <cell r="A1565">
            <v>39182</v>
          </cell>
          <cell r="E1565">
            <v>1268260</v>
          </cell>
          <cell r="K1565">
            <v>0</v>
          </cell>
          <cell r="M1565">
            <v>85.69</v>
          </cell>
          <cell r="N1565">
            <v>18.309999999999999</v>
          </cell>
          <cell r="O1565">
            <v>0.21367720854242034</v>
          </cell>
          <cell r="P1565">
            <v>230</v>
          </cell>
          <cell r="Q1565">
            <v>65000</v>
          </cell>
          <cell r="R1565">
            <v>7.4002800793558174</v>
          </cell>
          <cell r="S1565" t="str">
            <v/>
          </cell>
          <cell r="T1565">
            <v>29069</v>
          </cell>
          <cell r="U1565">
            <v>19.115596171132101</v>
          </cell>
          <cell r="V1565">
            <v>1268260</v>
          </cell>
          <cell r="X1565">
            <v>44</v>
          </cell>
          <cell r="Y1565">
            <v>21</v>
          </cell>
          <cell r="Z1565">
            <v>0</v>
          </cell>
        </row>
        <row r="1566">
          <cell r="A1566">
            <v>39183</v>
          </cell>
          <cell r="E1566">
            <v>1089130</v>
          </cell>
          <cell r="K1566">
            <v>0</v>
          </cell>
          <cell r="M1566">
            <v>73.95</v>
          </cell>
          <cell r="N1566">
            <v>17.34</v>
          </cell>
          <cell r="O1566">
            <v>0.23448275862068965</v>
          </cell>
          <cell r="P1566">
            <v>230</v>
          </cell>
          <cell r="Q1566">
            <v>50000</v>
          </cell>
          <cell r="R1566">
            <v>7.3639621365787695</v>
          </cell>
          <cell r="S1566" t="str">
            <v/>
          </cell>
          <cell r="T1566">
            <v>26357</v>
          </cell>
          <cell r="U1566">
            <v>20.18284135043567</v>
          </cell>
          <cell r="V1566">
            <v>1089130</v>
          </cell>
          <cell r="X1566">
            <v>55</v>
          </cell>
          <cell r="Y1566">
            <v>10</v>
          </cell>
          <cell r="Z1566">
            <v>0.13599999999997436</v>
          </cell>
        </row>
        <row r="1567">
          <cell r="A1567">
            <v>39184</v>
          </cell>
          <cell r="E1567">
            <v>1353650</v>
          </cell>
          <cell r="K1567">
            <v>0</v>
          </cell>
          <cell r="M1567">
            <v>96.52</v>
          </cell>
          <cell r="N1567">
            <v>21.09</v>
          </cell>
          <cell r="O1567">
            <v>0.21850393700787402</v>
          </cell>
          <cell r="P1567">
            <v>230</v>
          </cell>
          <cell r="Q1567">
            <v>65000</v>
          </cell>
          <cell r="R1567">
            <v>7.012277248238707</v>
          </cell>
          <cell r="S1567" t="str">
            <v/>
          </cell>
          <cell r="T1567">
            <v>29278</v>
          </cell>
          <cell r="U1567">
            <v>18.038526945665424</v>
          </cell>
          <cell r="V1567">
            <v>1353650</v>
          </cell>
          <cell r="X1567">
            <v>44</v>
          </cell>
          <cell r="Y1567">
            <v>21</v>
          </cell>
          <cell r="Z1567">
            <v>0</v>
          </cell>
        </row>
        <row r="1568">
          <cell r="A1568">
            <v>39185</v>
          </cell>
          <cell r="E1568">
            <v>1398410</v>
          </cell>
          <cell r="K1568">
            <v>0</v>
          </cell>
          <cell r="M1568">
            <v>100.23</v>
          </cell>
          <cell r="N1568">
            <v>23.14</v>
          </cell>
          <cell r="O1568">
            <v>0.23086900129701685</v>
          </cell>
          <cell r="P1568">
            <v>230</v>
          </cell>
          <cell r="Q1568">
            <v>62000</v>
          </cell>
          <cell r="R1568">
            <v>6.976005188067445</v>
          </cell>
          <cell r="S1568" t="str">
            <v/>
          </cell>
          <cell r="T1568">
            <v>30239</v>
          </cell>
          <cell r="U1568">
            <v>18.034286082050329</v>
          </cell>
          <cell r="V1568">
            <v>1398410</v>
          </cell>
          <cell r="X1568">
            <v>40</v>
          </cell>
          <cell r="Y1568">
            <v>25</v>
          </cell>
          <cell r="Z1568">
            <v>0</v>
          </cell>
        </row>
        <row r="1569">
          <cell r="A1569">
            <v>39186</v>
          </cell>
          <cell r="E1569">
            <v>1504110</v>
          </cell>
          <cell r="K1569">
            <v>0</v>
          </cell>
          <cell r="M1569">
            <v>99.97</v>
          </cell>
          <cell r="N1569">
            <v>22.85</v>
          </cell>
          <cell r="O1569">
            <v>0.22856857057117136</v>
          </cell>
          <cell r="P1569">
            <v>230</v>
          </cell>
          <cell r="Q1569">
            <v>66000</v>
          </cell>
          <cell r="R1569">
            <v>7.5228068420526162</v>
          </cell>
          <cell r="S1569" t="str">
            <v/>
          </cell>
          <cell r="T1569">
            <v>28751</v>
          </cell>
          <cell r="U1569">
            <v>15.941875261782714</v>
          </cell>
          <cell r="V1569">
            <v>1504110</v>
          </cell>
          <cell r="X1569">
            <v>41</v>
          </cell>
          <cell r="Y1569">
            <v>24</v>
          </cell>
          <cell r="Z1569">
            <v>0</v>
          </cell>
        </row>
        <row r="1570">
          <cell r="A1570">
            <v>39187</v>
          </cell>
          <cell r="E1570">
            <v>1394130</v>
          </cell>
          <cell r="K1570">
            <v>0</v>
          </cell>
          <cell r="M1570">
            <v>94.64</v>
          </cell>
          <cell r="N1570">
            <v>23</v>
          </cell>
          <cell r="O1570">
            <v>0.24302620456466612</v>
          </cell>
          <cell r="P1570">
            <v>230</v>
          </cell>
          <cell r="Q1570">
            <v>67000</v>
          </cell>
          <cell r="R1570">
            <v>7.3654374471682162</v>
          </cell>
          <cell r="S1570" t="str">
            <v/>
          </cell>
          <cell r="T1570">
            <v>30979</v>
          </cell>
          <cell r="U1570">
            <v>18.532336295754341</v>
          </cell>
          <cell r="V1570">
            <v>1394130</v>
          </cell>
          <cell r="X1570">
            <v>47</v>
          </cell>
          <cell r="Y1570">
            <v>18</v>
          </cell>
          <cell r="Z1570">
            <v>0</v>
          </cell>
        </row>
        <row r="1571">
          <cell r="A1571">
            <v>39188</v>
          </cell>
          <cell r="E1571">
            <v>1121950</v>
          </cell>
          <cell r="K1571">
            <v>0</v>
          </cell>
          <cell r="M1571">
            <v>75.27</v>
          </cell>
          <cell r="N1571">
            <v>18.78</v>
          </cell>
          <cell r="O1571">
            <v>0.24950179354324434</v>
          </cell>
          <cell r="P1571">
            <v>230</v>
          </cell>
          <cell r="Q1571">
            <v>60000</v>
          </cell>
          <cell r="R1571">
            <v>7.4528364554271294</v>
          </cell>
          <cell r="S1571" t="str">
            <v/>
          </cell>
          <cell r="T1571">
            <v>28344</v>
          </cell>
          <cell r="U1571">
            <v>21.069473684210529</v>
          </cell>
          <cell r="V1571">
            <v>1121950</v>
          </cell>
          <cell r="X1571">
            <v>53</v>
          </cell>
          <cell r="Y1571">
            <v>12</v>
          </cell>
          <cell r="Z1571">
            <v>0</v>
          </cell>
        </row>
        <row r="1572">
          <cell r="A1572">
            <v>39189</v>
          </cell>
          <cell r="D1572">
            <v>351707</v>
          </cell>
          <cell r="E1572">
            <v>640720</v>
          </cell>
          <cell r="K1572">
            <v>0</v>
          </cell>
          <cell r="L1572">
            <v>4570</v>
          </cell>
          <cell r="M1572">
            <v>40.39</v>
          </cell>
          <cell r="N1572">
            <v>10.85</v>
          </cell>
          <cell r="O1572">
            <v>0.268630849220104</v>
          </cell>
          <cell r="P1572">
            <v>230</v>
          </cell>
          <cell r="Q1572">
            <v>53000</v>
          </cell>
          <cell r="R1572">
            <v>7.9316662540232734</v>
          </cell>
          <cell r="S1572">
            <v>76.959956236323848</v>
          </cell>
          <cell r="T1572">
            <v>32753</v>
          </cell>
          <cell r="U1572">
            <v>27.524444619100453</v>
          </cell>
          <cell r="V1572">
            <v>992427</v>
          </cell>
          <cell r="X1572">
            <v>57</v>
          </cell>
          <cell r="Y1572">
            <v>8</v>
          </cell>
          <cell r="Z1572">
            <v>0</v>
          </cell>
        </row>
        <row r="1573">
          <cell r="A1573">
            <v>39190</v>
          </cell>
          <cell r="D1573">
            <v>657812</v>
          </cell>
          <cell r="E1573">
            <v>285880</v>
          </cell>
          <cell r="K1573">
            <v>0</v>
          </cell>
          <cell r="L1573">
            <v>8860</v>
          </cell>
          <cell r="M1573">
            <v>20.95</v>
          </cell>
          <cell r="N1573">
            <v>6.48</v>
          </cell>
          <cell r="O1573">
            <v>0.30930787589498809</v>
          </cell>
          <cell r="P1573">
            <v>230</v>
          </cell>
          <cell r="Q1573">
            <v>41000</v>
          </cell>
          <cell r="R1573">
            <v>6.82291169451074</v>
          </cell>
          <cell r="S1573">
            <v>74.245146726862302</v>
          </cell>
          <cell r="T1573">
            <v>40218</v>
          </cell>
          <cell r="U1573">
            <v>35.543177223077024</v>
          </cell>
          <cell r="V1573">
            <v>943692</v>
          </cell>
          <cell r="X1573">
            <v>58</v>
          </cell>
          <cell r="Y1573">
            <v>7</v>
          </cell>
          <cell r="Z1573">
            <v>0</v>
          </cell>
        </row>
        <row r="1574">
          <cell r="A1574">
            <v>39191</v>
          </cell>
          <cell r="E1574">
            <v>1059150</v>
          </cell>
          <cell r="K1574">
            <v>0</v>
          </cell>
          <cell r="M1574">
            <v>72.599999999999994</v>
          </cell>
          <cell r="N1574">
            <v>18.75</v>
          </cell>
          <cell r="O1574">
            <v>0.25826446280991738</v>
          </cell>
          <cell r="P1574">
            <v>230</v>
          </cell>
          <cell r="Q1574">
            <v>51000</v>
          </cell>
          <cell r="R1574">
            <v>7.294421487603306</v>
          </cell>
          <cell r="S1574" t="str">
            <v/>
          </cell>
          <cell r="T1574">
            <v>25079</v>
          </cell>
          <cell r="U1574">
            <v>19.74780342727659</v>
          </cell>
          <cell r="V1574">
            <v>1059150</v>
          </cell>
          <cell r="X1574">
            <v>52</v>
          </cell>
          <cell r="Y1574">
            <v>13</v>
          </cell>
          <cell r="Z1574">
            <v>0</v>
          </cell>
        </row>
        <row r="1575">
          <cell r="A1575">
            <v>39192</v>
          </cell>
          <cell r="E1575">
            <v>1562630</v>
          </cell>
          <cell r="K1575">
            <v>0</v>
          </cell>
          <cell r="M1575">
            <v>102.86</v>
          </cell>
          <cell r="N1575">
            <v>21</v>
          </cell>
          <cell r="O1575">
            <v>0.20416099552790201</v>
          </cell>
          <cell r="P1575">
            <v>230</v>
          </cell>
          <cell r="Q1575">
            <v>84000</v>
          </cell>
          <cell r="R1575">
            <v>7.5959070581372741</v>
          </cell>
          <cell r="S1575" t="str">
            <v/>
          </cell>
          <cell r="T1575">
            <v>22867</v>
          </cell>
          <cell r="U1575">
            <v>12.204474507720958</v>
          </cell>
          <cell r="V1575">
            <v>1562630</v>
          </cell>
          <cell r="X1575">
            <v>54</v>
          </cell>
          <cell r="Y1575">
            <v>11</v>
          </cell>
          <cell r="Z1575">
            <v>0.31999999999998607</v>
          </cell>
        </row>
        <row r="1576">
          <cell r="A1576">
            <v>39193</v>
          </cell>
          <cell r="E1576">
            <v>2012220</v>
          </cell>
          <cell r="K1576">
            <v>0</v>
          </cell>
          <cell r="M1576">
            <v>129.74</v>
          </cell>
          <cell r="N1576">
            <v>24.55</v>
          </cell>
          <cell r="O1576">
            <v>0.18922460305225836</v>
          </cell>
          <cell r="P1576">
            <v>230</v>
          </cell>
          <cell r="Q1576">
            <v>90000</v>
          </cell>
          <cell r="R1576">
            <v>7.7548173269616143</v>
          </cell>
          <cell r="S1576" t="str">
            <v/>
          </cell>
          <cell r="T1576">
            <v>24760</v>
          </cell>
          <cell r="U1576">
            <v>10.262217848942958</v>
          </cell>
          <cell r="V1576">
            <v>2012220</v>
          </cell>
          <cell r="X1576">
            <v>60</v>
          </cell>
          <cell r="Y1576">
            <v>5</v>
          </cell>
          <cell r="Z1576">
            <v>2.5199999999999889</v>
          </cell>
        </row>
        <row r="1577">
          <cell r="A1577">
            <v>39194</v>
          </cell>
          <cell r="E1577">
            <v>2025130</v>
          </cell>
          <cell r="K1577">
            <v>0</v>
          </cell>
          <cell r="M1577">
            <v>131.66999999999999</v>
          </cell>
          <cell r="N1577">
            <v>26.89</v>
          </cell>
          <cell r="O1577">
            <v>0.20422267790688844</v>
          </cell>
          <cell r="P1577">
            <v>230</v>
          </cell>
          <cell r="Q1577">
            <v>90000</v>
          </cell>
          <cell r="R1577">
            <v>7.6901724006987164</v>
          </cell>
          <cell r="S1577" t="str">
            <v/>
          </cell>
          <cell r="T1577">
            <v>25225</v>
          </cell>
          <cell r="U1577">
            <v>10.388296060006025</v>
          </cell>
          <cell r="V1577">
            <v>2025130</v>
          </cell>
          <cell r="X1577">
            <v>64</v>
          </cell>
          <cell r="Y1577">
            <v>1</v>
          </cell>
          <cell r="Z1577">
            <v>4.1679999999999708</v>
          </cell>
        </row>
        <row r="1578">
          <cell r="A1578">
            <v>39195</v>
          </cell>
          <cell r="D1578">
            <v>121970</v>
          </cell>
          <cell r="E1578">
            <v>1869290</v>
          </cell>
          <cell r="K1578">
            <v>0</v>
          </cell>
          <cell r="L1578">
            <v>1420</v>
          </cell>
          <cell r="M1578">
            <v>124.9</v>
          </cell>
          <cell r="N1578">
            <v>26.23</v>
          </cell>
          <cell r="O1578">
            <v>0.2100080064051241</v>
          </cell>
          <cell r="P1578">
            <v>230</v>
          </cell>
          <cell r="Q1578">
            <v>92000</v>
          </cell>
          <cell r="R1578">
            <v>7.483146517213771</v>
          </cell>
          <cell r="S1578">
            <v>85.894366197183103</v>
          </cell>
          <cell r="T1578">
            <v>24732</v>
          </cell>
          <cell r="U1578">
            <v>10.358510691722829</v>
          </cell>
          <cell r="V1578">
            <v>1991260</v>
          </cell>
          <cell r="X1578">
            <v>74</v>
          </cell>
          <cell r="Y1578">
            <v>0</v>
          </cell>
          <cell r="Z1578">
            <v>12.783999999999985</v>
          </cell>
        </row>
        <row r="1579">
          <cell r="A1579">
            <v>39196</v>
          </cell>
          <cell r="D1579">
            <v>55529</v>
          </cell>
          <cell r="E1579">
            <v>2140890</v>
          </cell>
          <cell r="K1579">
            <v>0</v>
          </cell>
          <cell r="L1579">
            <v>2390</v>
          </cell>
          <cell r="M1579">
            <v>142.43</v>
          </cell>
          <cell r="N1579">
            <v>29.98</v>
          </cell>
          <cell r="O1579">
            <v>0.2104893631959559</v>
          </cell>
          <cell r="P1579">
            <v>230</v>
          </cell>
          <cell r="Q1579">
            <v>101000</v>
          </cell>
          <cell r="R1579">
            <v>7.5155866039457981</v>
          </cell>
          <cell r="S1579">
            <v>23.233891213389121</v>
          </cell>
          <cell r="T1579">
            <v>33531</v>
          </cell>
          <cell r="U1579">
            <v>12.732021531410901</v>
          </cell>
          <cell r="V1579">
            <v>2196419</v>
          </cell>
          <cell r="X1579">
            <v>69</v>
          </cell>
          <cell r="Y1579">
            <v>0</v>
          </cell>
          <cell r="Z1579">
            <v>12.460799999999992</v>
          </cell>
        </row>
        <row r="1580">
          <cell r="A1580">
            <v>39197</v>
          </cell>
          <cell r="D1580">
            <v>7376</v>
          </cell>
          <cell r="E1580">
            <v>2176620</v>
          </cell>
          <cell r="K1580">
            <v>0</v>
          </cell>
          <cell r="L1580">
            <v>600</v>
          </cell>
          <cell r="M1580">
            <v>144.24</v>
          </cell>
          <cell r="N1580">
            <v>29.4</v>
          </cell>
          <cell r="O1580">
            <v>0.20382695507487519</v>
          </cell>
          <cell r="P1580">
            <v>230</v>
          </cell>
          <cell r="Q1580">
            <v>97000</v>
          </cell>
          <cell r="R1580">
            <v>7.5451331114808653</v>
          </cell>
          <cell r="S1580">
            <v>12.293333333333333</v>
          </cell>
          <cell r="T1580">
            <v>25150</v>
          </cell>
          <cell r="U1580">
            <v>9.6040011062291324</v>
          </cell>
          <cell r="V1580">
            <v>2183996</v>
          </cell>
          <cell r="X1580">
            <v>68</v>
          </cell>
          <cell r="Y1580">
            <v>0</v>
          </cell>
          <cell r="Z1580">
            <v>13.351999999999983</v>
          </cell>
        </row>
        <row r="1581">
          <cell r="A1581">
            <v>39198</v>
          </cell>
          <cell r="E1581">
            <v>2113650</v>
          </cell>
          <cell r="K1581">
            <v>0</v>
          </cell>
          <cell r="M1581">
            <v>138.59</v>
          </cell>
          <cell r="N1581">
            <v>28.16</v>
          </cell>
          <cell r="O1581">
            <v>0.20318926329460998</v>
          </cell>
          <cell r="P1581">
            <v>230</v>
          </cell>
          <cell r="Q1581">
            <v>91000</v>
          </cell>
          <cell r="R1581">
            <v>7.6255501839959594</v>
          </cell>
          <cell r="S1581" t="str">
            <v/>
          </cell>
          <cell r="T1581">
            <v>26619</v>
          </cell>
          <cell r="U1581">
            <v>10.503274430487544</v>
          </cell>
          <cell r="V1581">
            <v>2113650</v>
          </cell>
          <cell r="X1581">
            <v>61</v>
          </cell>
          <cell r="Y1581">
            <v>4</v>
          </cell>
          <cell r="Z1581">
            <v>6.4239999999999853</v>
          </cell>
        </row>
        <row r="1582">
          <cell r="A1582">
            <v>39199</v>
          </cell>
          <cell r="E1582">
            <v>2063190</v>
          </cell>
          <cell r="K1582">
            <v>0</v>
          </cell>
          <cell r="L1582">
            <v>40</v>
          </cell>
          <cell r="M1582">
            <v>137.09</v>
          </cell>
          <cell r="N1582">
            <v>27.18</v>
          </cell>
          <cell r="O1582">
            <v>0.19826391421693776</v>
          </cell>
          <cell r="P1582">
            <v>230</v>
          </cell>
          <cell r="Q1582">
            <v>92000</v>
          </cell>
          <cell r="R1582">
            <v>7.5249471150339193</v>
          </cell>
          <cell r="S1582">
            <v>0</v>
          </cell>
          <cell r="T1582">
            <v>25891</v>
          </cell>
          <cell r="U1582">
            <v>10.465877597312899</v>
          </cell>
          <cell r="V1582">
            <v>2063190</v>
          </cell>
          <cell r="X1582">
            <v>61</v>
          </cell>
          <cell r="Y1582">
            <v>4</v>
          </cell>
          <cell r="Z1582">
            <v>3.5679999999999765</v>
          </cell>
        </row>
        <row r="1583">
          <cell r="A1583">
            <v>39200</v>
          </cell>
          <cell r="E1583">
            <v>1957650</v>
          </cell>
          <cell r="K1583">
            <v>0</v>
          </cell>
          <cell r="M1583">
            <v>131.26</v>
          </cell>
          <cell r="N1583">
            <v>27.2</v>
          </cell>
          <cell r="O1583">
            <v>0.20722230687185739</v>
          </cell>
          <cell r="P1583">
            <v>230</v>
          </cell>
          <cell r="Q1583">
            <v>93000</v>
          </cell>
          <cell r="R1583">
            <v>7.4571461222002133</v>
          </cell>
          <cell r="S1583" t="str">
            <v/>
          </cell>
          <cell r="T1583">
            <v>30580</v>
          </cell>
          <cell r="U1583">
            <v>13.027722013638801</v>
          </cell>
          <cell r="V1583">
            <v>1957650</v>
          </cell>
          <cell r="X1583">
            <v>62</v>
          </cell>
          <cell r="Y1583">
            <v>3</v>
          </cell>
          <cell r="Z1583">
            <v>7.1631999999999749</v>
          </cell>
        </row>
        <row r="1584">
          <cell r="A1584">
            <v>39201</v>
          </cell>
          <cell r="E1584">
            <v>1583930</v>
          </cell>
          <cell r="K1584">
            <v>0</v>
          </cell>
          <cell r="M1584">
            <v>105.4</v>
          </cell>
          <cell r="N1584">
            <v>22.2</v>
          </cell>
          <cell r="O1584">
            <v>0.21062618595825425</v>
          </cell>
          <cell r="P1584">
            <v>230</v>
          </cell>
          <cell r="Q1584">
            <v>73000</v>
          </cell>
          <cell r="R1584">
            <v>7.5138994307400377</v>
          </cell>
          <cell r="S1584" t="str">
            <v/>
          </cell>
          <cell r="T1584">
            <v>24198</v>
          </cell>
          <cell r="U1584">
            <v>12.741176693414483</v>
          </cell>
          <cell r="V1584">
            <v>1583930</v>
          </cell>
          <cell r="X1584">
            <v>66</v>
          </cell>
          <cell r="Y1584">
            <v>0</v>
          </cell>
          <cell r="Z1584">
            <v>6.5599999999999881</v>
          </cell>
        </row>
        <row r="1585">
          <cell r="A1585">
            <v>39202</v>
          </cell>
          <cell r="D1585">
            <v>66052</v>
          </cell>
          <cell r="E1585">
            <v>1985100</v>
          </cell>
          <cell r="K1585">
            <v>0</v>
          </cell>
          <cell r="L1585">
            <v>1050</v>
          </cell>
          <cell r="M1585">
            <v>130.38999999999999</v>
          </cell>
          <cell r="N1585">
            <v>25.9</v>
          </cell>
          <cell r="O1585">
            <v>0.19863486463685867</v>
          </cell>
          <cell r="P1585">
            <v>230</v>
          </cell>
          <cell r="Q1585">
            <v>104000</v>
          </cell>
          <cell r="R1585">
            <v>7.6121635094715865</v>
          </cell>
          <cell r="S1585">
            <v>62.906666666666666</v>
          </cell>
          <cell r="T1585">
            <v>22936</v>
          </cell>
          <cell r="U1585">
            <v>9.3257954554318729</v>
          </cell>
          <cell r="V1585">
            <v>2051152</v>
          </cell>
          <cell r="X1585">
            <v>72</v>
          </cell>
          <cell r="Y1585">
            <v>0</v>
          </cell>
          <cell r="Z1585">
            <v>9.4879999999999782</v>
          </cell>
        </row>
        <row r="1586">
          <cell r="A1586">
            <v>39203</v>
          </cell>
          <cell r="D1586">
            <v>72260</v>
          </cell>
          <cell r="E1586">
            <v>2196060</v>
          </cell>
          <cell r="K1586">
            <v>0</v>
          </cell>
          <cell r="L1586">
            <v>1230</v>
          </cell>
          <cell r="M1586">
            <v>142.47999999999999</v>
          </cell>
          <cell r="N1586">
            <v>29.41</v>
          </cell>
          <cell r="O1586">
            <v>0.20641493542953399</v>
          </cell>
          <cell r="P1586">
            <v>230</v>
          </cell>
          <cell r="Q1586">
            <v>102000</v>
          </cell>
          <cell r="R1586">
            <v>7.7065553060078607</v>
          </cell>
          <cell r="S1586">
            <v>58.747967479674799</v>
          </cell>
          <cell r="T1586">
            <v>25310</v>
          </cell>
          <cell r="U1586">
            <v>9.3058034139803905</v>
          </cell>
          <cell r="V1586">
            <v>2268320</v>
          </cell>
          <cell r="X1586">
            <v>74</v>
          </cell>
          <cell r="Y1586">
            <v>0</v>
          </cell>
          <cell r="Z1586">
            <v>14.129600000000025</v>
          </cell>
        </row>
        <row r="1587">
          <cell r="A1587">
            <v>39204</v>
          </cell>
          <cell r="D1587">
            <v>84501</v>
          </cell>
          <cell r="E1587">
            <v>2205730</v>
          </cell>
          <cell r="K1587">
            <v>0</v>
          </cell>
          <cell r="L1587">
            <v>1460</v>
          </cell>
          <cell r="M1587">
            <v>144.41</v>
          </cell>
          <cell r="N1587">
            <v>29.89</v>
          </cell>
          <cell r="O1587">
            <v>0.20698012603005334</v>
          </cell>
          <cell r="P1587">
            <v>230</v>
          </cell>
          <cell r="Q1587">
            <v>102000</v>
          </cell>
          <cell r="R1587">
            <v>7.6370403711654316</v>
          </cell>
          <cell r="S1587">
            <v>57.877397260273973</v>
          </cell>
          <cell r="T1587">
            <v>24914</v>
          </cell>
          <cell r="U1587">
            <v>9.0725677890134229</v>
          </cell>
          <cell r="V1587">
            <v>2290231</v>
          </cell>
          <cell r="X1587">
            <v>64</v>
          </cell>
          <cell r="Y1587">
            <v>1</v>
          </cell>
          <cell r="Z1587">
            <v>12.060799999999986</v>
          </cell>
        </row>
        <row r="1588">
          <cell r="A1588">
            <v>39205</v>
          </cell>
          <cell r="D1588">
            <v>70129</v>
          </cell>
          <cell r="E1588">
            <v>2234350</v>
          </cell>
          <cell r="K1588">
            <v>0</v>
          </cell>
          <cell r="L1588">
            <v>1510</v>
          </cell>
          <cell r="M1588">
            <v>145.57</v>
          </cell>
          <cell r="N1588">
            <v>31.19</v>
          </cell>
          <cell r="O1588">
            <v>0.21426118018822563</v>
          </cell>
          <cell r="P1588">
            <v>230</v>
          </cell>
          <cell r="Q1588">
            <v>103000</v>
          </cell>
          <cell r="R1588">
            <v>7.6744865013395618</v>
          </cell>
          <cell r="S1588">
            <v>46.443046357615891</v>
          </cell>
          <cell r="T1588">
            <v>28842</v>
          </cell>
          <cell r="U1588">
            <v>10.438033065174384</v>
          </cell>
          <cell r="V1588">
            <v>2304479</v>
          </cell>
          <cell r="X1588">
            <v>66</v>
          </cell>
          <cell r="Y1588">
            <v>0</v>
          </cell>
          <cell r="Z1588">
            <v>14.811200000000014</v>
          </cell>
        </row>
        <row r="1589">
          <cell r="A1589">
            <v>39206</v>
          </cell>
          <cell r="D1589">
            <v>11030</v>
          </cell>
          <cell r="E1589">
            <v>2226710</v>
          </cell>
          <cell r="K1589">
            <v>0</v>
          </cell>
          <cell r="L1589">
            <v>1040</v>
          </cell>
          <cell r="M1589">
            <v>148.13999999999999</v>
          </cell>
          <cell r="N1589">
            <v>31.74</v>
          </cell>
          <cell r="O1589">
            <v>0.21425678412312679</v>
          </cell>
          <cell r="P1589">
            <v>230</v>
          </cell>
          <cell r="Q1589">
            <v>97000</v>
          </cell>
          <cell r="R1589">
            <v>7.5155596057783178</v>
          </cell>
          <cell r="S1589">
            <v>10.60576923076923</v>
          </cell>
          <cell r="T1589">
            <v>29413</v>
          </cell>
          <cell r="U1589">
            <v>10.962150205117663</v>
          </cell>
          <cell r="V1589">
            <v>2237740</v>
          </cell>
          <cell r="X1589">
            <v>68</v>
          </cell>
          <cell r="Y1589">
            <v>0</v>
          </cell>
          <cell r="Z1589">
            <v>16.361600000000038</v>
          </cell>
        </row>
        <row r="1590">
          <cell r="A1590">
            <v>39207</v>
          </cell>
          <cell r="D1590">
            <v>94400</v>
          </cell>
          <cell r="E1590">
            <v>2239120</v>
          </cell>
          <cell r="K1590">
            <v>0</v>
          </cell>
          <cell r="L1590">
            <v>1530</v>
          </cell>
          <cell r="M1590">
            <v>150.22</v>
          </cell>
          <cell r="N1590">
            <v>34.21</v>
          </cell>
          <cell r="O1590">
            <v>0.22773265876714152</v>
          </cell>
          <cell r="P1590">
            <v>230</v>
          </cell>
          <cell r="Q1590">
            <v>106000</v>
          </cell>
          <cell r="R1590">
            <v>7.4528025562508322</v>
          </cell>
          <cell r="S1590">
            <v>61.699346405228759</v>
          </cell>
          <cell r="T1590">
            <v>27532</v>
          </cell>
          <cell r="U1590">
            <v>9.8399362336727343</v>
          </cell>
          <cell r="V1590">
            <v>2333520</v>
          </cell>
          <cell r="X1590">
            <v>70</v>
          </cell>
          <cell r="Y1590">
            <v>0</v>
          </cell>
          <cell r="Z1590">
            <v>18.104000000000013</v>
          </cell>
        </row>
        <row r="1591">
          <cell r="A1591">
            <v>39208</v>
          </cell>
          <cell r="D1591">
            <v>18213</v>
          </cell>
          <cell r="E1591">
            <v>2233890</v>
          </cell>
          <cell r="K1591">
            <v>0</v>
          </cell>
          <cell r="L1591">
            <v>500</v>
          </cell>
          <cell r="M1591">
            <v>147.9</v>
          </cell>
          <cell r="N1591">
            <v>34.35</v>
          </cell>
          <cell r="O1591">
            <v>0.23225152129817445</v>
          </cell>
          <cell r="P1591">
            <v>230</v>
          </cell>
          <cell r="Q1591">
            <v>102000</v>
          </cell>
          <cell r="R1591">
            <v>7.5520283975659233</v>
          </cell>
          <cell r="S1591">
            <v>36.426000000000002</v>
          </cell>
          <cell r="T1591">
            <v>24164</v>
          </cell>
          <cell r="U1591">
            <v>8.9484255382635691</v>
          </cell>
          <cell r="V1591">
            <v>2252103</v>
          </cell>
          <cell r="X1591">
            <v>72</v>
          </cell>
          <cell r="Y1591">
            <v>0</v>
          </cell>
          <cell r="Z1591">
            <v>16.152000000000015</v>
          </cell>
        </row>
        <row r="1592">
          <cell r="A1592">
            <v>39209</v>
          </cell>
          <cell r="D1592">
            <v>126788</v>
          </cell>
          <cell r="E1592">
            <v>2152580</v>
          </cell>
          <cell r="K1592">
            <v>0</v>
          </cell>
          <cell r="L1592">
            <v>1780</v>
          </cell>
          <cell r="M1592">
            <v>141.82</v>
          </cell>
          <cell r="N1592">
            <v>34.1</v>
          </cell>
          <cell r="O1592">
            <v>0.24044563531236782</v>
          </cell>
          <cell r="P1592">
            <v>230</v>
          </cell>
          <cell r="Q1592">
            <v>108000</v>
          </cell>
          <cell r="R1592">
            <v>7.5891270624735583</v>
          </cell>
          <cell r="S1592">
            <v>71.229213483146069</v>
          </cell>
          <cell r="T1592">
            <v>25126</v>
          </cell>
          <cell r="U1592">
            <v>9.1933746547288546</v>
          </cell>
          <cell r="V1592">
            <v>2279368</v>
          </cell>
          <cell r="X1592">
            <v>68</v>
          </cell>
          <cell r="Y1592">
            <v>0</v>
          </cell>
          <cell r="Z1592">
            <v>10.879999999999995</v>
          </cell>
        </row>
        <row r="1593">
          <cell r="A1593">
            <v>39210</v>
          </cell>
          <cell r="D1593">
            <v>202000</v>
          </cell>
          <cell r="E1593">
            <v>2158310</v>
          </cell>
          <cell r="K1593">
            <v>0</v>
          </cell>
          <cell r="L1593">
            <v>3040</v>
          </cell>
          <cell r="M1593">
            <v>142.97</v>
          </cell>
          <cell r="N1593">
            <v>34.85</v>
          </cell>
          <cell r="O1593">
            <v>0.24375743162901309</v>
          </cell>
          <cell r="P1593">
            <v>230</v>
          </cell>
          <cell r="Q1593">
            <v>110000</v>
          </cell>
          <cell r="R1593">
            <v>7.5481219836329299</v>
          </cell>
          <cell r="S1593">
            <v>66.44736842105263</v>
          </cell>
          <cell r="T1593">
            <v>24769</v>
          </cell>
          <cell r="U1593">
            <v>8.7519630895941631</v>
          </cell>
          <cell r="V1593">
            <v>2360310</v>
          </cell>
          <cell r="X1593">
            <v>74</v>
          </cell>
          <cell r="Y1593">
            <v>0</v>
          </cell>
          <cell r="Z1593">
            <v>17.496000000000024</v>
          </cell>
        </row>
        <row r="1594">
          <cell r="A1594">
            <v>39211</v>
          </cell>
          <cell r="D1594">
            <v>149000</v>
          </cell>
          <cell r="E1594">
            <v>2283430</v>
          </cell>
          <cell r="K1594">
            <v>0</v>
          </cell>
          <cell r="L1594">
            <v>2600</v>
          </cell>
          <cell r="M1594">
            <v>150.22999999999999</v>
          </cell>
          <cell r="N1594">
            <v>36.86</v>
          </cell>
          <cell r="O1594">
            <v>0.2453571190840711</v>
          </cell>
          <cell r="P1594">
            <v>230</v>
          </cell>
          <cell r="Q1594">
            <v>108000</v>
          </cell>
          <cell r="R1594">
            <v>7.599780336816881</v>
          </cell>
          <cell r="S1594">
            <v>57.307692307692307</v>
          </cell>
          <cell r="T1594">
            <v>26562</v>
          </cell>
          <cell r="U1594">
            <v>9.1072335072335076</v>
          </cell>
          <cell r="V1594">
            <v>2432430</v>
          </cell>
          <cell r="X1594">
            <v>74</v>
          </cell>
          <cell r="Y1594">
            <v>0</v>
          </cell>
          <cell r="Z1594">
            <v>18.230399999999989</v>
          </cell>
        </row>
        <row r="1595">
          <cell r="A1595">
            <v>39212</v>
          </cell>
          <cell r="D1595">
            <v>489144</v>
          </cell>
          <cell r="E1595">
            <v>1918930</v>
          </cell>
          <cell r="K1595">
            <v>0</v>
          </cell>
          <cell r="L1595">
            <v>6540</v>
          </cell>
          <cell r="M1595">
            <v>129.47</v>
          </cell>
          <cell r="N1595">
            <v>31.8</v>
          </cell>
          <cell r="O1595">
            <v>0.24561674519193635</v>
          </cell>
          <cell r="P1595">
            <v>230</v>
          </cell>
          <cell r="Q1595">
            <v>105000</v>
          </cell>
          <cell r="R1595">
            <v>7.4107129064648181</v>
          </cell>
          <cell r="S1595">
            <v>74.79266055045872</v>
          </cell>
          <cell r="T1595">
            <v>24672</v>
          </cell>
          <cell r="U1595">
            <v>8.544773956282075</v>
          </cell>
          <cell r="V1595">
            <v>2408074</v>
          </cell>
          <cell r="X1595">
            <v>74</v>
          </cell>
          <cell r="Y1595">
            <v>0</v>
          </cell>
          <cell r="Z1595">
            <v>19.439999999999998</v>
          </cell>
        </row>
        <row r="1596">
          <cell r="A1596">
            <v>39213</v>
          </cell>
          <cell r="D1596">
            <v>122304</v>
          </cell>
          <cell r="E1596">
            <v>2216950</v>
          </cell>
          <cell r="K1596">
            <v>0</v>
          </cell>
          <cell r="L1596">
            <v>2260</v>
          </cell>
          <cell r="M1596">
            <v>144.76</v>
          </cell>
          <cell r="N1596">
            <v>32.6</v>
          </cell>
          <cell r="O1596">
            <v>0.22520033158331032</v>
          </cell>
          <cell r="P1596">
            <v>230</v>
          </cell>
          <cell r="Q1596">
            <v>108000</v>
          </cell>
          <cell r="R1596">
            <v>7.657329372754905</v>
          </cell>
          <cell r="S1596">
            <v>54.116814159292034</v>
          </cell>
          <cell r="T1596">
            <v>27038</v>
          </cell>
          <cell r="U1596">
            <v>9.6396936801219528</v>
          </cell>
          <cell r="V1596">
            <v>2339254</v>
          </cell>
          <cell r="X1596">
            <v>70</v>
          </cell>
          <cell r="Y1596">
            <v>0</v>
          </cell>
          <cell r="Z1596">
            <v>17.235199999999992</v>
          </cell>
        </row>
        <row r="1597">
          <cell r="A1597">
            <v>39214</v>
          </cell>
          <cell r="D1597">
            <v>70662</v>
          </cell>
          <cell r="E1597">
            <v>2192930</v>
          </cell>
          <cell r="K1597">
            <v>0</v>
          </cell>
          <cell r="L1597">
            <v>1450</v>
          </cell>
          <cell r="M1597">
            <v>144.85</v>
          </cell>
          <cell r="N1597">
            <v>33.5</v>
          </cell>
          <cell r="O1597">
            <v>0.23127373144632379</v>
          </cell>
          <cell r="P1597">
            <v>230</v>
          </cell>
          <cell r="Q1597">
            <v>104000</v>
          </cell>
          <cell r="R1597">
            <v>7.5696582671729375</v>
          </cell>
          <cell r="S1597">
            <v>48.732413793103447</v>
          </cell>
          <cell r="T1597">
            <v>23814</v>
          </cell>
          <cell r="U1597">
            <v>8.7740529211978142</v>
          </cell>
          <cell r="V1597">
            <v>2263592</v>
          </cell>
          <cell r="X1597">
            <v>72</v>
          </cell>
          <cell r="Y1597">
            <v>0</v>
          </cell>
          <cell r="Z1597">
            <v>16.624000000000009</v>
          </cell>
        </row>
        <row r="1598">
          <cell r="A1598">
            <v>39215</v>
          </cell>
          <cell r="E1598">
            <v>2040460</v>
          </cell>
          <cell r="K1598">
            <v>0</v>
          </cell>
          <cell r="M1598">
            <v>134.47</v>
          </cell>
          <cell r="N1598">
            <v>30.5</v>
          </cell>
          <cell r="O1598">
            <v>0.22681639027292333</v>
          </cell>
          <cell r="P1598">
            <v>230</v>
          </cell>
          <cell r="Q1598">
            <v>92000</v>
          </cell>
          <cell r="R1598">
            <v>7.5870454376440843</v>
          </cell>
          <cell r="S1598" t="str">
            <v/>
          </cell>
          <cell r="T1598">
            <v>28566</v>
          </cell>
          <cell r="U1598">
            <v>11.675820158199622</v>
          </cell>
          <cell r="V1598">
            <v>2040460</v>
          </cell>
          <cell r="X1598">
            <v>70</v>
          </cell>
          <cell r="Y1598">
            <v>0</v>
          </cell>
          <cell r="Z1598">
            <v>8.9375999999999891</v>
          </cell>
        </row>
        <row r="1599">
          <cell r="A1599">
            <v>39216</v>
          </cell>
          <cell r="E1599">
            <v>2005160</v>
          </cell>
          <cell r="K1599">
            <v>0</v>
          </cell>
          <cell r="M1599">
            <v>131.13999999999999</v>
          </cell>
          <cell r="N1599">
            <v>30.58</v>
          </cell>
          <cell r="O1599">
            <v>0.23318590818972093</v>
          </cell>
          <cell r="P1599">
            <v>230</v>
          </cell>
          <cell r="Q1599">
            <v>90000</v>
          </cell>
          <cell r="R1599">
            <v>7.6451120939454018</v>
          </cell>
          <cell r="S1599" t="str">
            <v/>
          </cell>
          <cell r="T1599">
            <v>25110</v>
          </cell>
          <cell r="U1599">
            <v>10.443924674340202</v>
          </cell>
          <cell r="V1599">
            <v>2005160</v>
          </cell>
          <cell r="X1599">
            <v>68</v>
          </cell>
          <cell r="Y1599">
            <v>0</v>
          </cell>
          <cell r="Z1599">
            <v>8.2575999999999823</v>
          </cell>
        </row>
        <row r="1600">
          <cell r="A1600">
            <v>39217</v>
          </cell>
          <cell r="D1600">
            <v>35312</v>
          </cell>
          <cell r="E1600">
            <v>2076370</v>
          </cell>
          <cell r="K1600">
            <v>0</v>
          </cell>
          <cell r="L1600">
            <v>580</v>
          </cell>
          <cell r="M1600">
            <v>133.33000000000001</v>
          </cell>
          <cell r="N1600">
            <v>34.83</v>
          </cell>
          <cell r="O1600">
            <v>0.26123153078826966</v>
          </cell>
          <cell r="P1600">
            <v>230</v>
          </cell>
          <cell r="Q1600">
            <v>101000</v>
          </cell>
          <cell r="R1600">
            <v>7.7865821645541136</v>
          </cell>
          <cell r="S1600">
            <v>60.882758620689657</v>
          </cell>
          <cell r="T1600">
            <v>23965</v>
          </cell>
          <cell r="U1600">
            <v>9.4648768138384476</v>
          </cell>
          <cell r="V1600">
            <v>2111682</v>
          </cell>
          <cell r="X1600">
            <v>71</v>
          </cell>
          <cell r="Y1600">
            <v>0</v>
          </cell>
          <cell r="Z1600">
            <v>15.227199999999996</v>
          </cell>
        </row>
        <row r="1601">
          <cell r="A1601">
            <v>39218</v>
          </cell>
          <cell r="E1601">
            <v>1872360</v>
          </cell>
          <cell r="K1601">
            <v>0</v>
          </cell>
          <cell r="M1601">
            <v>122.17</v>
          </cell>
          <cell r="N1601">
            <v>32.54</v>
          </cell>
          <cell r="O1601">
            <v>0.26635016779896864</v>
          </cell>
          <cell r="P1601">
            <v>230</v>
          </cell>
          <cell r="Q1601">
            <v>87000</v>
          </cell>
          <cell r="R1601">
            <v>7.6629287059016127</v>
          </cell>
          <cell r="S1601" t="str">
            <v/>
          </cell>
          <cell r="T1601">
            <v>29829</v>
          </cell>
          <cell r="U1601">
            <v>13.286646798692558</v>
          </cell>
          <cell r="V1601">
            <v>1872360</v>
          </cell>
          <cell r="X1601">
            <v>60</v>
          </cell>
          <cell r="Y1601">
            <v>5</v>
          </cell>
          <cell r="Z1601">
            <v>5.1295999999999751</v>
          </cell>
        </row>
        <row r="1602">
          <cell r="A1602">
            <v>39219</v>
          </cell>
          <cell r="E1602">
            <v>1866020</v>
          </cell>
          <cell r="K1602">
            <v>0</v>
          </cell>
          <cell r="M1602">
            <v>122.7</v>
          </cell>
          <cell r="N1602">
            <v>27.81</v>
          </cell>
          <cell r="O1602">
            <v>0.22665036674816624</v>
          </cell>
          <cell r="P1602">
            <v>230</v>
          </cell>
          <cell r="Q1602">
            <v>82000</v>
          </cell>
          <cell r="R1602">
            <v>7.6039934800325995</v>
          </cell>
          <cell r="S1602" t="str">
            <v/>
          </cell>
          <cell r="T1602">
            <v>24400</v>
          </cell>
          <cell r="U1602">
            <v>10.905349353168777</v>
          </cell>
          <cell r="V1602">
            <v>1866020</v>
          </cell>
          <cell r="X1602">
            <v>56</v>
          </cell>
          <cell r="Y1602">
            <v>9</v>
          </cell>
          <cell r="Z1602">
            <v>0</v>
          </cell>
        </row>
        <row r="1603">
          <cell r="A1603">
            <v>39220</v>
          </cell>
          <cell r="E1603">
            <v>1885700</v>
          </cell>
          <cell r="K1603">
            <v>0</v>
          </cell>
          <cell r="M1603">
            <v>121.16</v>
          </cell>
          <cell r="N1603">
            <v>26.24</v>
          </cell>
          <cell r="O1603">
            <v>0.21657312644437107</v>
          </cell>
          <cell r="P1603">
            <v>230</v>
          </cell>
          <cell r="Q1603">
            <v>83000</v>
          </cell>
          <cell r="R1603">
            <v>7.7818586992406731</v>
          </cell>
          <cell r="S1603" t="str">
            <v/>
          </cell>
          <cell r="T1603">
            <v>25878</v>
          </cell>
          <cell r="U1603">
            <v>11.445220342578352</v>
          </cell>
          <cell r="V1603">
            <v>1885700</v>
          </cell>
          <cell r="X1603">
            <v>56</v>
          </cell>
          <cell r="Y1603">
            <v>9</v>
          </cell>
          <cell r="Z1603">
            <v>0</v>
          </cell>
        </row>
        <row r="1604">
          <cell r="A1604">
            <v>39221</v>
          </cell>
          <cell r="E1604">
            <v>1871520</v>
          </cell>
          <cell r="K1604">
            <v>0</v>
          </cell>
          <cell r="M1604">
            <v>120.59</v>
          </cell>
          <cell r="N1604">
            <v>27.9</v>
          </cell>
          <cell r="O1604">
            <v>0.23136246786632389</v>
          </cell>
          <cell r="P1604">
            <v>230</v>
          </cell>
          <cell r="Q1604">
            <v>82000</v>
          </cell>
          <cell r="R1604">
            <v>7.7598474168670704</v>
          </cell>
          <cell r="S1604" t="str">
            <v/>
          </cell>
          <cell r="T1604">
            <v>24255</v>
          </cell>
          <cell r="U1604">
            <v>10.808684919210053</v>
          </cell>
          <cell r="V1604">
            <v>1871520</v>
          </cell>
          <cell r="X1604">
            <v>58</v>
          </cell>
          <cell r="Y1604">
            <v>7</v>
          </cell>
          <cell r="Z1604">
            <v>0</v>
          </cell>
        </row>
        <row r="1605">
          <cell r="A1605">
            <v>39222</v>
          </cell>
          <cell r="E1605">
            <v>1870350</v>
          </cell>
          <cell r="K1605">
            <v>0</v>
          </cell>
          <cell r="M1605">
            <v>119.65</v>
          </cell>
          <cell r="N1605">
            <v>28.66</v>
          </cell>
          <cell r="O1605">
            <v>0.23953196824070203</v>
          </cell>
          <cell r="P1605">
            <v>230</v>
          </cell>
          <cell r="Q1605">
            <v>82000</v>
          </cell>
          <cell r="R1605">
            <v>7.8159214375261179</v>
          </cell>
          <cell r="S1605" t="str">
            <v/>
          </cell>
          <cell r="T1605">
            <v>24066</v>
          </cell>
          <cell r="U1605">
            <v>10.731170101852594</v>
          </cell>
          <cell r="V1605">
            <v>1870350</v>
          </cell>
          <cell r="X1605">
            <v>64</v>
          </cell>
          <cell r="Y1605">
            <v>1</v>
          </cell>
          <cell r="Z1605">
            <v>3.9487999999999985</v>
          </cell>
        </row>
        <row r="1606">
          <cell r="A1606">
            <v>39223</v>
          </cell>
          <cell r="E1606">
            <v>1907970</v>
          </cell>
          <cell r="K1606">
            <v>0</v>
          </cell>
          <cell r="M1606">
            <v>123</v>
          </cell>
          <cell r="N1606">
            <v>29.33</v>
          </cell>
          <cell r="O1606">
            <v>0.23845528455284551</v>
          </cell>
          <cell r="P1606">
            <v>230</v>
          </cell>
          <cell r="Q1606">
            <v>84000</v>
          </cell>
          <cell r="R1606">
            <v>7.7559756097560975</v>
          </cell>
          <cell r="S1606" t="str">
            <v/>
          </cell>
          <cell r="T1606">
            <v>34042</v>
          </cell>
          <cell r="U1606">
            <v>14.880227676535792</v>
          </cell>
          <cell r="V1606">
            <v>1907970</v>
          </cell>
          <cell r="X1606">
            <v>65</v>
          </cell>
          <cell r="Y1606">
            <v>0</v>
          </cell>
          <cell r="Z1606">
            <v>6.6271999999999949</v>
          </cell>
        </row>
        <row r="1607">
          <cell r="A1607">
            <v>39224</v>
          </cell>
          <cell r="E1607">
            <v>1933100</v>
          </cell>
          <cell r="K1607">
            <v>0</v>
          </cell>
          <cell r="M1607">
            <v>125.03</v>
          </cell>
          <cell r="N1607">
            <v>29.72</v>
          </cell>
          <cell r="O1607">
            <v>0.23770295129168997</v>
          </cell>
          <cell r="P1607">
            <v>230</v>
          </cell>
          <cell r="Q1607">
            <v>89000</v>
          </cell>
          <cell r="R1607">
            <v>7.7305446692793733</v>
          </cell>
          <cell r="S1607" t="str">
            <v/>
          </cell>
          <cell r="T1607">
            <v>23084</v>
          </cell>
          <cell r="U1607">
            <v>9.959161967823702</v>
          </cell>
          <cell r="V1607">
            <v>1933100</v>
          </cell>
          <cell r="X1607">
            <v>74</v>
          </cell>
          <cell r="Y1607">
            <v>0</v>
          </cell>
          <cell r="Z1607">
            <v>10.553599999999989</v>
          </cell>
        </row>
        <row r="1608">
          <cell r="A1608">
            <v>39225</v>
          </cell>
          <cell r="E1608">
            <v>1975630</v>
          </cell>
          <cell r="K1608">
            <v>0</v>
          </cell>
          <cell r="M1608">
            <v>129.27000000000001</v>
          </cell>
          <cell r="N1608">
            <v>28.6</v>
          </cell>
          <cell r="O1608">
            <v>0.2212423609499497</v>
          </cell>
          <cell r="P1608">
            <v>230</v>
          </cell>
          <cell r="Q1608">
            <v>89000</v>
          </cell>
          <cell r="R1608">
            <v>7.6414868105515579</v>
          </cell>
          <cell r="S1608" t="str">
            <v/>
          </cell>
          <cell r="T1608">
            <v>25292</v>
          </cell>
          <cell r="U1608">
            <v>10.676861558085267</v>
          </cell>
          <cell r="V1608">
            <v>1975630</v>
          </cell>
          <cell r="X1608">
            <v>74</v>
          </cell>
          <cell r="Y1608">
            <v>0</v>
          </cell>
          <cell r="Z1608">
            <v>12.252799999999986</v>
          </cell>
        </row>
        <row r="1609">
          <cell r="A1609">
            <v>39226</v>
          </cell>
          <cell r="E1609">
            <v>2017790</v>
          </cell>
          <cell r="K1609">
            <v>0</v>
          </cell>
          <cell r="M1609">
            <v>129.24</v>
          </cell>
          <cell r="N1609">
            <v>28.2</v>
          </cell>
          <cell r="O1609">
            <v>0.2181987000928505</v>
          </cell>
          <cell r="P1609">
            <v>230</v>
          </cell>
          <cell r="Q1609">
            <v>93000</v>
          </cell>
          <cell r="R1609">
            <v>7.8063679975239859</v>
          </cell>
          <cell r="S1609" t="str">
            <v/>
          </cell>
          <cell r="T1609">
            <v>20956</v>
          </cell>
          <cell r="U1609">
            <v>8.6616070056844379</v>
          </cell>
          <cell r="V1609">
            <v>2017790</v>
          </cell>
          <cell r="X1609">
            <v>72</v>
          </cell>
          <cell r="Y1609">
            <v>0</v>
          </cell>
          <cell r="Z1609">
            <v>12.439999999999991</v>
          </cell>
        </row>
        <row r="1610">
          <cell r="A1610">
            <v>39227</v>
          </cell>
          <cell r="D1610">
            <v>8292</v>
          </cell>
          <cell r="E1610">
            <v>2071010</v>
          </cell>
          <cell r="K1610">
            <v>0</v>
          </cell>
          <cell r="L1610">
            <v>250</v>
          </cell>
          <cell r="M1610">
            <v>133.07</v>
          </cell>
          <cell r="N1610">
            <v>29.7</v>
          </cell>
          <cell r="O1610">
            <v>0.22319080183362142</v>
          </cell>
          <cell r="P1610">
            <v>230</v>
          </cell>
          <cell r="Q1610">
            <v>94000</v>
          </cell>
          <cell r="R1610">
            <v>7.7816562711354926</v>
          </cell>
          <cell r="S1610">
            <v>33.167999999999999</v>
          </cell>
          <cell r="T1610">
            <v>23732</v>
          </cell>
          <cell r="U1610">
            <v>9.518813524923269</v>
          </cell>
          <cell r="V1610">
            <v>2079302</v>
          </cell>
          <cell r="X1610">
            <v>73</v>
          </cell>
          <cell r="Y1610">
            <v>0</v>
          </cell>
          <cell r="Z1610">
            <v>15.85120000000002</v>
          </cell>
        </row>
        <row r="1611">
          <cell r="A1611">
            <v>39228</v>
          </cell>
          <cell r="E1611">
            <v>2144960</v>
          </cell>
          <cell r="K1611">
            <v>0</v>
          </cell>
          <cell r="M1611">
            <v>137.30000000000001</v>
          </cell>
          <cell r="N1611">
            <v>30</v>
          </cell>
          <cell r="O1611">
            <v>0.21849963583394025</v>
          </cell>
          <cell r="P1611">
            <v>230</v>
          </cell>
          <cell r="Q1611">
            <v>93000</v>
          </cell>
          <cell r="R1611">
            <v>7.8112163146394753</v>
          </cell>
          <cell r="S1611" t="str">
            <v/>
          </cell>
          <cell r="T1611">
            <v>22157</v>
          </cell>
          <cell r="U1611">
            <v>8.6150501641056234</v>
          </cell>
          <cell r="V1611">
            <v>2144960</v>
          </cell>
          <cell r="X1611">
            <v>73</v>
          </cell>
          <cell r="Y1611">
            <v>0</v>
          </cell>
          <cell r="Z1611">
            <v>18.508800000000008</v>
          </cell>
        </row>
        <row r="1612">
          <cell r="A1612">
            <v>39229</v>
          </cell>
          <cell r="E1612">
            <v>2099510</v>
          </cell>
          <cell r="K1612">
            <v>0</v>
          </cell>
          <cell r="M1612">
            <v>135.08000000000001</v>
          </cell>
          <cell r="N1612">
            <v>29.38</v>
          </cell>
          <cell r="O1612">
            <v>0.21750074030204319</v>
          </cell>
          <cell r="P1612">
            <v>230</v>
          </cell>
          <cell r="Q1612">
            <v>92000</v>
          </cell>
          <cell r="R1612">
            <v>7.7713577139472907</v>
          </cell>
          <cell r="S1612" t="str">
            <v/>
          </cell>
          <cell r="T1612">
            <v>30409</v>
          </cell>
          <cell r="U1612">
            <v>12.079535701187421</v>
          </cell>
          <cell r="V1612">
            <v>2099510</v>
          </cell>
          <cell r="X1612">
            <v>71</v>
          </cell>
          <cell r="Y1612">
            <v>0</v>
          </cell>
          <cell r="Z1612">
            <v>17.980800000000031</v>
          </cell>
        </row>
        <row r="1613">
          <cell r="A1613">
            <v>39230</v>
          </cell>
          <cell r="D1613">
            <v>1601</v>
          </cell>
          <cell r="E1613">
            <v>2125690</v>
          </cell>
          <cell r="K1613">
            <v>0</v>
          </cell>
          <cell r="L1613">
            <v>170</v>
          </cell>
          <cell r="M1613">
            <v>139.94999999999999</v>
          </cell>
          <cell r="N1613">
            <v>31.58</v>
          </cell>
          <cell r="O1613">
            <v>0.22565201857806361</v>
          </cell>
          <cell r="P1613">
            <v>230</v>
          </cell>
          <cell r="Q1613">
            <v>93000</v>
          </cell>
          <cell r="R1613">
            <v>7.594462307967131</v>
          </cell>
          <cell r="S1613">
            <v>9.4176470588235297</v>
          </cell>
          <cell r="T1613">
            <v>23445</v>
          </cell>
          <cell r="U1613">
            <v>9.1915633545199036</v>
          </cell>
          <cell r="V1613">
            <v>2127291</v>
          </cell>
          <cell r="X1613">
            <v>77</v>
          </cell>
          <cell r="Y1613">
            <v>0</v>
          </cell>
          <cell r="Z1613">
            <v>19.187200000000018</v>
          </cell>
        </row>
        <row r="1614">
          <cell r="A1614">
            <v>39231</v>
          </cell>
          <cell r="D1614">
            <v>1754</v>
          </cell>
          <cell r="E1614">
            <v>2084820</v>
          </cell>
          <cell r="K1614">
            <v>0</v>
          </cell>
          <cell r="L1614">
            <v>160</v>
          </cell>
          <cell r="M1614">
            <v>137.11000000000001</v>
          </cell>
          <cell r="N1614">
            <v>29.11</v>
          </cell>
          <cell r="O1614">
            <v>0.21231128291153087</v>
          </cell>
          <cell r="P1614">
            <v>230</v>
          </cell>
          <cell r="Q1614">
            <v>94000</v>
          </cell>
          <cell r="R1614">
            <v>7.6027277368536215</v>
          </cell>
          <cell r="S1614">
            <v>10.9625</v>
          </cell>
          <cell r="T1614">
            <v>20776</v>
          </cell>
          <cell r="U1614">
            <v>8.3041310780255095</v>
          </cell>
          <cell r="V1614">
            <v>2086574</v>
          </cell>
          <cell r="X1614">
            <v>75</v>
          </cell>
          <cell r="Y1614">
            <v>0</v>
          </cell>
          <cell r="Z1614">
            <v>18.409600000000012</v>
          </cell>
        </row>
        <row r="1615">
          <cell r="A1615">
            <v>39232</v>
          </cell>
          <cell r="D1615">
            <v>1737</v>
          </cell>
          <cell r="E1615">
            <v>2065240</v>
          </cell>
          <cell r="K1615">
            <v>0</v>
          </cell>
          <cell r="L1615">
            <v>380</v>
          </cell>
          <cell r="M1615">
            <v>136.53</v>
          </cell>
          <cell r="N1615">
            <v>25.33</v>
          </cell>
          <cell r="O1615">
            <v>0.18552699040503917</v>
          </cell>
          <cell r="P1615">
            <v>230</v>
          </cell>
          <cell r="Q1615">
            <v>95000</v>
          </cell>
          <cell r="R1615">
            <v>7.5633194169779534</v>
          </cell>
          <cell r="S1615">
            <v>4.5710526315789473</v>
          </cell>
          <cell r="T1615">
            <v>24947</v>
          </cell>
          <cell r="U1615">
            <v>10.065810117867786</v>
          </cell>
          <cell r="V1615">
            <v>2066977</v>
          </cell>
          <cell r="X1615">
            <v>72</v>
          </cell>
          <cell r="Y1615">
            <v>0</v>
          </cell>
          <cell r="Z1615">
            <v>15.184000000000026</v>
          </cell>
        </row>
        <row r="1616">
          <cell r="A1616">
            <v>39233</v>
          </cell>
          <cell r="E1616">
            <v>2111640</v>
          </cell>
          <cell r="K1616">
            <v>0</v>
          </cell>
          <cell r="M1616">
            <v>136.81</v>
          </cell>
          <cell r="N1616">
            <v>23.61</v>
          </cell>
          <cell r="O1616">
            <v>0.17257510415905269</v>
          </cell>
          <cell r="P1616">
            <v>230</v>
          </cell>
          <cell r="Q1616">
            <v>93000</v>
          </cell>
          <cell r="R1616">
            <v>7.7174183173744613</v>
          </cell>
          <cell r="S1616" t="str">
            <v/>
          </cell>
          <cell r="T1616">
            <v>22499</v>
          </cell>
          <cell r="U1616">
            <v>8.8860629652781729</v>
          </cell>
          <cell r="V1616">
            <v>2111640</v>
          </cell>
          <cell r="X1616">
            <v>70</v>
          </cell>
          <cell r="Y1616">
            <v>0</v>
          </cell>
          <cell r="Z1616">
            <v>15.683200000000028</v>
          </cell>
        </row>
        <row r="1617">
          <cell r="A1617">
            <v>39234</v>
          </cell>
          <cell r="D1617">
            <v>33400</v>
          </cell>
          <cell r="E1617">
            <v>2168570</v>
          </cell>
          <cell r="K1617">
            <v>0</v>
          </cell>
          <cell r="L1617">
            <v>1000</v>
          </cell>
          <cell r="M1617">
            <v>140.30000000000001</v>
          </cell>
          <cell r="N1617">
            <v>25.321999999999999</v>
          </cell>
          <cell r="O1617">
            <v>0.18048467569493939</v>
          </cell>
          <cell r="P1617">
            <v>230</v>
          </cell>
          <cell r="Q1617">
            <v>94000</v>
          </cell>
          <cell r="R1617">
            <v>7.7283321454027085</v>
          </cell>
          <cell r="S1617">
            <v>33.4</v>
          </cell>
          <cell r="T1617">
            <v>24081</v>
          </cell>
          <cell r="U1617">
            <v>9.1207209907491933</v>
          </cell>
          <cell r="V1617">
            <v>2201970</v>
          </cell>
          <cell r="X1617">
            <v>72</v>
          </cell>
          <cell r="Y1617">
            <v>0</v>
          </cell>
          <cell r="Z1617">
            <v>18.254400000000004</v>
          </cell>
        </row>
        <row r="1618">
          <cell r="A1618">
            <v>39235</v>
          </cell>
          <cell r="E1618">
            <v>2145890</v>
          </cell>
          <cell r="K1618">
            <v>0</v>
          </cell>
          <cell r="M1618">
            <v>140.66999999999999</v>
          </cell>
          <cell r="N1618">
            <v>27.04</v>
          </cell>
          <cell r="O1618">
            <v>0.19222293310585059</v>
          </cell>
          <cell r="P1618">
            <v>230</v>
          </cell>
          <cell r="Q1618">
            <v>94000</v>
          </cell>
          <cell r="R1618">
            <v>7.6273903462003272</v>
          </cell>
          <cell r="S1618" t="str">
            <v/>
          </cell>
          <cell r="T1618">
            <v>22057</v>
          </cell>
          <cell r="U1618">
            <v>8.5724515236102494</v>
          </cell>
          <cell r="V1618">
            <v>2145890</v>
          </cell>
          <cell r="X1618">
            <v>74</v>
          </cell>
          <cell r="Y1618">
            <v>0</v>
          </cell>
          <cell r="Z1618">
            <v>16.979200000000034</v>
          </cell>
        </row>
        <row r="1619">
          <cell r="A1619">
            <v>39236</v>
          </cell>
          <cell r="E1619">
            <v>1995420</v>
          </cell>
          <cell r="K1619">
            <v>0</v>
          </cell>
          <cell r="M1619">
            <v>131.54</v>
          </cell>
          <cell r="N1619">
            <v>25.1</v>
          </cell>
          <cell r="O1619">
            <v>0.19081648167857687</v>
          </cell>
          <cell r="P1619">
            <v>230</v>
          </cell>
          <cell r="Q1619">
            <v>86000</v>
          </cell>
          <cell r="R1619">
            <v>7.5848411129694391</v>
          </cell>
          <cell r="S1619" t="str">
            <v/>
          </cell>
          <cell r="T1619">
            <v>21562</v>
          </cell>
          <cell r="U1619">
            <v>9.0119914604444169</v>
          </cell>
          <cell r="V1619">
            <v>1995420</v>
          </cell>
          <cell r="X1619">
            <v>72</v>
          </cell>
          <cell r="Y1619">
            <v>0</v>
          </cell>
          <cell r="Z1619">
            <v>17.079999999999998</v>
          </cell>
        </row>
        <row r="1620">
          <cell r="A1620">
            <v>39237</v>
          </cell>
          <cell r="E1620">
            <v>1995760</v>
          </cell>
          <cell r="K1620">
            <v>0</v>
          </cell>
          <cell r="M1620">
            <v>131.35</v>
          </cell>
          <cell r="N1620">
            <v>28.4</v>
          </cell>
          <cell r="O1620">
            <v>0.21621621621621623</v>
          </cell>
          <cell r="P1620">
            <v>230</v>
          </cell>
          <cell r="Q1620">
            <v>90000</v>
          </cell>
          <cell r="R1620">
            <v>7.5971069661210509</v>
          </cell>
          <cell r="S1620" t="str">
            <v/>
          </cell>
          <cell r="T1620">
            <v>20975</v>
          </cell>
          <cell r="U1620">
            <v>8.7651571331222193</v>
          </cell>
          <cell r="V1620">
            <v>1995760</v>
          </cell>
          <cell r="X1620">
            <v>73</v>
          </cell>
          <cell r="Y1620">
            <v>0</v>
          </cell>
          <cell r="Z1620">
            <v>12.972799999999992</v>
          </cell>
        </row>
        <row r="1621">
          <cell r="A1621">
            <v>39238</v>
          </cell>
          <cell r="E1621">
            <v>1986730</v>
          </cell>
          <cell r="K1621">
            <v>0</v>
          </cell>
          <cell r="M1621">
            <v>127.32</v>
          </cell>
          <cell r="N1621">
            <v>27.04</v>
          </cell>
          <cell r="O1621">
            <v>0.21237825950361294</v>
          </cell>
          <cell r="P1621">
            <v>230</v>
          </cell>
          <cell r="Q1621">
            <v>90000</v>
          </cell>
          <cell r="R1621">
            <v>7.802112786679233</v>
          </cell>
          <cell r="S1621" t="str">
            <v/>
          </cell>
          <cell r="T1621">
            <v>22059</v>
          </cell>
          <cell r="U1621">
            <v>9.2600433878785751</v>
          </cell>
          <cell r="V1621">
            <v>1986730</v>
          </cell>
          <cell r="X1621">
            <v>73</v>
          </cell>
          <cell r="Y1621">
            <v>0</v>
          </cell>
          <cell r="Z1621">
            <v>10.820799999999998</v>
          </cell>
        </row>
        <row r="1622">
          <cell r="A1622">
            <v>39239</v>
          </cell>
          <cell r="E1622">
            <v>2083480</v>
          </cell>
          <cell r="K1622">
            <v>0</v>
          </cell>
          <cell r="M1622">
            <v>135.57</v>
          </cell>
          <cell r="N1622">
            <v>27.27</v>
          </cell>
          <cell r="O1622">
            <v>0.201150697056871</v>
          </cell>
          <cell r="P1622">
            <v>230</v>
          </cell>
          <cell r="Q1622">
            <v>95000</v>
          </cell>
          <cell r="R1622">
            <v>7.6841484104152835</v>
          </cell>
          <cell r="S1622" t="str">
            <v/>
          </cell>
          <cell r="T1622">
            <v>22667</v>
          </cell>
          <cell r="U1622">
            <v>9.0734146716071198</v>
          </cell>
          <cell r="V1622">
            <v>2083480</v>
          </cell>
          <cell r="X1622">
            <v>74</v>
          </cell>
          <cell r="Y1622">
            <v>0</v>
          </cell>
          <cell r="Z1622">
            <v>12.767999999999979</v>
          </cell>
        </row>
        <row r="1623">
          <cell r="A1623">
            <v>39240</v>
          </cell>
          <cell r="D1623">
            <v>101019</v>
          </cell>
          <cell r="E1623">
            <v>2180580</v>
          </cell>
          <cell r="K1623">
            <v>0</v>
          </cell>
          <cell r="L1623">
            <v>1490</v>
          </cell>
          <cell r="M1623">
            <v>141.94</v>
          </cell>
          <cell r="N1623">
            <v>29.34</v>
          </cell>
          <cell r="O1623">
            <v>0.2067070593208398</v>
          </cell>
          <cell r="P1623">
            <v>230</v>
          </cell>
          <cell r="Q1623">
            <v>103000</v>
          </cell>
          <cell r="R1623">
            <v>7.6813442299563199</v>
          </cell>
          <cell r="S1623">
            <v>67.797986577181206</v>
          </cell>
          <cell r="T1623">
            <v>22221</v>
          </cell>
          <cell r="U1623">
            <v>8.122511449207332</v>
          </cell>
          <cell r="V1623">
            <v>2281599</v>
          </cell>
          <cell r="X1623">
            <v>84</v>
          </cell>
          <cell r="Y1623">
            <v>0</v>
          </cell>
          <cell r="Z1623">
            <v>20.516800000000003</v>
          </cell>
        </row>
        <row r="1624">
          <cell r="A1624">
            <v>39241</v>
          </cell>
          <cell r="D1624">
            <v>114300</v>
          </cell>
          <cell r="E1624">
            <v>2161130</v>
          </cell>
          <cell r="K1624">
            <v>0</v>
          </cell>
          <cell r="L1624">
            <v>1640</v>
          </cell>
          <cell r="M1624">
            <v>141.65</v>
          </cell>
          <cell r="N1624">
            <v>30.18</v>
          </cell>
          <cell r="O1624">
            <v>0.21306036004235793</v>
          </cell>
          <cell r="P1624">
            <v>230</v>
          </cell>
          <cell r="Q1624">
            <v>102000</v>
          </cell>
          <cell r="R1624">
            <v>7.6284151076597251</v>
          </cell>
          <cell r="S1624">
            <v>69.695121951219505</v>
          </cell>
          <cell r="T1624">
            <v>20972</v>
          </cell>
          <cell r="U1624">
            <v>7.6867440439828965</v>
          </cell>
          <cell r="V1624">
            <v>2275430</v>
          </cell>
          <cell r="X1624">
            <v>73</v>
          </cell>
          <cell r="Y1624">
            <v>0</v>
          </cell>
          <cell r="Z1624">
            <v>17.544000000000025</v>
          </cell>
        </row>
        <row r="1625">
          <cell r="A1625">
            <v>39242</v>
          </cell>
          <cell r="E1625">
            <v>1974170</v>
          </cell>
          <cell r="K1625">
            <v>0</v>
          </cell>
          <cell r="M1625">
            <v>128.74</v>
          </cell>
          <cell r="N1625">
            <v>27.99</v>
          </cell>
          <cell r="O1625">
            <v>0.21741494485008542</v>
          </cell>
          <cell r="P1625">
            <v>230</v>
          </cell>
          <cell r="Q1625">
            <v>92000</v>
          </cell>
          <cell r="R1625">
            <v>7.6672751281652936</v>
          </cell>
          <cell r="S1625" t="str">
            <v/>
          </cell>
          <cell r="T1625">
            <v>20982</v>
          </cell>
          <cell r="U1625">
            <v>8.863972200975601</v>
          </cell>
          <cell r="V1625">
            <v>1974170</v>
          </cell>
          <cell r="X1625">
            <v>69</v>
          </cell>
          <cell r="Y1625">
            <v>0</v>
          </cell>
          <cell r="Z1625">
            <v>11.532799999999988</v>
          </cell>
        </row>
        <row r="1626">
          <cell r="A1626">
            <v>39243</v>
          </cell>
          <cell r="E1626">
            <v>1951700</v>
          </cell>
          <cell r="K1626">
            <v>0</v>
          </cell>
          <cell r="M1626">
            <v>129.43</v>
          </cell>
          <cell r="N1626">
            <v>26.07</v>
          </cell>
          <cell r="O1626">
            <v>0.2014216178629375</v>
          </cell>
          <cell r="P1626">
            <v>230</v>
          </cell>
          <cell r="Q1626">
            <v>85000</v>
          </cell>
          <cell r="R1626">
            <v>7.5395966931932321</v>
          </cell>
          <cell r="S1626" t="str">
            <v/>
          </cell>
          <cell r="T1626">
            <v>21641</v>
          </cell>
          <cell r="U1626">
            <v>9.2476271968027888</v>
          </cell>
          <cell r="V1626">
            <v>1951700</v>
          </cell>
          <cell r="X1626">
            <v>69</v>
          </cell>
          <cell r="Y1626">
            <v>0</v>
          </cell>
          <cell r="Z1626">
            <v>13.388799999999989</v>
          </cell>
        </row>
        <row r="1627">
          <cell r="A1627">
            <v>39244</v>
          </cell>
          <cell r="E1627">
            <v>2086730</v>
          </cell>
          <cell r="K1627">
            <v>0</v>
          </cell>
          <cell r="M1627">
            <v>139.09</v>
          </cell>
          <cell r="N1627">
            <v>28.89</v>
          </cell>
          <cell r="O1627">
            <v>0.20770723991660076</v>
          </cell>
          <cell r="P1627">
            <v>230</v>
          </cell>
          <cell r="Q1627">
            <v>92000</v>
          </cell>
          <cell r="R1627">
            <v>7.5013660220001439</v>
          </cell>
          <cell r="S1627" t="str">
            <v/>
          </cell>
          <cell r="T1627">
            <v>21714</v>
          </cell>
          <cell r="U1627">
            <v>8.6783992179151106</v>
          </cell>
          <cell r="V1627">
            <v>2086730</v>
          </cell>
          <cell r="X1627">
            <v>72</v>
          </cell>
          <cell r="Y1627">
            <v>0</v>
          </cell>
          <cell r="Z1627">
            <v>17.563200000000037</v>
          </cell>
        </row>
        <row r="1628">
          <cell r="A1628">
            <v>39245</v>
          </cell>
          <cell r="D1628">
            <v>1471</v>
          </cell>
          <cell r="E1628">
            <v>2064470</v>
          </cell>
          <cell r="K1628">
            <v>0</v>
          </cell>
          <cell r="L1628">
            <v>170</v>
          </cell>
          <cell r="M1628">
            <v>133.91999999999999</v>
          </cell>
          <cell r="N1628">
            <v>30.47</v>
          </cell>
          <cell r="O1628">
            <v>0.22752389486260455</v>
          </cell>
          <cell r="P1628">
            <v>230</v>
          </cell>
          <cell r="Q1628">
            <v>92000</v>
          </cell>
          <cell r="R1628">
            <v>7.7078479689366786</v>
          </cell>
          <cell r="S1628">
            <v>8.6529411764705877</v>
          </cell>
          <cell r="T1628">
            <v>19929</v>
          </cell>
          <cell r="U1628">
            <v>8.0451406889160921</v>
          </cell>
          <cell r="V1628">
            <v>2065941</v>
          </cell>
          <cell r="X1628">
            <v>74</v>
          </cell>
          <cell r="Y1628">
            <v>0</v>
          </cell>
          <cell r="Z1628">
            <v>19.684800000000024</v>
          </cell>
        </row>
        <row r="1629">
          <cell r="A1629">
            <v>39246</v>
          </cell>
          <cell r="D1629">
            <v>1487</v>
          </cell>
          <cell r="E1629">
            <v>2072550</v>
          </cell>
          <cell r="K1629">
            <v>0</v>
          </cell>
          <cell r="L1629">
            <v>40</v>
          </cell>
          <cell r="M1629">
            <v>135.34</v>
          </cell>
          <cell r="N1629">
            <v>31.39</v>
          </cell>
          <cell r="O1629">
            <v>0.2319343874685976</v>
          </cell>
          <cell r="P1629">
            <v>230</v>
          </cell>
          <cell r="Q1629">
            <v>94000</v>
          </cell>
          <cell r="R1629">
            <v>7.6568272498891679</v>
          </cell>
          <cell r="S1629">
            <v>37.174999999999997</v>
          </cell>
          <cell r="T1629">
            <v>20211</v>
          </cell>
          <cell r="U1629">
            <v>8.1271327367833841</v>
          </cell>
          <cell r="V1629">
            <v>2074037</v>
          </cell>
          <cell r="X1629">
            <v>72</v>
          </cell>
          <cell r="Y1629">
            <v>0</v>
          </cell>
          <cell r="Z1629">
            <v>15.908800000000014</v>
          </cell>
        </row>
        <row r="1630">
          <cell r="A1630">
            <v>39247</v>
          </cell>
          <cell r="D1630">
            <v>13267</v>
          </cell>
          <cell r="E1630">
            <v>2169890</v>
          </cell>
          <cell r="K1630">
            <v>0</v>
          </cell>
          <cell r="L1630">
            <v>740</v>
          </cell>
          <cell r="M1630">
            <v>143.13</v>
          </cell>
          <cell r="N1630">
            <v>33.72</v>
          </cell>
          <cell r="O1630">
            <v>0.2355900230559631</v>
          </cell>
          <cell r="P1630">
            <v>230</v>
          </cell>
          <cell r="Q1630">
            <v>98000</v>
          </cell>
          <cell r="R1630">
            <v>7.5801369384475654</v>
          </cell>
          <cell r="S1630">
            <v>17.92837837837838</v>
          </cell>
          <cell r="T1630">
            <v>32099</v>
          </cell>
          <cell r="U1630">
            <v>12.262318284942401</v>
          </cell>
          <cell r="V1630">
            <v>2183157</v>
          </cell>
          <cell r="X1630">
            <v>76</v>
          </cell>
          <cell r="Y1630">
            <v>0</v>
          </cell>
          <cell r="Z1630">
            <v>18.799999999999997</v>
          </cell>
        </row>
        <row r="1631">
          <cell r="A1631">
            <v>39248</v>
          </cell>
          <cell r="D1631">
            <v>50067</v>
          </cell>
          <cell r="E1631">
            <v>2212140</v>
          </cell>
          <cell r="K1631">
            <v>0</v>
          </cell>
          <cell r="L1631">
            <v>1080</v>
          </cell>
          <cell r="M1631">
            <v>144.94999999999999</v>
          </cell>
          <cell r="N1631">
            <v>33.880000000000003</v>
          </cell>
          <cell r="O1631">
            <v>0.23373577095550194</v>
          </cell>
          <cell r="P1631">
            <v>230</v>
          </cell>
          <cell r="Q1631">
            <v>102000</v>
          </cell>
          <cell r="R1631">
            <v>7.6307002414625735</v>
          </cell>
          <cell r="S1631">
            <v>46.358333333333334</v>
          </cell>
          <cell r="T1631">
            <v>20360</v>
          </cell>
          <cell r="U1631">
            <v>7.5060505073143169</v>
          </cell>
          <cell r="V1631">
            <v>2262207</v>
          </cell>
          <cell r="X1631">
            <v>76</v>
          </cell>
          <cell r="Y1631">
            <v>0</v>
          </cell>
          <cell r="Z1631">
            <v>19.822400000000002</v>
          </cell>
        </row>
        <row r="1632">
          <cell r="A1632">
            <v>39249</v>
          </cell>
          <cell r="D1632">
            <v>28700</v>
          </cell>
          <cell r="E1632">
            <v>2228300</v>
          </cell>
          <cell r="K1632">
            <v>0</v>
          </cell>
          <cell r="L1632">
            <v>990</v>
          </cell>
          <cell r="M1632">
            <v>148.34</v>
          </cell>
          <cell r="N1632">
            <v>36</v>
          </cell>
          <cell r="O1632">
            <v>0.24268572199002292</v>
          </cell>
          <cell r="P1632">
            <v>230</v>
          </cell>
          <cell r="Q1632">
            <v>101000</v>
          </cell>
          <cell r="R1632">
            <v>7.5107860320884452</v>
          </cell>
          <cell r="S1632">
            <v>28.98989898989899</v>
          </cell>
          <cell r="T1632">
            <v>23717</v>
          </cell>
          <cell r="U1632">
            <v>8.7638360655737699</v>
          </cell>
          <cell r="V1632">
            <v>2257000</v>
          </cell>
          <cell r="X1632">
            <v>76</v>
          </cell>
          <cell r="Y1632">
            <v>0</v>
          </cell>
          <cell r="Z1632">
            <v>20.328000000000031</v>
          </cell>
        </row>
        <row r="1633">
          <cell r="A1633">
            <v>39250</v>
          </cell>
          <cell r="D1633">
            <v>63097</v>
          </cell>
          <cell r="E1633">
            <v>2198980</v>
          </cell>
          <cell r="K1633">
            <v>0</v>
          </cell>
          <cell r="L1633">
            <v>1200</v>
          </cell>
          <cell r="M1633">
            <v>143.81</v>
          </cell>
          <cell r="N1633">
            <v>36.369999999999997</v>
          </cell>
          <cell r="O1633">
            <v>0.25290313608233084</v>
          </cell>
          <cell r="P1633">
            <v>230</v>
          </cell>
          <cell r="Q1633">
            <v>106000</v>
          </cell>
          <cell r="R1633">
            <v>7.6454349488908981</v>
          </cell>
          <cell r="S1633">
            <v>52.580833333333331</v>
          </cell>
          <cell r="T1633">
            <v>23778</v>
          </cell>
          <cell r="U1633">
            <v>8.7666564842841321</v>
          </cell>
          <cell r="V1633">
            <v>2262077</v>
          </cell>
          <cell r="X1633">
            <v>80</v>
          </cell>
          <cell r="Y1633">
            <v>0</v>
          </cell>
          <cell r="Z1633">
            <v>19.609600000000015</v>
          </cell>
        </row>
        <row r="1634">
          <cell r="A1634">
            <v>39251</v>
          </cell>
          <cell r="D1634">
            <v>195173</v>
          </cell>
          <cell r="E1634">
            <v>2243030</v>
          </cell>
          <cell r="K1634">
            <v>0</v>
          </cell>
          <cell r="L1634">
            <v>2720</v>
          </cell>
          <cell r="M1634">
            <v>145.86000000000001</v>
          </cell>
          <cell r="N1634">
            <v>34.97</v>
          </cell>
          <cell r="O1634">
            <v>0.23975044563279854</v>
          </cell>
          <cell r="P1634">
            <v>230</v>
          </cell>
          <cell r="Q1634">
            <v>111000</v>
          </cell>
          <cell r="R1634">
            <v>7.6889825860414094</v>
          </cell>
          <cell r="S1634">
            <v>71.754779411764702</v>
          </cell>
          <cell r="T1634">
            <v>22681</v>
          </cell>
          <cell r="U1634">
            <v>7.7581538534732344</v>
          </cell>
          <cell r="V1634">
            <v>2438203</v>
          </cell>
          <cell r="X1634">
            <v>78</v>
          </cell>
          <cell r="Y1634">
            <v>0</v>
          </cell>
          <cell r="Z1634">
            <v>20.876800000000003</v>
          </cell>
        </row>
        <row r="1635">
          <cell r="A1635">
            <v>39252</v>
          </cell>
          <cell r="D1635">
            <v>107340</v>
          </cell>
          <cell r="E1635">
            <v>2231800</v>
          </cell>
          <cell r="K1635">
            <v>0</v>
          </cell>
          <cell r="L1635">
            <v>1880</v>
          </cell>
          <cell r="M1635">
            <v>139.56</v>
          </cell>
          <cell r="N1635">
            <v>31.47</v>
          </cell>
          <cell r="O1635">
            <v>0.22549441100601891</v>
          </cell>
          <cell r="P1635">
            <v>230</v>
          </cell>
          <cell r="Q1635">
            <v>108000</v>
          </cell>
          <cell r="R1635">
            <v>7.9958440813986815</v>
          </cell>
          <cell r="S1635">
            <v>57.095744680851062</v>
          </cell>
          <cell r="T1635">
            <v>23915</v>
          </cell>
          <cell r="U1635">
            <v>8.5266850209906213</v>
          </cell>
          <cell r="V1635">
            <v>2339140</v>
          </cell>
          <cell r="X1635">
            <v>78</v>
          </cell>
          <cell r="Y1635">
            <v>0</v>
          </cell>
          <cell r="Z1635">
            <v>20.875200000000007</v>
          </cell>
        </row>
        <row r="1636">
          <cell r="A1636">
            <v>39253</v>
          </cell>
          <cell r="B1636">
            <v>43700</v>
          </cell>
          <cell r="D1636">
            <v>1720</v>
          </cell>
          <cell r="E1636">
            <v>2049010</v>
          </cell>
          <cell r="H1636">
            <v>7.36</v>
          </cell>
          <cell r="K1636">
            <v>7.36</v>
          </cell>
          <cell r="L1636">
            <v>200</v>
          </cell>
          <cell r="M1636">
            <v>129</v>
          </cell>
          <cell r="N1636">
            <v>29.87</v>
          </cell>
          <cell r="O1636">
            <v>0.23155038759689922</v>
          </cell>
          <cell r="P1636">
            <v>230</v>
          </cell>
          <cell r="Q1636">
            <v>95000</v>
          </cell>
          <cell r="R1636">
            <v>7.6734746259900266</v>
          </cell>
          <cell r="S1636">
            <v>8.6</v>
          </cell>
          <cell r="T1636">
            <v>23176</v>
          </cell>
          <cell r="U1636">
            <v>9.2286607812149377</v>
          </cell>
          <cell r="V1636">
            <v>2094430</v>
          </cell>
          <cell r="X1636">
            <v>72</v>
          </cell>
          <cell r="Y1636">
            <v>0</v>
          </cell>
          <cell r="Z1636">
            <v>12.947199999999995</v>
          </cell>
        </row>
        <row r="1637">
          <cell r="A1637">
            <v>39254</v>
          </cell>
          <cell r="B1637">
            <v>138898</v>
          </cell>
          <cell r="D1637">
            <v>657162</v>
          </cell>
          <cell r="E1637">
            <v>1094880</v>
          </cell>
          <cell r="H1637">
            <v>10.47</v>
          </cell>
          <cell r="K1637">
            <v>10.47</v>
          </cell>
          <cell r="L1637">
            <v>8920</v>
          </cell>
          <cell r="M1637">
            <v>66.72</v>
          </cell>
          <cell r="N1637">
            <v>22.6</v>
          </cell>
          <cell r="O1637">
            <v>0.33872901678657075</v>
          </cell>
          <cell r="P1637">
            <v>230</v>
          </cell>
          <cell r="Q1637">
            <v>99000</v>
          </cell>
          <cell r="R1637">
            <v>7.9918253659800493</v>
          </cell>
          <cell r="S1637">
            <v>73.672869955156955</v>
          </cell>
          <cell r="T1637">
            <v>29875</v>
          </cell>
          <cell r="U1637">
            <v>13.176383174505801</v>
          </cell>
          <cell r="V1637">
            <v>1890940</v>
          </cell>
          <cell r="X1637">
            <v>74</v>
          </cell>
          <cell r="Y1637">
            <v>0</v>
          </cell>
          <cell r="Z1637">
            <v>15.465600000000009</v>
          </cell>
        </row>
        <row r="1638">
          <cell r="A1638">
            <v>39255</v>
          </cell>
          <cell r="B1638">
            <v>602900</v>
          </cell>
          <cell r="D1638">
            <v>17500</v>
          </cell>
          <cell r="E1638">
            <v>1874150</v>
          </cell>
          <cell r="H1638">
            <v>36.29</v>
          </cell>
          <cell r="K1638">
            <v>36.29</v>
          </cell>
          <cell r="L1638">
            <v>280</v>
          </cell>
          <cell r="M1638">
            <v>119.49</v>
          </cell>
          <cell r="N1638">
            <v>25.9</v>
          </cell>
          <cell r="O1638">
            <v>0.21675454012888107</v>
          </cell>
          <cell r="P1638">
            <v>230</v>
          </cell>
          <cell r="Q1638">
            <v>114000</v>
          </cell>
          <cell r="R1638">
            <v>7.9504750288868919</v>
          </cell>
          <cell r="S1638">
            <v>62.5</v>
          </cell>
          <cell r="T1638">
            <v>24450</v>
          </cell>
          <cell r="U1638">
            <v>8.1743400613337069</v>
          </cell>
          <cell r="V1638">
            <v>2494550</v>
          </cell>
          <cell r="X1638">
            <v>80</v>
          </cell>
          <cell r="Y1638">
            <v>0</v>
          </cell>
          <cell r="Z1638">
            <v>21.875200000000007</v>
          </cell>
        </row>
        <row r="1639">
          <cell r="A1639">
            <v>39256</v>
          </cell>
          <cell r="B1639">
            <v>535800</v>
          </cell>
          <cell r="D1639">
            <v>13100</v>
          </cell>
          <cell r="E1639">
            <v>1908900</v>
          </cell>
          <cell r="H1639">
            <v>27.58</v>
          </cell>
          <cell r="K1639">
            <v>27.58</v>
          </cell>
          <cell r="L1639">
            <v>430</v>
          </cell>
          <cell r="M1639">
            <v>123.02</v>
          </cell>
          <cell r="N1639">
            <v>25.89</v>
          </cell>
          <cell r="O1639">
            <v>0.21045358478296214</v>
          </cell>
          <cell r="P1639">
            <v>230</v>
          </cell>
          <cell r="Q1639">
            <v>110000</v>
          </cell>
          <cell r="R1639">
            <v>8.1165338645418323</v>
          </cell>
          <cell r="S1639">
            <v>30.465116279069768</v>
          </cell>
          <cell r="T1639">
            <v>25522</v>
          </cell>
          <cell r="U1639">
            <v>8.6603254943445371</v>
          </cell>
          <cell r="V1639">
            <v>2457800</v>
          </cell>
          <cell r="X1639">
            <v>80</v>
          </cell>
          <cell r="Y1639">
            <v>0</v>
          </cell>
          <cell r="Z1639">
            <v>22.964800000000039</v>
          </cell>
        </row>
        <row r="1640">
          <cell r="A1640">
            <v>39257</v>
          </cell>
          <cell r="D1640">
            <v>197874</v>
          </cell>
          <cell r="E1640">
            <v>2240460</v>
          </cell>
          <cell r="K1640">
            <v>0</v>
          </cell>
          <cell r="L1640">
            <v>2290</v>
          </cell>
          <cell r="M1640">
            <v>143.84</v>
          </cell>
          <cell r="N1640">
            <v>31.67</v>
          </cell>
          <cell r="O1640">
            <v>0.22017519466073415</v>
          </cell>
          <cell r="P1640">
            <v>230</v>
          </cell>
          <cell r="Q1640">
            <v>108000</v>
          </cell>
          <cell r="R1640">
            <v>7.7880283648498327</v>
          </cell>
          <cell r="S1640">
            <v>86.407860262008739</v>
          </cell>
          <cell r="T1640">
            <v>23250</v>
          </cell>
          <cell r="U1640">
            <v>7.9523559938876307</v>
          </cell>
          <cell r="V1640">
            <v>2438334</v>
          </cell>
          <cell r="X1640">
            <v>78</v>
          </cell>
          <cell r="Y1640">
            <v>0</v>
          </cell>
          <cell r="Z1640">
            <v>22.179200000000023</v>
          </cell>
        </row>
        <row r="1641">
          <cell r="A1641">
            <v>39258</v>
          </cell>
          <cell r="D1641">
            <v>205611</v>
          </cell>
          <cell r="E1641">
            <v>2258070</v>
          </cell>
          <cell r="K1641">
            <v>0</v>
          </cell>
          <cell r="L1641">
            <v>3260</v>
          </cell>
          <cell r="M1641">
            <v>148.46</v>
          </cell>
          <cell r="N1641">
            <v>33.35</v>
          </cell>
          <cell r="O1641">
            <v>0.22463963357133235</v>
          </cell>
          <cell r="P1641">
            <v>230</v>
          </cell>
          <cell r="Q1641">
            <v>110000</v>
          </cell>
          <cell r="R1641">
            <v>7.6049777717903808</v>
          </cell>
          <cell r="S1641">
            <v>63.07085889570552</v>
          </cell>
          <cell r="T1641">
            <v>23401</v>
          </cell>
          <cell r="U1641">
            <v>7.9216562533867014</v>
          </cell>
          <cell r="V1641">
            <v>2463681</v>
          </cell>
          <cell r="X1641">
            <v>76</v>
          </cell>
          <cell r="Y1641">
            <v>0</v>
          </cell>
          <cell r="Z1641">
            <v>22.539200000000022</v>
          </cell>
        </row>
        <row r="1642">
          <cell r="A1642">
            <v>39259</v>
          </cell>
          <cell r="D1642">
            <v>205656</v>
          </cell>
          <cell r="E1642">
            <v>2291830</v>
          </cell>
          <cell r="K1642">
            <v>0</v>
          </cell>
          <cell r="L1642">
            <v>2800</v>
          </cell>
          <cell r="M1642">
            <v>152.77000000000001</v>
          </cell>
          <cell r="N1642">
            <v>36.46</v>
          </cell>
          <cell r="O1642">
            <v>0.2386594226615173</v>
          </cell>
          <cell r="P1642">
            <v>230</v>
          </cell>
          <cell r="Q1642">
            <v>113000</v>
          </cell>
          <cell r="R1642">
            <v>7.5009164102899781</v>
          </cell>
          <cell r="S1642">
            <v>73.448571428571427</v>
          </cell>
          <cell r="T1642">
            <v>22935</v>
          </cell>
          <cell r="U1642">
            <v>7.6588177070862464</v>
          </cell>
          <cell r="V1642">
            <v>2497486</v>
          </cell>
          <cell r="X1642">
            <v>79</v>
          </cell>
          <cell r="Y1642">
            <v>0</v>
          </cell>
          <cell r="Z1642">
            <v>24.155200000000008</v>
          </cell>
        </row>
        <row r="1643">
          <cell r="A1643">
            <v>39260</v>
          </cell>
          <cell r="D1643">
            <v>684095</v>
          </cell>
          <cell r="E1643">
            <v>1435870</v>
          </cell>
          <cell r="K1643">
            <v>0</v>
          </cell>
          <cell r="L1643">
            <v>8970</v>
          </cell>
          <cell r="M1643">
            <v>83.06</v>
          </cell>
          <cell r="N1643">
            <v>23.66</v>
          </cell>
          <cell r="O1643">
            <v>0.28485432217673973</v>
          </cell>
          <cell r="P1643">
            <v>230</v>
          </cell>
          <cell r="Q1643">
            <v>109000</v>
          </cell>
          <cell r="R1643">
            <v>8.6435709125933062</v>
          </cell>
          <cell r="S1643">
            <v>76.264771460423631</v>
          </cell>
          <cell r="T1643">
            <v>23140</v>
          </cell>
          <cell r="U1643">
            <v>9.1033389702188483</v>
          </cell>
          <cell r="V1643">
            <v>2119965</v>
          </cell>
          <cell r="X1643">
            <v>78</v>
          </cell>
          <cell r="Y1643">
            <v>0</v>
          </cell>
          <cell r="Z1643">
            <v>23.212800000000001</v>
          </cell>
        </row>
        <row r="1644">
          <cell r="A1644">
            <v>39261</v>
          </cell>
          <cell r="D1644">
            <v>296228</v>
          </cell>
          <cell r="E1644">
            <v>2212830</v>
          </cell>
          <cell r="K1644">
            <v>0</v>
          </cell>
          <cell r="L1644">
            <v>3940</v>
          </cell>
          <cell r="M1644">
            <v>145.16999999999999</v>
          </cell>
          <cell r="N1644">
            <v>34.36</v>
          </cell>
          <cell r="O1644">
            <v>0.23668802094096578</v>
          </cell>
          <cell r="P1644">
            <v>230</v>
          </cell>
          <cell r="Q1644">
            <v>113000</v>
          </cell>
          <cell r="R1644">
            <v>7.6215127092374457</v>
          </cell>
          <cell r="S1644">
            <v>75.184771573604067</v>
          </cell>
          <cell r="T1644">
            <v>23167</v>
          </cell>
          <cell r="U1644">
            <v>7.7006103485850064</v>
          </cell>
          <cell r="V1644">
            <v>2509058</v>
          </cell>
          <cell r="X1644">
            <v>78</v>
          </cell>
          <cell r="Y1644">
            <v>0</v>
          </cell>
          <cell r="Z1644">
            <v>22.955200000000019</v>
          </cell>
        </row>
        <row r="1645">
          <cell r="A1645">
            <v>39262</v>
          </cell>
          <cell r="D1645">
            <v>177071</v>
          </cell>
          <cell r="E1645">
            <v>2262930</v>
          </cell>
          <cell r="K1645">
            <v>0</v>
          </cell>
          <cell r="L1645">
            <v>2440</v>
          </cell>
          <cell r="M1645">
            <v>149.96</v>
          </cell>
          <cell r="N1645">
            <v>34.700000000000003</v>
          </cell>
          <cell r="O1645">
            <v>0.23139503867698052</v>
          </cell>
          <cell r="P1645">
            <v>230</v>
          </cell>
          <cell r="Q1645">
            <v>105000</v>
          </cell>
          <cell r="R1645">
            <v>7.545112029874633</v>
          </cell>
          <cell r="S1645">
            <v>72.570081967213113</v>
          </cell>
          <cell r="T1645">
            <v>24017</v>
          </cell>
          <cell r="U1645">
            <v>8.2090859798827953</v>
          </cell>
          <cell r="V1645">
            <v>2440001</v>
          </cell>
          <cell r="X1645">
            <v>74</v>
          </cell>
          <cell r="Y1645">
            <v>0</v>
          </cell>
          <cell r="Z1645">
            <v>21.776000000000039</v>
          </cell>
        </row>
        <row r="1646">
          <cell r="A1646">
            <v>39263</v>
          </cell>
          <cell r="D1646">
            <v>96750</v>
          </cell>
          <cell r="E1646">
            <v>2269660</v>
          </cell>
          <cell r="K1646">
            <v>0</v>
          </cell>
          <cell r="L1646">
            <v>1650</v>
          </cell>
          <cell r="M1646">
            <v>148.83000000000001</v>
          </cell>
          <cell r="N1646">
            <v>33.700000000000003</v>
          </cell>
          <cell r="O1646">
            <v>0.2264328428408251</v>
          </cell>
          <cell r="P1646">
            <v>230</v>
          </cell>
          <cell r="Q1646">
            <v>106000</v>
          </cell>
          <cell r="R1646">
            <v>7.6250083988443187</v>
          </cell>
          <cell r="S1646">
            <v>58.636363636363633</v>
          </cell>
          <cell r="T1646">
            <v>23932</v>
          </cell>
          <cell r="U1646">
            <v>8.4344166902607753</v>
          </cell>
          <cell r="V1646">
            <v>2366410</v>
          </cell>
          <cell r="X1646">
            <v>74</v>
          </cell>
          <cell r="Y1646">
            <v>0</v>
          </cell>
          <cell r="Z1646">
            <v>18.480000000000004</v>
          </cell>
        </row>
        <row r="1647">
          <cell r="A1647">
            <v>39264</v>
          </cell>
          <cell r="D1647">
            <v>96800</v>
          </cell>
          <cell r="E1647">
            <v>2251330</v>
          </cell>
          <cell r="K1647">
            <v>0</v>
          </cell>
          <cell r="L1647">
            <v>1400</v>
          </cell>
          <cell r="M1647">
            <v>146.37</v>
          </cell>
          <cell r="N1647">
            <v>33.36</v>
          </cell>
          <cell r="O1647">
            <v>0.22791555646648903</v>
          </cell>
          <cell r="P1647">
            <v>230</v>
          </cell>
          <cell r="Q1647">
            <v>98000</v>
          </cell>
          <cell r="R1647">
            <v>7.690544510487122</v>
          </cell>
          <cell r="S1647">
            <v>69.142857142857139</v>
          </cell>
          <cell r="T1647">
            <v>23099</v>
          </cell>
          <cell r="U1647">
            <v>8.2042161209132374</v>
          </cell>
          <cell r="V1647">
            <v>2348130</v>
          </cell>
          <cell r="X1647">
            <v>72</v>
          </cell>
          <cell r="Y1647">
            <v>0</v>
          </cell>
          <cell r="Z1647">
            <v>16.864000000000019</v>
          </cell>
        </row>
        <row r="1648">
          <cell r="A1648">
            <v>39265</v>
          </cell>
          <cell r="E1648">
            <v>2180610</v>
          </cell>
          <cell r="K1648">
            <v>0</v>
          </cell>
          <cell r="L1648">
            <v>420</v>
          </cell>
          <cell r="M1648">
            <v>143.68</v>
          </cell>
          <cell r="N1648">
            <v>33.29</v>
          </cell>
          <cell r="O1648">
            <v>0.23169543429844097</v>
          </cell>
          <cell r="P1648">
            <v>230</v>
          </cell>
          <cell r="Q1648">
            <v>96000</v>
          </cell>
          <cell r="R1648">
            <v>7.5884256681514479</v>
          </cell>
          <cell r="S1648">
            <v>0</v>
          </cell>
          <cell r="T1648">
            <v>21162</v>
          </cell>
          <cell r="U1648">
            <v>8.0936563622105737</v>
          </cell>
          <cell r="V1648">
            <v>2180610</v>
          </cell>
          <cell r="X1648">
            <v>70</v>
          </cell>
          <cell r="Y1648">
            <v>0</v>
          </cell>
          <cell r="Z1648">
            <v>12.905599999999993</v>
          </cell>
        </row>
        <row r="1649">
          <cell r="A1649">
            <v>39266</v>
          </cell>
          <cell r="D1649">
            <v>19755</v>
          </cell>
          <cell r="E1649">
            <v>2215030</v>
          </cell>
          <cell r="K1649">
            <v>0</v>
          </cell>
          <cell r="L1649">
            <v>830</v>
          </cell>
          <cell r="M1649">
            <v>144.88</v>
          </cell>
          <cell r="N1649">
            <v>34.659999999999997</v>
          </cell>
          <cell r="O1649">
            <v>0.23923246824958586</v>
          </cell>
          <cell r="P1649">
            <v>230</v>
          </cell>
          <cell r="Q1649">
            <v>101000</v>
          </cell>
          <cell r="R1649">
            <v>7.6443608503589173</v>
          </cell>
          <cell r="S1649">
            <v>23.801204819277107</v>
          </cell>
          <cell r="T1649">
            <v>21179</v>
          </cell>
          <cell r="U1649">
            <v>7.9037965620853896</v>
          </cell>
          <cell r="V1649">
            <v>2234785</v>
          </cell>
          <cell r="X1649">
            <v>72</v>
          </cell>
          <cell r="Y1649">
            <v>0</v>
          </cell>
          <cell r="Z1649">
            <v>14.944000000000031</v>
          </cell>
        </row>
        <row r="1650">
          <cell r="A1650">
            <v>39267</v>
          </cell>
          <cell r="D1650">
            <v>258000</v>
          </cell>
          <cell r="E1650">
            <v>2249700</v>
          </cell>
          <cell r="K1650">
            <v>0</v>
          </cell>
          <cell r="L1650">
            <v>3390</v>
          </cell>
          <cell r="M1650">
            <v>146.51</v>
          </cell>
          <cell r="N1650">
            <v>34.57</v>
          </cell>
          <cell r="O1650">
            <v>0.2359565899938571</v>
          </cell>
          <cell r="P1650">
            <v>230</v>
          </cell>
          <cell r="Q1650">
            <v>117000</v>
          </cell>
          <cell r="R1650">
            <v>7.6776329260801308</v>
          </cell>
          <cell r="S1650">
            <v>76.106194690265482</v>
          </cell>
          <cell r="T1650">
            <v>20931</v>
          </cell>
          <cell r="U1650">
            <v>6.961141284842685</v>
          </cell>
          <cell r="V1650">
            <v>2507700</v>
          </cell>
          <cell r="X1650">
            <v>76</v>
          </cell>
          <cell r="Y1650">
            <v>0</v>
          </cell>
          <cell r="Z1650">
            <v>20.832000000000008</v>
          </cell>
        </row>
        <row r="1651">
          <cell r="A1651">
            <v>39268</v>
          </cell>
          <cell r="D1651">
            <v>334308</v>
          </cell>
          <cell r="E1651">
            <v>2210780</v>
          </cell>
          <cell r="K1651">
            <v>0</v>
          </cell>
          <cell r="L1651">
            <v>4290</v>
          </cell>
          <cell r="M1651">
            <v>144.33000000000001</v>
          </cell>
          <cell r="N1651">
            <v>33.99</v>
          </cell>
          <cell r="O1651">
            <v>0.23550197464144668</v>
          </cell>
          <cell r="P1651">
            <v>230</v>
          </cell>
          <cell r="Q1651">
            <v>113000</v>
          </cell>
          <cell r="R1651">
            <v>7.6587681008799278</v>
          </cell>
          <cell r="S1651">
            <v>77.927272727272722</v>
          </cell>
          <cell r="T1651">
            <v>22265</v>
          </cell>
          <cell r="U1651">
            <v>7.2960188409988174</v>
          </cell>
          <cell r="V1651">
            <v>2545088</v>
          </cell>
          <cell r="X1651">
            <v>76</v>
          </cell>
          <cell r="Y1651">
            <v>0</v>
          </cell>
          <cell r="Z1651">
            <v>23.014399999999995</v>
          </cell>
        </row>
        <row r="1652">
          <cell r="A1652">
            <v>39269</v>
          </cell>
          <cell r="B1652">
            <v>109270</v>
          </cell>
          <cell r="D1652">
            <v>165053</v>
          </cell>
          <cell r="E1652">
            <v>2205500</v>
          </cell>
          <cell r="H1652">
            <v>14.65</v>
          </cell>
          <cell r="K1652">
            <v>14.65</v>
          </cell>
          <cell r="L1652">
            <v>2390</v>
          </cell>
          <cell r="M1652">
            <v>141.65</v>
          </cell>
          <cell r="N1652">
            <v>32.17</v>
          </cell>
          <cell r="O1652">
            <v>0.22710907165548888</v>
          </cell>
          <cell r="P1652">
            <v>230</v>
          </cell>
          <cell r="Q1652">
            <v>108000</v>
          </cell>
          <cell r="R1652">
            <v>7.4048944337811902</v>
          </cell>
          <cell r="S1652">
            <v>69.05983263598327</v>
          </cell>
          <cell r="T1652">
            <v>27292</v>
          </cell>
          <cell r="U1652">
            <v>9.1786905758999744</v>
          </cell>
          <cell r="V1652">
            <v>2479823</v>
          </cell>
          <cell r="X1652">
            <v>78</v>
          </cell>
          <cell r="Y1652">
            <v>0</v>
          </cell>
          <cell r="Z1652">
            <v>21.92800000000004</v>
          </cell>
        </row>
        <row r="1653">
          <cell r="A1653">
            <v>39270</v>
          </cell>
          <cell r="B1653">
            <v>472055</v>
          </cell>
          <cell r="D1653">
            <v>3433</v>
          </cell>
          <cell r="E1653">
            <v>1942110</v>
          </cell>
          <cell r="H1653">
            <v>26.31</v>
          </cell>
          <cell r="K1653">
            <v>26.31</v>
          </cell>
          <cell r="L1653">
            <v>120</v>
          </cell>
          <cell r="M1653">
            <v>120.93</v>
          </cell>
          <cell r="N1653">
            <v>27</v>
          </cell>
          <cell r="O1653">
            <v>0.22326966013396179</v>
          </cell>
          <cell r="P1653">
            <v>230</v>
          </cell>
          <cell r="Q1653">
            <v>108000</v>
          </cell>
          <cell r="R1653">
            <v>8.1980609888617231</v>
          </cell>
          <cell r="S1653">
            <v>28.608333333333334</v>
          </cell>
          <cell r="T1653">
            <v>22509</v>
          </cell>
          <cell r="U1653">
            <v>7.7649410696071062</v>
          </cell>
          <cell r="V1653">
            <v>2417598</v>
          </cell>
          <cell r="X1653">
            <v>78</v>
          </cell>
          <cell r="Y1653">
            <v>0</v>
          </cell>
          <cell r="Z1653">
            <v>23.956800000000015</v>
          </cell>
        </row>
        <row r="1654">
          <cell r="A1654">
            <v>39271</v>
          </cell>
          <cell r="B1654">
            <v>651182</v>
          </cell>
          <cell r="E1654">
            <v>1869550</v>
          </cell>
          <cell r="H1654">
            <v>37.299999999999997</v>
          </cell>
          <cell r="K1654">
            <v>37.299999999999997</v>
          </cell>
          <cell r="M1654">
            <v>119.52</v>
          </cell>
          <cell r="N1654">
            <v>28.3</v>
          </cell>
          <cell r="O1654">
            <v>0.23678045515394913</v>
          </cell>
          <cell r="P1654">
            <v>230</v>
          </cell>
          <cell r="Q1654">
            <v>110000</v>
          </cell>
          <cell r="R1654">
            <v>8.0370233388598393</v>
          </cell>
          <cell r="S1654" t="str">
            <v/>
          </cell>
          <cell r="T1654">
            <v>22896</v>
          </cell>
          <cell r="U1654">
            <v>7.575285274277471</v>
          </cell>
          <cell r="V1654">
            <v>2520732</v>
          </cell>
          <cell r="X1654">
            <v>79</v>
          </cell>
          <cell r="Y1654">
            <v>0</v>
          </cell>
          <cell r="Z1654">
            <v>22.051200000000009</v>
          </cell>
        </row>
        <row r="1655">
          <cell r="A1655">
            <v>39272</v>
          </cell>
          <cell r="B1655">
            <v>781600</v>
          </cell>
          <cell r="E1655">
            <v>1830180</v>
          </cell>
          <cell r="H1655">
            <v>46.7</v>
          </cell>
          <cell r="K1655">
            <v>46.7</v>
          </cell>
          <cell r="M1655">
            <v>118.48</v>
          </cell>
          <cell r="N1655">
            <v>26.53</v>
          </cell>
          <cell r="O1655">
            <v>0.22391964888588792</v>
          </cell>
          <cell r="P1655">
            <v>230</v>
          </cell>
          <cell r="Q1655">
            <v>118000</v>
          </cell>
          <cell r="R1655">
            <v>7.9058602736408767</v>
          </cell>
          <cell r="S1655" t="str">
            <v/>
          </cell>
          <cell r="T1655">
            <v>23278</v>
          </cell>
          <cell r="U1655">
            <v>7.4331880939435937</v>
          </cell>
          <cell r="V1655">
            <v>2611780</v>
          </cell>
          <cell r="X1655">
            <v>78</v>
          </cell>
          <cell r="Y1655">
            <v>0</v>
          </cell>
          <cell r="Z1655">
            <v>22.179200000000023</v>
          </cell>
        </row>
        <row r="1656">
          <cell r="A1656">
            <v>39273</v>
          </cell>
          <cell r="B1656">
            <v>726077</v>
          </cell>
          <cell r="E1656">
            <v>1857000</v>
          </cell>
          <cell r="H1656">
            <v>44.91</v>
          </cell>
          <cell r="K1656">
            <v>44.91</v>
          </cell>
          <cell r="L1656">
            <v>80</v>
          </cell>
          <cell r="M1656">
            <v>121.3</v>
          </cell>
          <cell r="N1656">
            <v>28.74</v>
          </cell>
          <cell r="O1656">
            <v>0.23693322341302556</v>
          </cell>
          <cell r="P1656">
            <v>230</v>
          </cell>
          <cell r="Q1656">
            <v>111000</v>
          </cell>
          <cell r="R1656">
            <v>7.770522230912702</v>
          </cell>
          <cell r="S1656">
            <v>0</v>
          </cell>
          <cell r="T1656">
            <v>23550</v>
          </cell>
          <cell r="U1656">
            <v>7.6036060868491333</v>
          </cell>
          <cell r="V1656">
            <v>2583077</v>
          </cell>
          <cell r="X1656">
            <v>76</v>
          </cell>
          <cell r="Y1656">
            <v>0</v>
          </cell>
          <cell r="Z1656">
            <v>22.051200000000009</v>
          </cell>
        </row>
        <row r="1657">
          <cell r="A1657">
            <v>39274</v>
          </cell>
          <cell r="B1657">
            <v>768703</v>
          </cell>
          <cell r="E1657">
            <v>1667840</v>
          </cell>
          <cell r="H1657">
            <v>44.03</v>
          </cell>
          <cell r="K1657">
            <v>44.03</v>
          </cell>
          <cell r="M1657">
            <v>109.52</v>
          </cell>
          <cell r="N1657">
            <v>26.23</v>
          </cell>
          <cell r="O1657">
            <v>0.23949963476990505</v>
          </cell>
          <cell r="P1657">
            <v>230</v>
          </cell>
          <cell r="Q1657">
            <v>105000</v>
          </cell>
          <cell r="R1657">
            <v>7.9340377727124718</v>
          </cell>
          <cell r="S1657" t="str">
            <v/>
          </cell>
          <cell r="T1657">
            <v>25729</v>
          </cell>
          <cell r="U1657">
            <v>8.8067339669359406</v>
          </cell>
          <cell r="V1657">
            <v>2436543</v>
          </cell>
          <cell r="X1657">
            <v>73</v>
          </cell>
          <cell r="Y1657">
            <v>0</v>
          </cell>
          <cell r="Z1657">
            <v>15.833600000000004</v>
          </cell>
        </row>
        <row r="1658">
          <cell r="A1658">
            <v>39275</v>
          </cell>
          <cell r="B1658">
            <v>847531</v>
          </cell>
          <cell r="E1658">
            <v>1576390</v>
          </cell>
          <cell r="H1658">
            <v>50.55</v>
          </cell>
          <cell r="K1658">
            <v>50.55</v>
          </cell>
          <cell r="L1658">
            <v>90</v>
          </cell>
          <cell r="M1658">
            <v>101.96</v>
          </cell>
          <cell r="N1658">
            <v>24.12</v>
          </cell>
          <cell r="O1658">
            <v>0.23656335817967833</v>
          </cell>
          <cell r="P1658">
            <v>230</v>
          </cell>
          <cell r="Q1658">
            <v>105000</v>
          </cell>
          <cell r="R1658">
            <v>7.9467608681397941</v>
          </cell>
          <cell r="S1658">
            <v>0</v>
          </cell>
          <cell r="T1658">
            <v>25757</v>
          </cell>
          <cell r="U1658">
            <v>8.8622269455151397</v>
          </cell>
          <cell r="V1658">
            <v>2423921</v>
          </cell>
          <cell r="X1658">
            <v>72</v>
          </cell>
          <cell r="Y1658">
            <v>0</v>
          </cell>
          <cell r="Z1658">
            <v>15.427199999999999</v>
          </cell>
        </row>
        <row r="1659">
          <cell r="A1659">
            <v>39276</v>
          </cell>
          <cell r="B1659">
            <v>807891</v>
          </cell>
          <cell r="E1659">
            <v>1678340</v>
          </cell>
          <cell r="H1659">
            <v>46.52</v>
          </cell>
          <cell r="K1659">
            <v>46.52</v>
          </cell>
          <cell r="M1659">
            <v>109.56</v>
          </cell>
          <cell r="N1659">
            <v>26.73</v>
          </cell>
          <cell r="O1659">
            <v>0.24397590361445784</v>
          </cell>
          <cell r="P1659">
            <v>230</v>
          </cell>
          <cell r="Q1659">
            <v>106000</v>
          </cell>
          <cell r="R1659">
            <v>7.9646046899026137</v>
          </cell>
          <cell r="S1659" t="str">
            <v/>
          </cell>
          <cell r="T1659">
            <v>25869</v>
          </cell>
          <cell r="U1659">
            <v>8.6776916545566358</v>
          </cell>
          <cell r="V1659">
            <v>2486231</v>
          </cell>
          <cell r="X1659">
            <v>73</v>
          </cell>
          <cell r="Y1659">
            <v>0</v>
          </cell>
          <cell r="Z1659">
            <v>16.577600000000032</v>
          </cell>
        </row>
        <row r="1660">
          <cell r="A1660">
            <v>39277</v>
          </cell>
          <cell r="B1660">
            <v>847000</v>
          </cell>
          <cell r="E1660">
            <v>1732610</v>
          </cell>
          <cell r="H1660">
            <v>47.05</v>
          </cell>
          <cell r="K1660">
            <v>47.05</v>
          </cell>
          <cell r="M1660">
            <v>110.83</v>
          </cell>
          <cell r="N1660">
            <v>25.57</v>
          </cell>
          <cell r="O1660">
            <v>0.23071370567535868</v>
          </cell>
          <cell r="P1660">
            <v>230</v>
          </cell>
          <cell r="Q1660">
            <v>114000</v>
          </cell>
          <cell r="R1660">
            <v>8.169527489232328</v>
          </cell>
          <cell r="S1660" t="str">
            <v/>
          </cell>
          <cell r="T1660">
            <v>28980</v>
          </cell>
          <cell r="U1660">
            <v>9.3693697884563942</v>
          </cell>
          <cell r="V1660">
            <v>2579610</v>
          </cell>
          <cell r="X1660">
            <v>76</v>
          </cell>
          <cell r="Y1660">
            <v>0</v>
          </cell>
          <cell r="Z1660">
            <v>19.056000000000012</v>
          </cell>
        </row>
        <row r="1661">
          <cell r="A1661">
            <v>39278</v>
          </cell>
          <cell r="B1661">
            <v>911081</v>
          </cell>
          <cell r="D1661">
            <v>1746</v>
          </cell>
          <cell r="E1661">
            <v>1766940</v>
          </cell>
          <cell r="H1661">
            <v>51.75</v>
          </cell>
          <cell r="K1661">
            <v>51.75</v>
          </cell>
          <cell r="L1661">
            <v>120</v>
          </cell>
          <cell r="M1661">
            <v>114.02</v>
          </cell>
          <cell r="N1661">
            <v>26.72</v>
          </cell>
          <cell r="O1661">
            <v>0.23434485178038941</v>
          </cell>
          <cell r="P1661">
            <v>230</v>
          </cell>
          <cell r="Q1661">
            <v>118000</v>
          </cell>
          <cell r="R1661">
            <v>8.0775200579115651</v>
          </cell>
          <cell r="S1661">
            <v>14.55</v>
          </cell>
          <cell r="T1661">
            <v>23983</v>
          </cell>
          <cell r="U1661">
            <v>7.4640153416323134</v>
          </cell>
          <cell r="V1661">
            <v>2679767</v>
          </cell>
          <cell r="X1661">
            <v>78</v>
          </cell>
          <cell r="Y1661">
            <v>0</v>
          </cell>
          <cell r="Z1661">
            <v>22.435199999999995</v>
          </cell>
        </row>
        <row r="1662">
          <cell r="A1662">
            <v>39279</v>
          </cell>
          <cell r="B1662">
            <v>1069880</v>
          </cell>
          <cell r="D1662">
            <v>1713</v>
          </cell>
          <cell r="E1662">
            <v>1632820</v>
          </cell>
          <cell r="H1662">
            <v>59.42</v>
          </cell>
          <cell r="K1662">
            <v>59.42</v>
          </cell>
          <cell r="L1662">
            <v>80</v>
          </cell>
          <cell r="M1662">
            <v>105.2</v>
          </cell>
          <cell r="N1662">
            <v>25.49</v>
          </cell>
          <cell r="O1662">
            <v>0.24230038022813685</v>
          </cell>
          <cell r="P1662">
            <v>230</v>
          </cell>
          <cell r="Q1662">
            <v>120000</v>
          </cell>
          <cell r="R1662">
            <v>8.2089053577937072</v>
          </cell>
          <cell r="S1662">
            <v>21.412500000000001</v>
          </cell>
          <cell r="T1662">
            <v>23163</v>
          </cell>
          <cell r="U1662">
            <v>7.1431183033064833</v>
          </cell>
          <cell r="V1662">
            <v>2704413</v>
          </cell>
          <cell r="X1662">
            <v>78</v>
          </cell>
          <cell r="Y1662">
            <v>0</v>
          </cell>
          <cell r="Z1662">
            <v>22.696000000000026</v>
          </cell>
        </row>
        <row r="1663">
          <cell r="A1663">
            <v>39280</v>
          </cell>
          <cell r="B1663">
            <v>930971</v>
          </cell>
          <cell r="E1663">
            <v>1793940</v>
          </cell>
          <cell r="H1663">
            <v>51.77</v>
          </cell>
          <cell r="K1663">
            <v>51.77</v>
          </cell>
          <cell r="M1663">
            <v>115.59</v>
          </cell>
          <cell r="N1663">
            <v>24.94</v>
          </cell>
          <cell r="O1663">
            <v>0.21576260922225107</v>
          </cell>
          <cell r="P1663">
            <v>230</v>
          </cell>
          <cell r="Q1663">
            <v>123000</v>
          </cell>
          <cell r="R1663">
            <v>8.1408669933078386</v>
          </cell>
          <cell r="S1663" t="str">
            <v/>
          </cell>
          <cell r="T1663">
            <v>23121</v>
          </cell>
          <cell r="U1663">
            <v>7.0765298389562084</v>
          </cell>
          <cell r="V1663">
            <v>2724911</v>
          </cell>
          <cell r="X1663">
            <v>80</v>
          </cell>
          <cell r="Y1663">
            <v>0</v>
          </cell>
          <cell r="Z1663">
            <v>25.089600000000019</v>
          </cell>
        </row>
        <row r="1664">
          <cell r="A1664">
            <v>39281</v>
          </cell>
          <cell r="B1664">
            <v>943957</v>
          </cell>
          <cell r="D1664">
            <v>1881</v>
          </cell>
          <cell r="E1664">
            <v>1758120</v>
          </cell>
          <cell r="H1664">
            <v>54.89</v>
          </cell>
          <cell r="K1664">
            <v>54.89</v>
          </cell>
          <cell r="L1664">
            <v>160</v>
          </cell>
          <cell r="M1664">
            <v>112.2</v>
          </cell>
          <cell r="N1664">
            <v>21.46</v>
          </cell>
          <cell r="O1664">
            <v>0.19126559714795008</v>
          </cell>
          <cell r="P1664">
            <v>230</v>
          </cell>
          <cell r="Q1664">
            <v>127000</v>
          </cell>
          <cell r="R1664">
            <v>8.0856933389191461</v>
          </cell>
          <cell r="S1664">
            <v>11.75625</v>
          </cell>
          <cell r="T1664">
            <v>23784</v>
          </cell>
          <cell r="U1664">
            <v>7.3358595066935202</v>
          </cell>
          <cell r="V1664">
            <v>2703958</v>
          </cell>
          <cell r="X1664">
            <v>80</v>
          </cell>
          <cell r="Y1664">
            <v>0</v>
          </cell>
          <cell r="Z1664">
            <v>23.24160000000002</v>
          </cell>
        </row>
        <row r="1665">
          <cell r="A1665">
            <v>39282</v>
          </cell>
          <cell r="B1665">
            <v>976134</v>
          </cell>
          <cell r="D1665">
            <v>1907</v>
          </cell>
          <cell r="E1665">
            <v>1888700</v>
          </cell>
          <cell r="H1665">
            <v>56.34</v>
          </cell>
          <cell r="K1665">
            <v>56.34</v>
          </cell>
          <cell r="L1665">
            <v>40</v>
          </cell>
          <cell r="M1665">
            <v>120.49</v>
          </cell>
          <cell r="N1665">
            <v>22.77</v>
          </cell>
          <cell r="O1665">
            <v>0.18897833845132378</v>
          </cell>
          <cell r="P1665">
            <v>230</v>
          </cell>
          <cell r="Q1665">
            <v>127000</v>
          </cell>
          <cell r="R1665">
            <v>8.1005315840072392</v>
          </cell>
          <cell r="S1665">
            <v>47.674999999999997</v>
          </cell>
          <cell r="T1665">
            <v>24514</v>
          </cell>
          <cell r="U1665">
            <v>7.1316787948405524</v>
          </cell>
          <cell r="V1665">
            <v>2866741</v>
          </cell>
          <cell r="X1665">
            <v>82</v>
          </cell>
          <cell r="Y1665">
            <v>0</v>
          </cell>
          <cell r="Z1665">
            <v>25.348800000000011</v>
          </cell>
        </row>
        <row r="1666">
          <cell r="A1666">
            <v>39283</v>
          </cell>
          <cell r="B1666">
            <v>415608</v>
          </cell>
          <cell r="C1666">
            <v>250611</v>
          </cell>
          <cell r="E1666">
            <v>1823030</v>
          </cell>
          <cell r="H1666">
            <v>18.53</v>
          </cell>
          <cell r="J1666">
            <v>18.04</v>
          </cell>
          <cell r="K1666">
            <v>36.57</v>
          </cell>
          <cell r="L1666">
            <v>90</v>
          </cell>
          <cell r="M1666">
            <v>118.85</v>
          </cell>
          <cell r="N1666">
            <v>24.86</v>
          </cell>
          <cell r="O1666">
            <v>0.20917122423222551</v>
          </cell>
          <cell r="P1666">
            <v>230</v>
          </cell>
          <cell r="Q1666">
            <v>109000</v>
          </cell>
          <cell r="R1666">
            <v>8.0081360185304344</v>
          </cell>
          <cell r="S1666">
            <v>0</v>
          </cell>
          <cell r="T1666">
            <v>23869</v>
          </cell>
          <cell r="U1666">
            <v>7.9970890818877498</v>
          </cell>
          <cell r="V1666">
            <v>2489249</v>
          </cell>
          <cell r="X1666">
            <v>73</v>
          </cell>
          <cell r="Y1666">
            <v>0</v>
          </cell>
          <cell r="Z1666">
            <v>16.33280000000002</v>
          </cell>
        </row>
        <row r="1667">
          <cell r="A1667">
            <v>39284</v>
          </cell>
          <cell r="C1667">
            <v>482040</v>
          </cell>
          <cell r="E1667">
            <v>1887090</v>
          </cell>
          <cell r="J1667">
            <v>24.26</v>
          </cell>
          <cell r="K1667">
            <v>24.26</v>
          </cell>
          <cell r="M1667">
            <v>122.93</v>
          </cell>
          <cell r="N1667">
            <v>25.85</v>
          </cell>
          <cell r="O1667">
            <v>0.21028227446514278</v>
          </cell>
          <cell r="P1667">
            <v>230</v>
          </cell>
          <cell r="Q1667">
            <v>106000</v>
          </cell>
          <cell r="R1667">
            <v>8.0478633059311093</v>
          </cell>
          <cell r="S1667" t="str">
            <v/>
          </cell>
          <cell r="T1667">
            <v>24398</v>
          </cell>
          <cell r="U1667">
            <v>8.588778159071051</v>
          </cell>
          <cell r="V1667">
            <v>2369130</v>
          </cell>
          <cell r="X1667">
            <v>69</v>
          </cell>
          <cell r="Y1667">
            <v>0</v>
          </cell>
          <cell r="Z1667">
            <v>12.24319999999998</v>
          </cell>
        </row>
        <row r="1668">
          <cell r="A1668">
            <v>39285</v>
          </cell>
          <cell r="C1668">
            <v>488400</v>
          </cell>
          <cell r="E1668">
            <v>1861440</v>
          </cell>
          <cell r="J1668">
            <v>22.14</v>
          </cell>
          <cell r="K1668">
            <v>22.14</v>
          </cell>
          <cell r="L1668">
            <v>80</v>
          </cell>
          <cell r="M1668">
            <v>120</v>
          </cell>
          <cell r="N1668">
            <v>25.7</v>
          </cell>
          <cell r="O1668">
            <v>0.21416666666666667</v>
          </cell>
          <cell r="P1668">
            <v>230</v>
          </cell>
          <cell r="Q1668">
            <v>102000</v>
          </cell>
          <cell r="R1668">
            <v>8.265934993668214</v>
          </cell>
          <cell r="S1668">
            <v>0</v>
          </cell>
          <cell r="T1668">
            <v>27543</v>
          </cell>
          <cell r="U1668">
            <v>9.7755004596057606</v>
          </cell>
          <cell r="V1668">
            <v>2349840</v>
          </cell>
          <cell r="X1668">
            <v>68</v>
          </cell>
          <cell r="Y1668">
            <v>0</v>
          </cell>
          <cell r="Z1668">
            <v>14.246400000000008</v>
          </cell>
        </row>
        <row r="1669">
          <cell r="A1669">
            <v>39286</v>
          </cell>
          <cell r="C1669">
            <v>489000</v>
          </cell>
          <cell r="E1669">
            <v>1856370</v>
          </cell>
          <cell r="J1669">
            <v>24.24</v>
          </cell>
          <cell r="K1669">
            <v>24.24</v>
          </cell>
          <cell r="M1669">
            <v>117.82</v>
          </cell>
          <cell r="N1669">
            <v>23.98</v>
          </cell>
          <cell r="O1669">
            <v>0.20353080970972673</v>
          </cell>
          <cell r="P1669">
            <v>230</v>
          </cell>
          <cell r="Q1669">
            <v>103000</v>
          </cell>
          <cell r="R1669">
            <v>8.2548571026326911</v>
          </cell>
          <cell r="S1669" t="str">
            <v/>
          </cell>
          <cell r="T1669">
            <v>23596</v>
          </cell>
          <cell r="U1669">
            <v>8.3906010565497127</v>
          </cell>
          <cell r="V1669">
            <v>2345370</v>
          </cell>
          <cell r="X1669">
            <v>68</v>
          </cell>
          <cell r="Y1669">
            <v>0</v>
          </cell>
          <cell r="Z1669">
            <v>12.924799999999991</v>
          </cell>
        </row>
        <row r="1670">
          <cell r="A1670">
            <v>39287</v>
          </cell>
          <cell r="C1670">
            <v>492157</v>
          </cell>
          <cell r="E1670">
            <v>1877030</v>
          </cell>
          <cell r="J1670">
            <v>24.67</v>
          </cell>
          <cell r="K1670">
            <v>24.67</v>
          </cell>
          <cell r="L1670">
            <v>120</v>
          </cell>
          <cell r="M1670">
            <v>121.96</v>
          </cell>
          <cell r="N1670">
            <v>24.67</v>
          </cell>
          <cell r="O1670">
            <v>0.20227943588061661</v>
          </cell>
          <cell r="P1670">
            <v>230</v>
          </cell>
          <cell r="Q1670">
            <v>106000</v>
          </cell>
          <cell r="R1670">
            <v>8.0787935620268705</v>
          </cell>
          <cell r="S1670">
            <v>0</v>
          </cell>
          <cell r="T1670">
            <v>25530</v>
          </cell>
          <cell r="U1670">
            <v>8.9870575855768244</v>
          </cell>
          <cell r="V1670">
            <v>2369187</v>
          </cell>
          <cell r="X1670">
            <v>70</v>
          </cell>
          <cell r="Y1670">
            <v>0</v>
          </cell>
          <cell r="Z1670">
            <v>14.076799999999992</v>
          </cell>
        </row>
        <row r="1671">
          <cell r="A1671">
            <v>39288</v>
          </cell>
          <cell r="C1671">
            <v>480760</v>
          </cell>
          <cell r="E1671">
            <v>1935650</v>
          </cell>
          <cell r="J1671">
            <v>22.55</v>
          </cell>
          <cell r="K1671">
            <v>22.55</v>
          </cell>
          <cell r="M1671">
            <v>125.49</v>
          </cell>
          <cell r="N1671">
            <v>28.39</v>
          </cell>
          <cell r="O1671">
            <v>0.22623316598932186</v>
          </cell>
          <cell r="P1671">
            <v>230</v>
          </cell>
          <cell r="Q1671">
            <v>110000</v>
          </cell>
          <cell r="R1671">
            <v>8.1613415293164007</v>
          </cell>
          <cell r="S1671" t="str">
            <v/>
          </cell>
          <cell r="T1671">
            <v>24352</v>
          </cell>
          <cell r="U1671">
            <v>8.4048518256421723</v>
          </cell>
          <cell r="V1671">
            <v>2416410</v>
          </cell>
          <cell r="X1671">
            <v>70</v>
          </cell>
          <cell r="Y1671">
            <v>0</v>
          </cell>
          <cell r="Z1671">
            <v>14.771200000000036</v>
          </cell>
        </row>
        <row r="1672">
          <cell r="A1672">
            <v>39289</v>
          </cell>
          <cell r="B1672">
            <v>157000</v>
          </cell>
          <cell r="C1672">
            <v>431000</v>
          </cell>
          <cell r="E1672">
            <v>1950460</v>
          </cell>
          <cell r="H1672">
            <v>13.36</v>
          </cell>
          <cell r="J1672">
            <v>18.23</v>
          </cell>
          <cell r="K1672">
            <v>31.59</v>
          </cell>
          <cell r="L1672">
            <v>130</v>
          </cell>
          <cell r="M1672">
            <v>124.49</v>
          </cell>
          <cell r="N1672">
            <v>32.729999999999997</v>
          </cell>
          <cell r="O1672">
            <v>0.26291268374969878</v>
          </cell>
          <cell r="P1672">
            <v>230</v>
          </cell>
          <cell r="Q1672">
            <v>113000</v>
          </cell>
          <cell r="R1672">
            <v>8.1319195284469519</v>
          </cell>
          <cell r="S1672">
            <v>0</v>
          </cell>
          <cell r="T1672">
            <v>23922</v>
          </cell>
          <cell r="U1672">
            <v>7.8594691269509864</v>
          </cell>
          <cell r="V1672">
            <v>2538460</v>
          </cell>
          <cell r="X1672">
            <v>76</v>
          </cell>
          <cell r="Y1672">
            <v>0</v>
          </cell>
          <cell r="Z1672">
            <v>20.079999999999998</v>
          </cell>
        </row>
        <row r="1673">
          <cell r="A1673">
            <v>39290</v>
          </cell>
          <cell r="B1673">
            <v>840000</v>
          </cell>
          <cell r="E1673">
            <v>1912020</v>
          </cell>
          <cell r="H1673">
            <v>44.83</v>
          </cell>
          <cell r="K1673">
            <v>44.83</v>
          </cell>
          <cell r="M1673">
            <v>122.84</v>
          </cell>
          <cell r="N1673">
            <v>28.59</v>
          </cell>
          <cell r="O1673">
            <v>0.23274177792250081</v>
          </cell>
          <cell r="P1673">
            <v>230</v>
          </cell>
          <cell r="Q1673">
            <v>122000</v>
          </cell>
          <cell r="R1673">
            <v>8.2066559312936107</v>
          </cell>
          <cell r="S1673" t="str">
            <v/>
          </cell>
          <cell r="T1673">
            <v>26362</v>
          </cell>
          <cell r="U1673">
            <v>7.9890073473303236</v>
          </cell>
          <cell r="V1673">
            <v>2752020</v>
          </cell>
          <cell r="X1673">
            <v>81</v>
          </cell>
          <cell r="Y1673">
            <v>0</v>
          </cell>
          <cell r="Z1673">
            <v>26.027199999999993</v>
          </cell>
        </row>
        <row r="1674">
          <cell r="A1674">
            <v>39291</v>
          </cell>
          <cell r="B1674">
            <v>689000</v>
          </cell>
          <cell r="E1674">
            <v>2032750</v>
          </cell>
          <cell r="H1674">
            <v>39.549999999999997</v>
          </cell>
          <cell r="K1674">
            <v>39.549999999999997</v>
          </cell>
          <cell r="M1674">
            <v>130.4</v>
          </cell>
          <cell r="N1674">
            <v>32.07</v>
          </cell>
          <cell r="O1674">
            <v>0.24593558282208589</v>
          </cell>
          <cell r="P1674">
            <v>230</v>
          </cell>
          <cell r="Q1674">
            <v>116000</v>
          </cell>
          <cell r="R1674">
            <v>8.007502206531333</v>
          </cell>
          <cell r="S1674" t="str">
            <v/>
          </cell>
          <cell r="T1674">
            <v>24431</v>
          </cell>
          <cell r="U1674">
            <v>7.4861592725268666</v>
          </cell>
          <cell r="V1674">
            <v>2721750</v>
          </cell>
          <cell r="X1674">
            <v>79</v>
          </cell>
          <cell r="Y1674">
            <v>0</v>
          </cell>
          <cell r="Z1674">
            <v>23.625600000000006</v>
          </cell>
        </row>
        <row r="1675">
          <cell r="A1675">
            <v>39292</v>
          </cell>
          <cell r="B1675">
            <v>530685</v>
          </cell>
          <cell r="E1675">
            <v>2042040</v>
          </cell>
          <cell r="H1675">
            <v>30.54</v>
          </cell>
          <cell r="K1675">
            <v>30.54</v>
          </cell>
          <cell r="M1675">
            <v>134.44999999999999</v>
          </cell>
          <cell r="N1675">
            <v>31.55</v>
          </cell>
          <cell r="O1675">
            <v>0.23465972480476016</v>
          </cell>
          <cell r="P1675">
            <v>230</v>
          </cell>
          <cell r="Q1675">
            <v>114000</v>
          </cell>
          <cell r="R1675">
            <v>7.7966088853869948</v>
          </cell>
          <cell r="S1675" t="str">
            <v/>
          </cell>
          <cell r="T1675">
            <v>24643</v>
          </cell>
          <cell r="U1675">
            <v>7.9885187884441589</v>
          </cell>
          <cell r="V1675">
            <v>2572725</v>
          </cell>
          <cell r="X1675">
            <v>78</v>
          </cell>
          <cell r="Y1675">
            <v>0</v>
          </cell>
          <cell r="Z1675">
            <v>23.452800000000011</v>
          </cell>
        </row>
        <row r="1676">
          <cell r="A1676">
            <v>39293</v>
          </cell>
          <cell r="B1676">
            <v>505889</v>
          </cell>
          <cell r="D1676">
            <v>1508</v>
          </cell>
          <cell r="E1676">
            <v>1944770</v>
          </cell>
          <cell r="H1676">
            <v>25.87</v>
          </cell>
          <cell r="K1676">
            <v>25.87</v>
          </cell>
          <cell r="L1676">
            <v>80</v>
          </cell>
          <cell r="M1676">
            <v>126.52</v>
          </cell>
          <cell r="N1676">
            <v>26.44</v>
          </cell>
          <cell r="O1676">
            <v>0.20897881757824852</v>
          </cell>
          <cell r="P1676">
            <v>230</v>
          </cell>
          <cell r="Q1676">
            <v>111000</v>
          </cell>
          <cell r="R1676">
            <v>8.0407474243716788</v>
          </cell>
          <cell r="S1676">
            <v>18.850000000000001</v>
          </cell>
          <cell r="T1676">
            <v>22212</v>
          </cell>
          <cell r="U1676">
            <v>7.5544642758833307</v>
          </cell>
          <cell r="V1676">
            <v>2452167</v>
          </cell>
          <cell r="X1676">
            <v>75</v>
          </cell>
          <cell r="Y1676">
            <v>0</v>
          </cell>
          <cell r="Z1676">
            <v>16.857600000000019</v>
          </cell>
        </row>
        <row r="1677">
          <cell r="A1677">
            <v>39294</v>
          </cell>
          <cell r="B1677">
            <v>485995</v>
          </cell>
          <cell r="E1677">
            <v>2011190</v>
          </cell>
          <cell r="H1677">
            <v>34.29</v>
          </cell>
          <cell r="K1677">
            <v>34.29</v>
          </cell>
          <cell r="M1677">
            <v>128.05000000000001</v>
          </cell>
          <cell r="N1677">
            <v>27.87</v>
          </cell>
          <cell r="O1677">
            <v>0.21764935572042171</v>
          </cell>
          <cell r="P1677">
            <v>230</v>
          </cell>
          <cell r="Q1677">
            <v>111000</v>
          </cell>
          <cell r="R1677">
            <v>7.6912190464457311</v>
          </cell>
          <cell r="S1677" t="str">
            <v/>
          </cell>
          <cell r="T1677">
            <v>21926</v>
          </cell>
          <cell r="U1677">
            <v>7.3227590266640235</v>
          </cell>
          <cell r="V1677">
            <v>2497185</v>
          </cell>
          <cell r="X1677">
            <v>76</v>
          </cell>
          <cell r="Y1677">
            <v>0</v>
          </cell>
          <cell r="Z1677">
            <v>19.825600000000009</v>
          </cell>
        </row>
        <row r="1678">
          <cell r="A1678">
            <v>39295</v>
          </cell>
          <cell r="B1678">
            <v>515000</v>
          </cell>
          <cell r="E1678">
            <v>2009730</v>
          </cell>
          <cell r="H1678">
            <v>28.09</v>
          </cell>
          <cell r="K1678">
            <v>28.09</v>
          </cell>
          <cell r="M1678">
            <v>129.83000000000001</v>
          </cell>
          <cell r="N1678">
            <v>28</v>
          </cell>
          <cell r="O1678">
            <v>0.21566664099206653</v>
          </cell>
          <cell r="P1678">
            <v>230</v>
          </cell>
          <cell r="Q1678">
            <v>113000</v>
          </cell>
          <cell r="R1678">
            <v>7.9936993414387016</v>
          </cell>
          <cell r="S1678" t="str">
            <v/>
          </cell>
          <cell r="T1678">
            <v>23295</v>
          </cell>
          <cell r="U1678">
            <v>7.69509214846736</v>
          </cell>
          <cell r="V1678">
            <v>2524730</v>
          </cell>
          <cell r="X1678">
            <v>78</v>
          </cell>
          <cell r="Y1678">
            <v>0</v>
          </cell>
          <cell r="Z1678">
            <v>21.404800000000009</v>
          </cell>
        </row>
        <row r="1679">
          <cell r="A1679">
            <v>39296</v>
          </cell>
          <cell r="B1679">
            <v>560660</v>
          </cell>
          <cell r="E1679">
            <v>2065260</v>
          </cell>
          <cell r="H1679">
            <v>32.22</v>
          </cell>
          <cell r="K1679">
            <v>32.22</v>
          </cell>
          <cell r="M1679">
            <v>134.54</v>
          </cell>
          <cell r="N1679">
            <v>28.8</v>
          </cell>
          <cell r="O1679">
            <v>0.21406273227292999</v>
          </cell>
          <cell r="P1679">
            <v>230</v>
          </cell>
          <cell r="Q1679">
            <v>117000</v>
          </cell>
          <cell r="R1679">
            <v>7.8733509234828496</v>
          </cell>
          <cell r="S1679" t="str">
            <v/>
          </cell>
          <cell r="T1679">
            <v>23969</v>
          </cell>
          <cell r="U1679">
            <v>7.6126256702412869</v>
          </cell>
          <cell r="V1679">
            <v>2625920</v>
          </cell>
          <cell r="X1679">
            <v>78</v>
          </cell>
          <cell r="Y1679">
            <v>0</v>
          </cell>
          <cell r="Z1679">
            <v>23.707200000000014</v>
          </cell>
        </row>
        <row r="1680">
          <cell r="A1680">
            <v>39297</v>
          </cell>
          <cell r="B1680">
            <v>699700</v>
          </cell>
          <cell r="E1680">
            <v>1991160</v>
          </cell>
          <cell r="H1680">
            <v>35.700000000000003</v>
          </cell>
          <cell r="K1680">
            <v>35.700000000000003</v>
          </cell>
          <cell r="M1680">
            <v>126.71</v>
          </cell>
          <cell r="N1680">
            <v>29.26</v>
          </cell>
          <cell r="O1680">
            <v>0.23092100071028335</v>
          </cell>
          <cell r="P1680">
            <v>230</v>
          </cell>
          <cell r="Q1680">
            <v>125000</v>
          </cell>
          <cell r="R1680">
            <v>8.2841573794717078</v>
          </cell>
          <cell r="S1680" t="str">
            <v/>
          </cell>
          <cell r="T1680">
            <v>23168</v>
          </cell>
          <cell r="U1680">
            <v>7.180645592858788</v>
          </cell>
          <cell r="V1680">
            <v>2690860</v>
          </cell>
          <cell r="X1680">
            <v>82</v>
          </cell>
          <cell r="Y1680">
            <v>0</v>
          </cell>
          <cell r="Z1680">
            <v>25.900800000000018</v>
          </cell>
        </row>
        <row r="1681">
          <cell r="A1681">
            <v>39298</v>
          </cell>
          <cell r="B1681">
            <v>665700</v>
          </cell>
          <cell r="E1681">
            <v>2099070</v>
          </cell>
          <cell r="H1681">
            <v>38.369999999999997</v>
          </cell>
          <cell r="K1681">
            <v>38.369999999999997</v>
          </cell>
          <cell r="M1681">
            <v>132.82</v>
          </cell>
          <cell r="N1681">
            <v>32.744999999999997</v>
          </cell>
          <cell r="O1681">
            <v>0.24653666616473421</v>
          </cell>
          <cell r="P1681">
            <v>230</v>
          </cell>
          <cell r="Q1681">
            <v>125000</v>
          </cell>
          <cell r="R1681">
            <v>8.0751504176645827</v>
          </cell>
          <cell r="S1681" t="str">
            <v/>
          </cell>
          <cell r="T1681">
            <v>22425</v>
          </cell>
          <cell r="U1681">
            <v>6.7645590772469317</v>
          </cell>
          <cell r="V1681">
            <v>2764770</v>
          </cell>
          <cell r="X1681">
            <v>80</v>
          </cell>
          <cell r="Y1681">
            <v>0</v>
          </cell>
          <cell r="Z1681">
            <v>24.043200000000013</v>
          </cell>
        </row>
        <row r="1682">
          <cell r="A1682">
            <v>39299</v>
          </cell>
          <cell r="B1682">
            <v>699700</v>
          </cell>
          <cell r="E1682">
            <v>1991160</v>
          </cell>
          <cell r="H1682">
            <v>35.700000000000003</v>
          </cell>
          <cell r="K1682">
            <v>35.700000000000003</v>
          </cell>
          <cell r="M1682">
            <v>126.71</v>
          </cell>
          <cell r="N1682">
            <v>29.26</v>
          </cell>
          <cell r="O1682">
            <v>0.23092100071028335</v>
          </cell>
          <cell r="P1682">
            <v>230</v>
          </cell>
          <cell r="Q1682">
            <v>125000</v>
          </cell>
          <cell r="R1682">
            <v>8.2841573794717078</v>
          </cell>
          <cell r="S1682" t="str">
            <v/>
          </cell>
          <cell r="T1682">
            <v>23168</v>
          </cell>
          <cell r="U1682">
            <v>7.180645592858788</v>
          </cell>
          <cell r="V1682">
            <v>2690860</v>
          </cell>
          <cell r="X1682">
            <v>86</v>
          </cell>
          <cell r="Y1682">
            <v>0</v>
          </cell>
          <cell r="Z1682">
            <v>25.752000000000024</v>
          </cell>
        </row>
        <row r="1683">
          <cell r="A1683">
            <v>39300</v>
          </cell>
          <cell r="B1683">
            <v>723646</v>
          </cell>
          <cell r="E1683">
            <v>2132580</v>
          </cell>
          <cell r="H1683">
            <v>40.619999999999997</v>
          </cell>
          <cell r="K1683">
            <v>40.619999999999997</v>
          </cell>
          <cell r="M1683">
            <v>138.03</v>
          </cell>
          <cell r="N1683">
            <v>30.49</v>
          </cell>
          <cell r="O1683">
            <v>0.22089400854886618</v>
          </cell>
          <cell r="P1683">
            <v>230</v>
          </cell>
          <cell r="Q1683">
            <v>126000</v>
          </cell>
          <cell r="R1683">
            <v>7.9939154771900363</v>
          </cell>
          <cell r="S1683" t="str">
            <v/>
          </cell>
          <cell r="T1683">
            <v>23620</v>
          </cell>
          <cell r="U1683">
            <v>6.896891212390055</v>
          </cell>
          <cell r="V1683">
            <v>2856226</v>
          </cell>
          <cell r="X1683">
            <v>84</v>
          </cell>
          <cell r="Y1683">
            <v>0</v>
          </cell>
          <cell r="Z1683">
            <v>24.881600000000034</v>
          </cell>
        </row>
        <row r="1684">
          <cell r="A1684">
            <v>39301</v>
          </cell>
          <cell r="B1684">
            <v>669000</v>
          </cell>
          <cell r="D1684">
            <v>111141</v>
          </cell>
          <cell r="E1684">
            <v>2142000</v>
          </cell>
          <cell r="H1684">
            <v>39.21</v>
          </cell>
          <cell r="K1684">
            <v>39.21</v>
          </cell>
          <cell r="L1684">
            <v>1630</v>
          </cell>
          <cell r="M1684">
            <v>136.02000000000001</v>
          </cell>
          <cell r="N1684">
            <v>32.6</v>
          </cell>
          <cell r="O1684">
            <v>0.23967063667107777</v>
          </cell>
          <cell r="P1684">
            <v>230</v>
          </cell>
          <cell r="Q1684">
            <v>128000</v>
          </cell>
          <cell r="R1684">
            <v>8.0208868344461557</v>
          </cell>
          <cell r="S1684">
            <v>68.184662576687117</v>
          </cell>
          <cell r="T1684">
            <v>23740</v>
          </cell>
          <cell r="U1684">
            <v>6.775566271442754</v>
          </cell>
          <cell r="V1684">
            <v>2922141</v>
          </cell>
          <cell r="X1684">
            <v>86</v>
          </cell>
          <cell r="Y1684">
            <v>0</v>
          </cell>
          <cell r="Z1684">
            <v>26.057600000000008</v>
          </cell>
        </row>
        <row r="1685">
          <cell r="A1685">
            <v>39302</v>
          </cell>
          <cell r="B1685">
            <v>917000</v>
          </cell>
          <cell r="D1685">
            <v>2400</v>
          </cell>
          <cell r="E1685">
            <v>2065570</v>
          </cell>
          <cell r="H1685">
            <v>49.01</v>
          </cell>
          <cell r="K1685">
            <v>49.01</v>
          </cell>
          <cell r="L1685">
            <v>170</v>
          </cell>
          <cell r="M1685">
            <v>131.54</v>
          </cell>
          <cell r="N1685">
            <v>29.12</v>
          </cell>
          <cell r="O1685">
            <v>0.22137752774821348</v>
          </cell>
          <cell r="P1685">
            <v>230</v>
          </cell>
          <cell r="Q1685">
            <v>131000</v>
          </cell>
          <cell r="R1685">
            <v>8.2596787593464427</v>
          </cell>
          <cell r="S1685">
            <v>14.117647058823529</v>
          </cell>
          <cell r="T1685">
            <v>25061</v>
          </cell>
          <cell r="U1685">
            <v>7.0020382114393112</v>
          </cell>
          <cell r="V1685">
            <v>2984970</v>
          </cell>
          <cell r="X1685">
            <v>88</v>
          </cell>
          <cell r="Y1685">
            <v>0</v>
          </cell>
          <cell r="Z1685">
            <v>26.547200000000018</v>
          </cell>
        </row>
        <row r="1686">
          <cell r="A1686">
            <v>39303</v>
          </cell>
          <cell r="B1686">
            <v>1151580</v>
          </cell>
          <cell r="E1686">
            <v>1876370</v>
          </cell>
          <cell r="H1686">
            <v>62.83</v>
          </cell>
          <cell r="K1686">
            <v>62.83</v>
          </cell>
          <cell r="L1686">
            <v>40</v>
          </cell>
          <cell r="M1686">
            <v>120.72</v>
          </cell>
          <cell r="N1686">
            <v>26.25</v>
          </cell>
          <cell r="O1686">
            <v>0.21744532803180916</v>
          </cell>
          <cell r="P1686">
            <v>230</v>
          </cell>
          <cell r="Q1686">
            <v>132000</v>
          </cell>
          <cell r="R1686">
            <v>8.2482974666303459</v>
          </cell>
          <cell r="S1686">
            <v>0</v>
          </cell>
          <cell r="T1686">
            <v>24479</v>
          </cell>
          <cell r="U1686">
            <v>6.7423458115226476</v>
          </cell>
          <cell r="V1686">
            <v>3027950</v>
          </cell>
          <cell r="X1686">
            <v>90</v>
          </cell>
          <cell r="Y1686">
            <v>0</v>
          </cell>
          <cell r="Z1686">
            <v>28.292800000000014</v>
          </cell>
        </row>
        <row r="1687">
          <cell r="A1687">
            <v>39304</v>
          </cell>
          <cell r="B1687">
            <v>1085000</v>
          </cell>
          <cell r="E1687">
            <v>1740190</v>
          </cell>
          <cell r="H1687">
            <v>66.83</v>
          </cell>
          <cell r="K1687">
            <v>66.83</v>
          </cell>
          <cell r="M1687">
            <v>111.62</v>
          </cell>
          <cell r="N1687">
            <v>24.1</v>
          </cell>
          <cell r="O1687">
            <v>0.2159111270381652</v>
          </cell>
          <cell r="P1687">
            <v>230</v>
          </cell>
          <cell r="Q1687">
            <v>123000</v>
          </cell>
          <cell r="R1687">
            <v>7.9159148220790136</v>
          </cell>
          <cell r="S1687" t="str">
            <v/>
          </cell>
          <cell r="T1687">
            <v>24175</v>
          </cell>
          <cell r="U1687">
            <v>7.1364934747751478</v>
          </cell>
          <cell r="V1687">
            <v>2825190</v>
          </cell>
          <cell r="X1687">
            <v>82</v>
          </cell>
          <cell r="Y1687">
            <v>0</v>
          </cell>
          <cell r="Z1687">
            <v>23.956800000000015</v>
          </cell>
        </row>
        <row r="1688">
          <cell r="A1688">
            <v>39305</v>
          </cell>
          <cell r="B1688">
            <v>601460</v>
          </cell>
          <cell r="D1688">
            <v>1833</v>
          </cell>
          <cell r="E1688">
            <v>2110970</v>
          </cell>
          <cell r="H1688">
            <v>27.13</v>
          </cell>
          <cell r="K1688">
            <v>27.13</v>
          </cell>
          <cell r="L1688">
            <v>160</v>
          </cell>
          <cell r="M1688">
            <v>136.35</v>
          </cell>
          <cell r="N1688">
            <v>29.8</v>
          </cell>
          <cell r="O1688">
            <v>0.21855518885221856</v>
          </cell>
          <cell r="P1688">
            <v>230</v>
          </cell>
          <cell r="Q1688">
            <v>120000</v>
          </cell>
          <cell r="R1688">
            <v>8.2959077563004655</v>
          </cell>
          <cell r="S1688">
            <v>11.456250000000001</v>
          </cell>
          <cell r="T1688">
            <v>23693</v>
          </cell>
          <cell r="U1688">
            <v>7.280046922497931</v>
          </cell>
          <cell r="V1688">
            <v>2714263</v>
          </cell>
          <cell r="X1688">
            <v>79</v>
          </cell>
          <cell r="Y1688">
            <v>0</v>
          </cell>
          <cell r="Z1688">
            <v>22.321600000000032</v>
          </cell>
        </row>
        <row r="1689">
          <cell r="A1689">
            <v>39306</v>
          </cell>
          <cell r="B1689">
            <v>623675</v>
          </cell>
          <cell r="E1689">
            <v>2119850</v>
          </cell>
          <cell r="H1689">
            <v>34.83</v>
          </cell>
          <cell r="K1689">
            <v>34.83</v>
          </cell>
          <cell r="M1689">
            <v>136.81</v>
          </cell>
          <cell r="N1689">
            <v>29.65</v>
          </cell>
          <cell r="O1689">
            <v>0.21672392368978874</v>
          </cell>
          <cell r="P1689">
            <v>230</v>
          </cell>
          <cell r="Q1689">
            <v>124000</v>
          </cell>
          <cell r="R1689">
            <v>7.9920910044278726</v>
          </cell>
          <cell r="S1689" t="str">
            <v/>
          </cell>
          <cell r="T1689">
            <v>21266</v>
          </cell>
          <cell r="U1689">
            <v>6.4646190575992568</v>
          </cell>
          <cell r="V1689">
            <v>2743525</v>
          </cell>
          <cell r="X1689">
            <v>82</v>
          </cell>
          <cell r="Y1689">
            <v>0</v>
          </cell>
          <cell r="Z1689">
            <v>23.680000000000007</v>
          </cell>
        </row>
        <row r="1690">
          <cell r="A1690">
            <v>39307</v>
          </cell>
          <cell r="B1690">
            <v>749801</v>
          </cell>
          <cell r="E1690">
            <v>2086540</v>
          </cell>
          <cell r="H1690">
            <v>40.81</v>
          </cell>
          <cell r="K1690">
            <v>40.81</v>
          </cell>
          <cell r="M1690">
            <v>133.37</v>
          </cell>
          <cell r="N1690">
            <v>28.74</v>
          </cell>
          <cell r="O1690">
            <v>0.21549074004648719</v>
          </cell>
          <cell r="P1690">
            <v>230</v>
          </cell>
          <cell r="Q1690">
            <v>124000</v>
          </cell>
          <cell r="R1690">
            <v>8.1419824319669303</v>
          </cell>
          <cell r="S1690" t="str">
            <v/>
          </cell>
          <cell r="T1690">
            <v>22612</v>
          </cell>
          <cell r="U1690">
            <v>6.6488507552512193</v>
          </cell>
          <cell r="V1690">
            <v>2836341</v>
          </cell>
          <cell r="X1690">
            <v>85</v>
          </cell>
          <cell r="Y1690">
            <v>0</v>
          </cell>
          <cell r="Z1690">
            <v>24.572800000000029</v>
          </cell>
        </row>
        <row r="1691">
          <cell r="A1691">
            <v>39308</v>
          </cell>
          <cell r="B1691">
            <v>709197</v>
          </cell>
          <cell r="E1691">
            <v>2046590</v>
          </cell>
          <cell r="H1691">
            <v>37.659999999999997</v>
          </cell>
          <cell r="K1691">
            <v>37.659999999999997</v>
          </cell>
          <cell r="M1691">
            <v>129.54</v>
          </cell>
          <cell r="N1691">
            <v>27.18</v>
          </cell>
          <cell r="O1691">
            <v>0.20981936081519223</v>
          </cell>
          <cell r="P1691">
            <v>230</v>
          </cell>
          <cell r="Q1691">
            <v>125000</v>
          </cell>
          <cell r="R1691">
            <v>8.2409898325358846</v>
          </cell>
          <cell r="S1691" t="str">
            <v/>
          </cell>
          <cell r="T1691">
            <v>22011</v>
          </cell>
          <cell r="U1691">
            <v>6.6613181642848298</v>
          </cell>
          <cell r="V1691">
            <v>2755787</v>
          </cell>
          <cell r="X1691">
            <v>80</v>
          </cell>
          <cell r="Y1691">
            <v>0</v>
          </cell>
          <cell r="Z1691">
            <v>22.427199999999999</v>
          </cell>
        </row>
        <row r="1692">
          <cell r="A1692">
            <v>39309</v>
          </cell>
          <cell r="B1692">
            <v>744308</v>
          </cell>
          <cell r="D1692">
            <v>3509</v>
          </cell>
          <cell r="E1692">
            <v>2113880</v>
          </cell>
          <cell r="H1692">
            <v>40.15</v>
          </cell>
          <cell r="K1692">
            <v>40.15</v>
          </cell>
          <cell r="L1692">
            <v>200</v>
          </cell>
          <cell r="M1692">
            <v>134.58000000000001</v>
          </cell>
          <cell r="N1692">
            <v>28.96</v>
          </cell>
          <cell r="O1692">
            <v>0.21518799227225441</v>
          </cell>
          <cell r="P1692">
            <v>230</v>
          </cell>
          <cell r="Q1692">
            <v>131000</v>
          </cell>
          <cell r="R1692">
            <v>8.1788702569678922</v>
          </cell>
          <cell r="S1692">
            <v>17.545000000000002</v>
          </cell>
          <cell r="T1692">
            <v>29537</v>
          </cell>
          <cell r="U1692">
            <v>8.6081293721872019</v>
          </cell>
          <cell r="V1692">
            <v>2861697</v>
          </cell>
          <cell r="X1692">
            <v>86</v>
          </cell>
          <cell r="Y1692">
            <v>0</v>
          </cell>
          <cell r="Z1692">
            <v>23.848000000000027</v>
          </cell>
        </row>
        <row r="1693">
          <cell r="A1693">
            <v>39310</v>
          </cell>
          <cell r="B1693">
            <v>740797</v>
          </cell>
          <cell r="D1693">
            <v>1887</v>
          </cell>
          <cell r="E1693">
            <v>2045740</v>
          </cell>
          <cell r="H1693">
            <v>39.29</v>
          </cell>
          <cell r="K1693">
            <v>39.29</v>
          </cell>
          <cell r="L1693">
            <v>120</v>
          </cell>
          <cell r="M1693">
            <v>129.21</v>
          </cell>
          <cell r="N1693">
            <v>28.17</v>
          </cell>
          <cell r="O1693">
            <v>0.21801718133271419</v>
          </cell>
          <cell r="P1693">
            <v>230</v>
          </cell>
          <cell r="Q1693">
            <v>131000</v>
          </cell>
          <cell r="R1693">
            <v>8.2686557863501484</v>
          </cell>
          <cell r="S1693">
            <v>15.725</v>
          </cell>
          <cell r="T1693">
            <v>39966</v>
          </cell>
          <cell r="U1693">
            <v>11.953578078513168</v>
          </cell>
          <cell r="V1693">
            <v>2788424</v>
          </cell>
          <cell r="X1693">
            <v>86</v>
          </cell>
          <cell r="Y1693">
            <v>0</v>
          </cell>
          <cell r="Z1693">
            <v>28.166400000000024</v>
          </cell>
        </row>
        <row r="1694">
          <cell r="A1694">
            <v>39311</v>
          </cell>
          <cell r="B1694">
            <v>707224</v>
          </cell>
          <cell r="E1694">
            <v>2120710</v>
          </cell>
          <cell r="H1694">
            <v>39.93</v>
          </cell>
          <cell r="K1694">
            <v>39.93</v>
          </cell>
          <cell r="M1694">
            <v>135.37</v>
          </cell>
          <cell r="N1694">
            <v>27.54</v>
          </cell>
          <cell r="O1694">
            <v>0.20344241707911648</v>
          </cell>
          <cell r="P1694">
            <v>230</v>
          </cell>
          <cell r="Q1694">
            <v>129000</v>
          </cell>
          <cell r="R1694">
            <v>8.0659840273816314</v>
          </cell>
          <cell r="S1694" t="str">
            <v/>
          </cell>
          <cell r="T1694">
            <v>35216</v>
          </cell>
          <cell r="U1694">
            <v>10.385724702203092</v>
          </cell>
          <cell r="V1694">
            <v>2827934</v>
          </cell>
          <cell r="X1694">
            <v>82</v>
          </cell>
          <cell r="Y1694">
            <v>0</v>
          </cell>
          <cell r="Z1694">
            <v>27.239999999999995</v>
          </cell>
        </row>
        <row r="1695">
          <cell r="A1695">
            <v>39312</v>
          </cell>
          <cell r="B1695">
            <v>514000</v>
          </cell>
          <cell r="E1695">
            <v>2163610</v>
          </cell>
          <cell r="H1695">
            <v>27.39</v>
          </cell>
          <cell r="K1695">
            <v>27.39</v>
          </cell>
          <cell r="M1695">
            <v>139.72</v>
          </cell>
          <cell r="N1695">
            <v>27.28</v>
          </cell>
          <cell r="O1695">
            <v>0.19524763813340967</v>
          </cell>
          <cell r="P1695">
            <v>230</v>
          </cell>
          <cell r="Q1695">
            <v>122000</v>
          </cell>
          <cell r="R1695">
            <v>8.0115193585063729</v>
          </cell>
          <cell r="S1695" t="str">
            <v/>
          </cell>
          <cell r="T1695">
            <v>34959</v>
          </cell>
          <cell r="U1695">
            <v>10.888742572667416</v>
          </cell>
          <cell r="V1695">
            <v>2677610</v>
          </cell>
          <cell r="X1695">
            <v>80</v>
          </cell>
          <cell r="Y1695">
            <v>0</v>
          </cell>
          <cell r="Z1695">
            <v>20.476799999999997</v>
          </cell>
        </row>
        <row r="1696">
          <cell r="A1696">
            <v>39313</v>
          </cell>
          <cell r="B1696">
            <v>748000</v>
          </cell>
          <cell r="E1696">
            <v>2150060</v>
          </cell>
          <cell r="H1696">
            <v>40.520000000000003</v>
          </cell>
          <cell r="K1696">
            <v>40.520000000000003</v>
          </cell>
          <cell r="L1696">
            <v>80</v>
          </cell>
          <cell r="M1696">
            <v>137.61000000000001</v>
          </cell>
          <cell r="N1696">
            <v>27.72</v>
          </cell>
          <cell r="O1696">
            <v>0.20143884892086328</v>
          </cell>
          <cell r="P1696">
            <v>230</v>
          </cell>
          <cell r="Q1696">
            <v>133000</v>
          </cell>
          <cell r="R1696">
            <v>8.1346769213495751</v>
          </cell>
          <cell r="S1696">
            <v>0</v>
          </cell>
          <cell r="T1696">
            <v>36806</v>
          </cell>
          <cell r="U1696">
            <v>10.591983602823959</v>
          </cell>
          <cell r="V1696">
            <v>2898060</v>
          </cell>
          <cell r="X1696">
            <v>80</v>
          </cell>
          <cell r="Y1696">
            <v>0</v>
          </cell>
          <cell r="Z1696">
            <v>23.510400000000004</v>
          </cell>
        </row>
        <row r="1697">
          <cell r="A1697">
            <v>39314</v>
          </cell>
          <cell r="B1697">
            <v>762548</v>
          </cell>
          <cell r="E1697">
            <v>2157000</v>
          </cell>
          <cell r="H1697">
            <v>43.22</v>
          </cell>
          <cell r="K1697">
            <v>43.22</v>
          </cell>
          <cell r="M1697">
            <v>138.82</v>
          </cell>
          <cell r="N1697">
            <v>28.49</v>
          </cell>
          <cell r="O1697">
            <v>0.20522979397781299</v>
          </cell>
          <cell r="P1697">
            <v>230</v>
          </cell>
          <cell r="Q1697">
            <v>129000</v>
          </cell>
          <cell r="R1697">
            <v>8.0189738519006806</v>
          </cell>
          <cell r="S1697" t="str">
            <v/>
          </cell>
          <cell r="T1697">
            <v>40265</v>
          </cell>
          <cell r="U1697">
            <v>11.502126356545601</v>
          </cell>
          <cell r="V1697">
            <v>2919548</v>
          </cell>
          <cell r="X1697">
            <v>83</v>
          </cell>
          <cell r="Y1697">
            <v>0</v>
          </cell>
          <cell r="Z1697">
            <v>24.859200000000016</v>
          </cell>
        </row>
        <row r="1698">
          <cell r="A1698">
            <v>39315</v>
          </cell>
          <cell r="B1698">
            <v>646608</v>
          </cell>
          <cell r="D1698">
            <v>1473</v>
          </cell>
          <cell r="E1698">
            <v>2165620</v>
          </cell>
          <cell r="H1698">
            <v>37.57</v>
          </cell>
          <cell r="K1698">
            <v>37.57</v>
          </cell>
          <cell r="L1698">
            <v>130</v>
          </cell>
          <cell r="M1698">
            <v>139.54</v>
          </cell>
          <cell r="N1698">
            <v>28.02</v>
          </cell>
          <cell r="O1698">
            <v>0.20080263723663466</v>
          </cell>
          <cell r="P1698">
            <v>230</v>
          </cell>
          <cell r="Q1698">
            <v>129000</v>
          </cell>
          <cell r="R1698">
            <v>7.9392129185252118</v>
          </cell>
          <cell r="S1698">
            <v>11.330769230769231</v>
          </cell>
          <cell r="T1698">
            <v>35136</v>
          </cell>
          <cell r="U1698">
            <v>10.414547956588137</v>
          </cell>
          <cell r="V1698">
            <v>2813701</v>
          </cell>
          <cell r="X1698">
            <v>84</v>
          </cell>
          <cell r="Y1698">
            <v>0</v>
          </cell>
          <cell r="Z1698">
            <v>24.888000000000034</v>
          </cell>
        </row>
        <row r="1699">
          <cell r="A1699">
            <v>39316</v>
          </cell>
          <cell r="B1699">
            <v>717423</v>
          </cell>
          <cell r="E1699">
            <v>2165620</v>
          </cell>
          <cell r="H1699">
            <v>38.99</v>
          </cell>
          <cell r="K1699">
            <v>38.99</v>
          </cell>
          <cell r="M1699">
            <v>138.9</v>
          </cell>
          <cell r="N1699">
            <v>24.62</v>
          </cell>
          <cell r="O1699">
            <v>0.17724982001439885</v>
          </cell>
          <cell r="P1699">
            <v>230</v>
          </cell>
          <cell r="Q1699">
            <v>128000</v>
          </cell>
          <cell r="R1699">
            <v>8.1034431390184931</v>
          </cell>
          <cell r="S1699" t="str">
            <v/>
          </cell>
          <cell r="T1699">
            <v>36503</v>
          </cell>
          <cell r="U1699">
            <v>10.559503274838427</v>
          </cell>
          <cell r="V1699">
            <v>2883043</v>
          </cell>
          <cell r="X1699">
            <v>84</v>
          </cell>
          <cell r="Y1699">
            <v>0</v>
          </cell>
          <cell r="Z1699">
            <v>23.998400000000018</v>
          </cell>
        </row>
        <row r="1700">
          <cell r="A1700">
            <v>39317</v>
          </cell>
          <cell r="B1700">
            <v>698088</v>
          </cell>
          <cell r="E1700">
            <v>2159580</v>
          </cell>
          <cell r="H1700">
            <v>40.39</v>
          </cell>
          <cell r="K1700">
            <v>40.39</v>
          </cell>
          <cell r="M1700">
            <v>138.22</v>
          </cell>
          <cell r="N1700">
            <v>24.29</v>
          </cell>
          <cell r="O1700">
            <v>0.17573433656489654</v>
          </cell>
          <cell r="P1700">
            <v>230</v>
          </cell>
          <cell r="Q1700">
            <v>131000</v>
          </cell>
          <cell r="R1700">
            <v>7.9997424556295842</v>
          </cell>
          <cell r="S1700" t="str">
            <v/>
          </cell>
          <cell r="T1700">
            <v>37824</v>
          </cell>
          <cell r="U1700">
            <v>11.038796669172205</v>
          </cell>
          <cell r="V1700">
            <v>2857668</v>
          </cell>
          <cell r="X1700">
            <v>85</v>
          </cell>
          <cell r="Y1700">
            <v>0</v>
          </cell>
          <cell r="Z1700">
            <v>23.947200000000024</v>
          </cell>
        </row>
        <row r="1701">
          <cell r="A1701">
            <v>39318</v>
          </cell>
          <cell r="B1701">
            <v>700910</v>
          </cell>
          <cell r="E1701">
            <v>2119860</v>
          </cell>
          <cell r="H1701">
            <v>37.1</v>
          </cell>
          <cell r="K1701">
            <v>37.1</v>
          </cell>
          <cell r="M1701">
            <v>133.66999999999999</v>
          </cell>
          <cell r="N1701">
            <v>26.8</v>
          </cell>
          <cell r="O1701">
            <v>0.20049375327298574</v>
          </cell>
          <cell r="P1701">
            <v>230</v>
          </cell>
          <cell r="Q1701">
            <v>129000</v>
          </cell>
          <cell r="R1701">
            <v>8.2589740586754132</v>
          </cell>
          <cell r="S1701" t="str">
            <v/>
          </cell>
          <cell r="T1701">
            <v>38329</v>
          </cell>
          <cell r="U1701">
            <v>11.332503536268465</v>
          </cell>
          <cell r="V1701">
            <v>2820770</v>
          </cell>
          <cell r="X1701">
            <v>85</v>
          </cell>
          <cell r="Y1701">
            <v>0</v>
          </cell>
          <cell r="Z1701">
            <v>24.249600000000015</v>
          </cell>
        </row>
        <row r="1702">
          <cell r="A1702">
            <v>39319</v>
          </cell>
          <cell r="B1702">
            <v>552500</v>
          </cell>
          <cell r="E1702">
            <v>2124540</v>
          </cell>
          <cell r="H1702">
            <v>28.1</v>
          </cell>
          <cell r="K1702">
            <v>28.1</v>
          </cell>
          <cell r="M1702">
            <v>137.1</v>
          </cell>
          <cell r="N1702">
            <v>27</v>
          </cell>
          <cell r="O1702">
            <v>0.19693654266958424</v>
          </cell>
          <cell r="P1702">
            <v>230</v>
          </cell>
          <cell r="Q1702">
            <v>119000</v>
          </cell>
          <cell r="R1702">
            <v>8.102421307506054</v>
          </cell>
          <cell r="S1702" t="str">
            <v/>
          </cell>
          <cell r="T1702">
            <v>36788</v>
          </cell>
          <cell r="U1702">
            <v>11.460864238113738</v>
          </cell>
          <cell r="V1702">
            <v>2677040</v>
          </cell>
          <cell r="X1702">
            <v>78</v>
          </cell>
          <cell r="Y1702">
            <v>0</v>
          </cell>
          <cell r="Z1702">
            <v>22.439999999999998</v>
          </cell>
        </row>
        <row r="1703">
          <cell r="A1703">
            <v>39320</v>
          </cell>
          <cell r="B1703">
            <v>359200</v>
          </cell>
          <cell r="C1703">
            <v>40200</v>
          </cell>
          <cell r="D1703">
            <v>34402</v>
          </cell>
          <cell r="E1703">
            <v>2001670</v>
          </cell>
          <cell r="H1703">
            <v>15.38</v>
          </cell>
          <cell r="J1703">
            <v>6.07</v>
          </cell>
          <cell r="K1703">
            <v>21.450000000000003</v>
          </cell>
          <cell r="L1703">
            <v>740</v>
          </cell>
          <cell r="M1703">
            <v>126.72</v>
          </cell>
          <cell r="N1703">
            <v>23.16</v>
          </cell>
          <cell r="O1703">
            <v>0.18276515151515152</v>
          </cell>
          <cell r="P1703">
            <v>230</v>
          </cell>
          <cell r="Q1703">
            <v>107000</v>
          </cell>
          <cell r="R1703">
            <v>8.1024161436188145</v>
          </cell>
          <cell r="S1703">
            <v>46.48918918918919</v>
          </cell>
          <cell r="T1703">
            <v>29794</v>
          </cell>
          <cell r="U1703">
            <v>10.202620272374308</v>
          </cell>
          <cell r="V1703">
            <v>2435472</v>
          </cell>
          <cell r="X1703">
            <v>76</v>
          </cell>
          <cell r="Y1703">
            <v>0</v>
          </cell>
          <cell r="Z1703">
            <v>19.0608</v>
          </cell>
        </row>
        <row r="1704">
          <cell r="A1704">
            <v>39321</v>
          </cell>
          <cell r="C1704">
            <v>600000</v>
          </cell>
          <cell r="E1704">
            <v>1879840</v>
          </cell>
          <cell r="J1704">
            <v>31.85</v>
          </cell>
          <cell r="K1704">
            <v>31.85</v>
          </cell>
          <cell r="M1704">
            <v>120.32</v>
          </cell>
          <cell r="N1704">
            <v>25.01</v>
          </cell>
          <cell r="O1704">
            <v>0.20786236702127661</v>
          </cell>
          <cell r="P1704">
            <v>230</v>
          </cell>
          <cell r="Q1704">
            <v>112000</v>
          </cell>
          <cell r="R1704">
            <v>8.1482552408490498</v>
          </cell>
          <cell r="S1704" t="str">
            <v/>
          </cell>
          <cell r="T1704">
            <v>29547</v>
          </cell>
          <cell r="U1704">
            <v>9.9370112587908892</v>
          </cell>
          <cell r="V1704">
            <v>2479840</v>
          </cell>
          <cell r="X1704">
            <v>76</v>
          </cell>
          <cell r="Y1704">
            <v>0</v>
          </cell>
          <cell r="Z1704">
            <v>19.574400000000026</v>
          </cell>
        </row>
        <row r="1705">
          <cell r="A1705">
            <v>39322</v>
          </cell>
          <cell r="C1705">
            <v>633129</v>
          </cell>
          <cell r="E1705">
            <v>1999390</v>
          </cell>
          <cell r="J1705">
            <v>32.89</v>
          </cell>
          <cell r="K1705">
            <v>32.89</v>
          </cell>
          <cell r="M1705">
            <v>127.3</v>
          </cell>
          <cell r="N1705">
            <v>30.1</v>
          </cell>
          <cell r="O1705">
            <v>0.23644933228593876</v>
          </cell>
          <cell r="P1705">
            <v>230</v>
          </cell>
          <cell r="Q1705">
            <v>119000</v>
          </cell>
          <cell r="R1705">
            <v>8.2168643485860535</v>
          </cell>
          <cell r="S1705" t="str">
            <v/>
          </cell>
          <cell r="T1705">
            <v>23385</v>
          </cell>
          <cell r="U1705">
            <v>7.4085277257258166</v>
          </cell>
          <cell r="V1705">
            <v>2632519</v>
          </cell>
          <cell r="X1705">
            <v>79</v>
          </cell>
          <cell r="Y1705">
            <v>0</v>
          </cell>
          <cell r="Z1705">
            <v>21.79200000000003</v>
          </cell>
        </row>
        <row r="1706">
          <cell r="A1706">
            <v>39323</v>
          </cell>
          <cell r="C1706">
            <v>737000</v>
          </cell>
          <cell r="D1706">
            <v>1780</v>
          </cell>
          <cell r="E1706">
            <v>2076510</v>
          </cell>
          <cell r="J1706">
            <v>37.79</v>
          </cell>
          <cell r="K1706">
            <v>37.79</v>
          </cell>
          <cell r="L1706">
            <v>160</v>
          </cell>
          <cell r="M1706">
            <v>131.66999999999999</v>
          </cell>
          <cell r="N1706">
            <v>32.58</v>
          </cell>
          <cell r="O1706">
            <v>0.24743677375256323</v>
          </cell>
          <cell r="P1706">
            <v>230</v>
          </cell>
          <cell r="Q1706">
            <v>126000</v>
          </cell>
          <cell r="R1706">
            <v>8.3013985601321867</v>
          </cell>
          <cell r="S1706">
            <v>11.125</v>
          </cell>
          <cell r="T1706">
            <v>23523</v>
          </cell>
          <cell r="U1706">
            <v>6.9684409066206321</v>
          </cell>
          <cell r="V1706">
            <v>2815290</v>
          </cell>
          <cell r="X1706">
            <v>82</v>
          </cell>
          <cell r="Y1706">
            <v>0</v>
          </cell>
          <cell r="Z1706">
            <v>23.678399999999996</v>
          </cell>
        </row>
        <row r="1707">
          <cell r="A1707">
            <v>39324</v>
          </cell>
          <cell r="C1707">
            <v>653205</v>
          </cell>
          <cell r="E1707">
            <v>1979700</v>
          </cell>
          <cell r="J1707">
            <v>31.27</v>
          </cell>
          <cell r="K1707">
            <v>31.27</v>
          </cell>
          <cell r="M1707">
            <v>125.54</v>
          </cell>
          <cell r="N1707">
            <v>30.45</v>
          </cell>
          <cell r="O1707">
            <v>0.24255217460570333</v>
          </cell>
          <cell r="P1707">
            <v>230</v>
          </cell>
          <cell r="Q1707">
            <v>118000</v>
          </cell>
          <cell r="R1707">
            <v>8.3952075760474454</v>
          </cell>
          <cell r="S1707" t="str">
            <v/>
          </cell>
          <cell r="T1707">
            <v>24204</v>
          </cell>
          <cell r="U1707">
            <v>7.6668683450409336</v>
          </cell>
          <cell r="V1707">
            <v>2632905</v>
          </cell>
          <cell r="X1707">
            <v>79</v>
          </cell>
          <cell r="Y1707">
            <v>0</v>
          </cell>
          <cell r="Z1707">
            <v>20.432000000000002</v>
          </cell>
        </row>
        <row r="1708">
          <cell r="A1708">
            <v>39325</v>
          </cell>
          <cell r="C1708">
            <v>516219</v>
          </cell>
          <cell r="E1708">
            <v>1732920</v>
          </cell>
          <cell r="J1708">
            <v>26.61</v>
          </cell>
          <cell r="K1708">
            <v>26.61</v>
          </cell>
          <cell r="M1708">
            <v>111.27</v>
          </cell>
          <cell r="N1708">
            <v>23.9</v>
          </cell>
          <cell r="O1708">
            <v>0.21479284622989125</v>
          </cell>
          <cell r="P1708">
            <v>230</v>
          </cell>
          <cell r="Q1708">
            <v>105000</v>
          </cell>
          <cell r="R1708">
            <v>8.1561466492602257</v>
          </cell>
          <cell r="S1708" t="str">
            <v/>
          </cell>
          <cell r="T1708">
            <v>23751</v>
          </cell>
          <cell r="U1708">
            <v>8.8070741737171421</v>
          </cell>
          <cell r="V1708">
            <v>2249139</v>
          </cell>
          <cell r="X1708">
            <v>72</v>
          </cell>
          <cell r="Y1708">
            <v>0</v>
          </cell>
          <cell r="Z1708">
            <v>11.380799999999986</v>
          </cell>
        </row>
        <row r="1709">
          <cell r="A1709">
            <v>39326</v>
          </cell>
          <cell r="C1709">
            <v>522954</v>
          </cell>
          <cell r="E1709">
            <v>1685310</v>
          </cell>
          <cell r="J1709">
            <v>24.82</v>
          </cell>
          <cell r="K1709">
            <v>24.82</v>
          </cell>
          <cell r="M1709">
            <v>107.59</v>
          </cell>
          <cell r="N1709">
            <v>23.35</v>
          </cell>
          <cell r="O1709">
            <v>0.21702760479598476</v>
          </cell>
          <cell r="P1709">
            <v>230</v>
          </cell>
          <cell r="Q1709">
            <v>101000</v>
          </cell>
          <cell r="R1709">
            <v>8.3387357450343629</v>
          </cell>
          <cell r="S1709" t="str">
            <v/>
          </cell>
          <cell r="T1709">
            <v>24716</v>
          </cell>
          <cell r="U1709">
            <v>9.3345469563421766</v>
          </cell>
          <cell r="V1709">
            <v>2208264</v>
          </cell>
          <cell r="X1709">
            <v>70</v>
          </cell>
          <cell r="Y1709">
            <v>0</v>
          </cell>
          <cell r="Z1709">
            <v>11.694399999999995</v>
          </cell>
        </row>
        <row r="1710">
          <cell r="A1710">
            <v>39327</v>
          </cell>
          <cell r="C1710">
            <v>518000</v>
          </cell>
          <cell r="E1710">
            <v>1809260</v>
          </cell>
          <cell r="J1710">
            <v>23.32</v>
          </cell>
          <cell r="K1710">
            <v>23.32</v>
          </cell>
          <cell r="M1710">
            <v>115.33</v>
          </cell>
          <cell r="N1710">
            <v>23.7</v>
          </cell>
          <cell r="O1710">
            <v>0.20549726870718807</v>
          </cell>
          <cell r="P1710">
            <v>230</v>
          </cell>
          <cell r="Q1710">
            <v>108000</v>
          </cell>
          <cell r="R1710">
            <v>8.3925712225027045</v>
          </cell>
          <cell r="S1710" t="str">
            <v/>
          </cell>
          <cell r="T1710">
            <v>22027</v>
          </cell>
          <cell r="U1710">
            <v>7.893625121387382</v>
          </cell>
          <cell r="V1710">
            <v>2327260</v>
          </cell>
          <cell r="X1710">
            <v>73</v>
          </cell>
          <cell r="Y1710">
            <v>0</v>
          </cell>
          <cell r="Z1710">
            <v>14.585600000000028</v>
          </cell>
        </row>
        <row r="1711">
          <cell r="A1711">
            <v>39328</v>
          </cell>
          <cell r="C1711">
            <v>1092000</v>
          </cell>
          <cell r="D1711">
            <v>1152000</v>
          </cell>
          <cell r="E1711">
            <v>662090</v>
          </cell>
          <cell r="J1711">
            <v>42.5</v>
          </cell>
          <cell r="K1711">
            <v>42.5</v>
          </cell>
          <cell r="L1711">
            <v>12320</v>
          </cell>
          <cell r="M1711">
            <v>41.04</v>
          </cell>
          <cell r="N1711">
            <v>12.76</v>
          </cell>
          <cell r="O1711">
            <v>0.31091617933723198</v>
          </cell>
          <cell r="P1711">
            <v>230</v>
          </cell>
          <cell r="Q1711">
            <v>117000</v>
          </cell>
          <cell r="R1711">
            <v>10.498503710797225</v>
          </cell>
          <cell r="S1711">
            <v>93.506493506493513</v>
          </cell>
          <cell r="T1711">
            <v>22577</v>
          </cell>
          <cell r="U1711">
            <v>6.4792274155308336</v>
          </cell>
          <cell r="V1711">
            <v>2906090</v>
          </cell>
          <cell r="X1711">
            <v>80</v>
          </cell>
          <cell r="Y1711">
            <v>0</v>
          </cell>
          <cell r="Z1711">
            <v>23.516800000000003</v>
          </cell>
        </row>
        <row r="1712">
          <cell r="A1712">
            <v>39329</v>
          </cell>
          <cell r="C1712">
            <v>1447350</v>
          </cell>
          <cell r="D1712">
            <v>831959</v>
          </cell>
          <cell r="E1712">
            <v>508210</v>
          </cell>
          <cell r="J1712">
            <v>68.09</v>
          </cell>
          <cell r="K1712">
            <v>68.09</v>
          </cell>
          <cell r="L1712">
            <v>10520</v>
          </cell>
          <cell r="M1712">
            <v>33.15</v>
          </cell>
          <cell r="N1712">
            <v>12.86</v>
          </cell>
          <cell r="O1712">
            <v>0.38793363499245853</v>
          </cell>
          <cell r="P1712">
            <v>230</v>
          </cell>
          <cell r="Q1712">
            <v>127000</v>
          </cell>
          <cell r="R1712">
            <v>9.6580403002765696</v>
          </cell>
          <cell r="S1712">
            <v>79.083555133079841</v>
          </cell>
          <cell r="T1712">
            <v>20682</v>
          </cell>
          <cell r="U1712">
            <v>6.1878638316007892</v>
          </cell>
          <cell r="V1712">
            <v>2787519</v>
          </cell>
          <cell r="X1712">
            <v>80</v>
          </cell>
          <cell r="Y1712">
            <v>0</v>
          </cell>
          <cell r="Z1712">
            <v>22.155200000000008</v>
          </cell>
        </row>
        <row r="1713">
          <cell r="A1713">
            <v>39330</v>
          </cell>
          <cell r="B1713">
            <v>53000</v>
          </cell>
          <cell r="C1713">
            <v>1439000</v>
          </cell>
          <cell r="D1713">
            <v>1319000</v>
          </cell>
          <cell r="E1713">
            <v>15660</v>
          </cell>
          <cell r="H1713">
            <v>8.49</v>
          </cell>
          <cell r="J1713">
            <v>70.069999999999993</v>
          </cell>
          <cell r="K1713">
            <v>78.559999999999988</v>
          </cell>
          <cell r="L1713">
            <v>16620</v>
          </cell>
          <cell r="O1713" t="str">
            <v/>
          </cell>
          <cell r="P1713">
            <v>230</v>
          </cell>
          <cell r="Q1713">
            <v>119000</v>
          </cell>
          <cell r="R1713">
            <v>9.5955957230142577</v>
          </cell>
          <cell r="S1713">
            <v>79.362214199759322</v>
          </cell>
          <cell r="T1713">
            <v>18862</v>
          </cell>
          <cell r="U1713">
            <v>5.5651928424359491</v>
          </cell>
          <cell r="V1713">
            <v>2826660</v>
          </cell>
          <cell r="X1713">
            <v>78</v>
          </cell>
          <cell r="Y1713">
            <v>0</v>
          </cell>
          <cell r="Z1713">
            <v>22.185600000000022</v>
          </cell>
        </row>
        <row r="1714">
          <cell r="A1714">
            <v>39331</v>
          </cell>
          <cell r="B1714">
            <v>648700</v>
          </cell>
          <cell r="C1714">
            <v>1445480</v>
          </cell>
          <cell r="D1714">
            <v>802153</v>
          </cell>
          <cell r="H1714">
            <v>33.130000000000003</v>
          </cell>
          <cell r="J1714">
            <v>71.16</v>
          </cell>
          <cell r="K1714">
            <v>104.28999999999999</v>
          </cell>
          <cell r="L1714">
            <v>10000</v>
          </cell>
          <cell r="O1714" t="str">
            <v/>
          </cell>
          <cell r="P1714">
            <v>230</v>
          </cell>
          <cell r="Q1714">
            <v>125000</v>
          </cell>
          <cell r="R1714">
            <v>10.040176431105573</v>
          </cell>
          <cell r="S1714">
            <v>80.215299999999999</v>
          </cell>
          <cell r="T1714">
            <v>17760</v>
          </cell>
          <cell r="U1714">
            <v>5.1139975962708712</v>
          </cell>
          <cell r="V1714">
            <v>2896333</v>
          </cell>
          <cell r="X1714">
            <v>75</v>
          </cell>
          <cell r="Y1714">
            <v>0</v>
          </cell>
          <cell r="Z1714">
            <v>21.10560000000001</v>
          </cell>
        </row>
        <row r="1715">
          <cell r="A1715">
            <v>39332</v>
          </cell>
          <cell r="B1715">
            <v>808400</v>
          </cell>
          <cell r="C1715">
            <v>1437590</v>
          </cell>
          <cell r="D1715">
            <v>728500</v>
          </cell>
          <cell r="H1715">
            <v>45.69</v>
          </cell>
          <cell r="J1715">
            <v>70.52</v>
          </cell>
          <cell r="K1715">
            <v>116.21</v>
          </cell>
          <cell r="L1715">
            <v>8870</v>
          </cell>
          <cell r="O1715" t="str">
            <v/>
          </cell>
          <cell r="P1715">
            <v>230</v>
          </cell>
          <cell r="Q1715">
            <v>131000</v>
          </cell>
          <cell r="R1715">
            <v>9.6634971172876689</v>
          </cell>
          <cell r="S1715">
            <v>82.130777903043963</v>
          </cell>
          <cell r="T1715">
            <v>17957</v>
          </cell>
          <cell r="U1715">
            <v>5.0348590850868558</v>
          </cell>
          <cell r="V1715">
            <v>2974490</v>
          </cell>
          <cell r="X1715">
            <v>78</v>
          </cell>
          <cell r="Y1715">
            <v>0</v>
          </cell>
          <cell r="Z1715">
            <v>22.953600000000023</v>
          </cell>
        </row>
        <row r="1716">
          <cell r="A1716">
            <v>39333</v>
          </cell>
          <cell r="B1716">
            <v>1087900</v>
          </cell>
          <cell r="C1716">
            <v>1258900</v>
          </cell>
          <cell r="D1716">
            <v>228200</v>
          </cell>
          <cell r="H1716">
            <v>54.83</v>
          </cell>
          <cell r="J1716">
            <v>60.29</v>
          </cell>
          <cell r="K1716">
            <v>115.12</v>
          </cell>
          <cell r="L1716">
            <v>3380</v>
          </cell>
          <cell r="O1716" t="str">
            <v/>
          </cell>
          <cell r="P1716">
            <v>230</v>
          </cell>
          <cell r="Q1716">
            <v>129000</v>
          </cell>
          <cell r="R1716">
            <v>10.192842251563587</v>
          </cell>
          <cell r="S1716">
            <v>67.514792899408278</v>
          </cell>
          <cell r="T1716">
            <v>20252</v>
          </cell>
          <cell r="U1716">
            <v>6.5592885436893207</v>
          </cell>
          <cell r="V1716">
            <v>2575000</v>
          </cell>
          <cell r="X1716">
            <v>76</v>
          </cell>
          <cell r="Y1716">
            <v>0</v>
          </cell>
          <cell r="Z1716">
            <v>23.484800000000021</v>
          </cell>
        </row>
        <row r="1717">
          <cell r="A1717">
            <v>39334</v>
          </cell>
          <cell r="B1717">
            <v>852000</v>
          </cell>
          <cell r="C1717">
            <v>1227000</v>
          </cell>
          <cell r="D1717">
            <v>504000</v>
          </cell>
          <cell r="E1717">
            <v>227940</v>
          </cell>
          <cell r="H1717">
            <v>45.38</v>
          </cell>
          <cell r="J1717">
            <v>59.73</v>
          </cell>
          <cell r="K1717">
            <v>105.11</v>
          </cell>
          <cell r="L1717">
            <v>7450</v>
          </cell>
          <cell r="M1717">
            <v>14.23</v>
          </cell>
          <cell r="N1717">
            <v>10.28</v>
          </cell>
          <cell r="O1717">
            <v>0.72241742796907937</v>
          </cell>
          <cell r="P1717">
            <v>230</v>
          </cell>
          <cell r="Q1717">
            <v>135000</v>
          </cell>
          <cell r="R1717">
            <v>9.6654097536450472</v>
          </cell>
          <cell r="S1717">
            <v>67.651006711409394</v>
          </cell>
          <cell r="T1717">
            <v>29431</v>
          </cell>
          <cell r="U1717">
            <v>8.7321159469785918</v>
          </cell>
          <cell r="V1717">
            <v>2810940</v>
          </cell>
          <cell r="X1717">
            <v>78</v>
          </cell>
          <cell r="Y1717">
            <v>0</v>
          </cell>
          <cell r="Z1717">
            <v>23.955200000000019</v>
          </cell>
        </row>
        <row r="1718">
          <cell r="A1718">
            <v>39335</v>
          </cell>
          <cell r="B1718">
            <v>658000</v>
          </cell>
          <cell r="C1718">
            <v>1135000</v>
          </cell>
          <cell r="D1718">
            <v>73000</v>
          </cell>
          <cell r="E1718">
            <v>836010</v>
          </cell>
          <cell r="H1718">
            <v>35.659999999999997</v>
          </cell>
          <cell r="J1718">
            <v>51.52</v>
          </cell>
          <cell r="K1718">
            <v>87.18</v>
          </cell>
          <cell r="L1718">
            <v>1220</v>
          </cell>
          <cell r="M1718">
            <v>52.39</v>
          </cell>
          <cell r="N1718">
            <v>18.920000000000002</v>
          </cell>
          <cell r="O1718">
            <v>0.36113762168352742</v>
          </cell>
          <cell r="P1718">
            <v>230</v>
          </cell>
          <cell r="Q1718">
            <v>124000</v>
          </cell>
          <cell r="R1718">
            <v>9.4182489073583149</v>
          </cell>
          <cell r="S1718">
            <v>59.83606557377049</v>
          </cell>
          <cell r="T1718">
            <v>22739</v>
          </cell>
          <cell r="U1718">
            <v>7.0185994870485313</v>
          </cell>
          <cell r="V1718">
            <v>2702010</v>
          </cell>
          <cell r="X1718">
            <v>74</v>
          </cell>
          <cell r="Y1718">
            <v>0</v>
          </cell>
          <cell r="Z1718">
            <v>18.963200000000043</v>
          </cell>
        </row>
        <row r="1719">
          <cell r="A1719">
            <v>39336</v>
          </cell>
          <cell r="B1719">
            <v>577618</v>
          </cell>
          <cell r="C1719">
            <v>253994</v>
          </cell>
          <cell r="D1719">
            <v>1804</v>
          </cell>
          <cell r="E1719">
            <v>1355170</v>
          </cell>
          <cell r="H1719">
            <v>32.15</v>
          </cell>
          <cell r="J1719">
            <v>9.4499999999999993</v>
          </cell>
          <cell r="K1719">
            <v>41.599999999999994</v>
          </cell>
          <cell r="L1719">
            <v>300</v>
          </cell>
          <cell r="M1719">
            <v>83.62</v>
          </cell>
          <cell r="N1719">
            <v>20.309999999999999</v>
          </cell>
          <cell r="O1719">
            <v>0.24288447739775171</v>
          </cell>
          <cell r="P1719">
            <v>230</v>
          </cell>
          <cell r="Q1719">
            <v>93000</v>
          </cell>
          <cell r="R1719">
            <v>8.7317601022200932</v>
          </cell>
          <cell r="S1719">
            <v>6.0133333333333336</v>
          </cell>
          <cell r="T1719">
            <v>24192</v>
          </cell>
          <cell r="U1719">
            <v>9.2187960628460566</v>
          </cell>
          <cell r="V1719">
            <v>2188586</v>
          </cell>
          <cell r="X1719">
            <v>66</v>
          </cell>
          <cell r="Y1719">
            <v>0</v>
          </cell>
          <cell r="Z1719">
            <v>9.7487999999999957</v>
          </cell>
        </row>
        <row r="1720">
          <cell r="A1720">
            <v>39337</v>
          </cell>
          <cell r="B1720">
            <v>558000</v>
          </cell>
          <cell r="E1720">
            <v>1571120</v>
          </cell>
          <cell r="H1720">
            <v>32.619999999999997</v>
          </cell>
          <cell r="K1720">
            <v>32.619999999999997</v>
          </cell>
          <cell r="M1720">
            <v>103.05</v>
          </cell>
          <cell r="N1720">
            <v>21.87</v>
          </cell>
          <cell r="O1720">
            <v>0.21222707423580789</v>
          </cell>
          <cell r="P1720">
            <v>230</v>
          </cell>
          <cell r="Q1720">
            <v>94000</v>
          </cell>
          <cell r="R1720">
            <v>7.8466868135918038</v>
          </cell>
          <cell r="S1720" t="str">
            <v/>
          </cell>
          <cell r="T1720">
            <v>38630</v>
          </cell>
          <cell r="U1720">
            <v>15.131800931840386</v>
          </cell>
          <cell r="V1720">
            <v>2129120</v>
          </cell>
          <cell r="X1720">
            <v>65</v>
          </cell>
          <cell r="Y1720">
            <v>0</v>
          </cell>
          <cell r="Z1720">
            <v>7.755199999999995</v>
          </cell>
        </row>
        <row r="1721">
          <cell r="A1721">
            <v>39338</v>
          </cell>
          <cell r="B1721">
            <v>437500</v>
          </cell>
          <cell r="E1721">
            <v>1738520</v>
          </cell>
          <cell r="H1721">
            <v>24.23</v>
          </cell>
          <cell r="K1721">
            <v>24.23</v>
          </cell>
          <cell r="M1721">
            <v>107.99</v>
          </cell>
          <cell r="N1721">
            <v>25.99</v>
          </cell>
          <cell r="O1721">
            <v>0.24067043244744885</v>
          </cell>
          <cell r="P1721">
            <v>230</v>
          </cell>
          <cell r="Q1721">
            <v>100000</v>
          </cell>
          <cell r="R1721">
            <v>8.2287853577371042</v>
          </cell>
          <cell r="S1721" t="str">
            <v/>
          </cell>
          <cell r="T1721">
            <v>21199</v>
          </cell>
          <cell r="U1721">
            <v>8.1249096975211632</v>
          </cell>
          <cell r="V1721">
            <v>2176020</v>
          </cell>
          <cell r="X1721">
            <v>65</v>
          </cell>
          <cell r="Y1721">
            <v>0</v>
          </cell>
          <cell r="Z1721">
            <v>9.7199999999999918</v>
          </cell>
        </row>
        <row r="1722">
          <cell r="A1722">
            <v>39339</v>
          </cell>
          <cell r="B1722">
            <v>437000</v>
          </cell>
          <cell r="E1722">
            <v>1753630</v>
          </cell>
          <cell r="H1722">
            <v>22.11</v>
          </cell>
          <cell r="K1722">
            <v>22.11</v>
          </cell>
          <cell r="M1722">
            <v>108.97</v>
          </cell>
          <cell r="N1722">
            <v>26.15</v>
          </cell>
          <cell r="O1722">
            <v>0.2399743048545471</v>
          </cell>
          <cell r="P1722">
            <v>230</v>
          </cell>
          <cell r="Q1722">
            <v>101000</v>
          </cell>
          <cell r="R1722">
            <v>8.356080256332012</v>
          </cell>
          <cell r="S1722" t="str">
            <v/>
          </cell>
          <cell r="T1722">
            <v>22646</v>
          </cell>
          <cell r="U1722">
            <v>8.6216129606551526</v>
          </cell>
          <cell r="V1722">
            <v>2190630</v>
          </cell>
          <cell r="X1722">
            <v>68</v>
          </cell>
          <cell r="Y1722">
            <v>0</v>
          </cell>
          <cell r="Z1722">
            <v>8.9775999999999883</v>
          </cell>
        </row>
        <row r="1723">
          <cell r="A1723">
            <v>39340</v>
          </cell>
          <cell r="B1723">
            <v>438000</v>
          </cell>
          <cell r="E1723">
            <v>1592360</v>
          </cell>
          <cell r="H1723">
            <v>25.5</v>
          </cell>
          <cell r="K1723">
            <v>25.5</v>
          </cell>
          <cell r="M1723">
            <v>101.37</v>
          </cell>
          <cell r="N1723">
            <v>25.18</v>
          </cell>
          <cell r="O1723">
            <v>0.24839696162572752</v>
          </cell>
          <cell r="P1723">
            <v>230</v>
          </cell>
          <cell r="Q1723">
            <v>90000</v>
          </cell>
          <cell r="R1723">
            <v>8.0017340584850629</v>
          </cell>
          <cell r="S1723" t="str">
            <v/>
          </cell>
          <cell r="T1723">
            <v>22548</v>
          </cell>
          <cell r="U1723">
            <v>9.2619200535865556</v>
          </cell>
          <cell r="V1723">
            <v>2030360</v>
          </cell>
          <cell r="X1723">
            <v>55</v>
          </cell>
          <cell r="Y1723">
            <v>10</v>
          </cell>
          <cell r="Z1723">
            <v>0</v>
          </cell>
        </row>
        <row r="1724">
          <cell r="A1724">
            <v>39341</v>
          </cell>
          <cell r="B1724">
            <v>441251</v>
          </cell>
          <cell r="E1724">
            <v>1602120</v>
          </cell>
          <cell r="H1724">
            <v>29.26</v>
          </cell>
          <cell r="K1724">
            <v>29.26</v>
          </cell>
          <cell r="M1724">
            <v>104</v>
          </cell>
          <cell r="N1724">
            <v>26.5</v>
          </cell>
          <cell r="O1724">
            <v>0.25480769230769229</v>
          </cell>
          <cell r="P1724">
            <v>230</v>
          </cell>
          <cell r="Q1724">
            <v>89000</v>
          </cell>
          <cell r="R1724">
            <v>7.6668580219120512</v>
          </cell>
          <cell r="S1724" t="str">
            <v/>
          </cell>
          <cell r="T1724">
            <v>20940</v>
          </cell>
          <cell r="U1724">
            <v>8.5466417992621011</v>
          </cell>
          <cell r="V1724">
            <v>2043371</v>
          </cell>
          <cell r="X1724">
            <v>60</v>
          </cell>
          <cell r="Y1724">
            <v>5</v>
          </cell>
          <cell r="Z1724">
            <v>3.7455999999999889</v>
          </cell>
        </row>
        <row r="1725">
          <cell r="A1725">
            <v>39342</v>
          </cell>
          <cell r="B1725">
            <v>468300</v>
          </cell>
          <cell r="D1725">
            <v>1500</v>
          </cell>
          <cell r="E1725">
            <v>1823550</v>
          </cell>
          <cell r="H1725">
            <v>30.25</v>
          </cell>
          <cell r="K1725">
            <v>30.25</v>
          </cell>
          <cell r="L1725">
            <v>160</v>
          </cell>
          <cell r="M1725">
            <v>118</v>
          </cell>
          <cell r="N1725">
            <v>28.51</v>
          </cell>
          <cell r="O1725">
            <v>0.24161016949152544</v>
          </cell>
          <cell r="P1725">
            <v>230</v>
          </cell>
          <cell r="Q1725">
            <v>106000</v>
          </cell>
          <cell r="R1725">
            <v>7.7296795952782462</v>
          </cell>
          <cell r="S1725">
            <v>9.375</v>
          </cell>
          <cell r="T1725">
            <v>21772</v>
          </cell>
          <cell r="U1725">
            <v>7.9176087383085889</v>
          </cell>
          <cell r="V1725">
            <v>2293350</v>
          </cell>
          <cell r="X1725">
            <v>72</v>
          </cell>
          <cell r="Y1725">
            <v>0</v>
          </cell>
          <cell r="Z1725">
            <v>14.208000000000013</v>
          </cell>
        </row>
        <row r="1726">
          <cell r="A1726">
            <v>39343</v>
          </cell>
          <cell r="B1726">
            <v>487053</v>
          </cell>
          <cell r="E1726">
            <v>1913530</v>
          </cell>
          <cell r="H1726">
            <v>29.75</v>
          </cell>
          <cell r="K1726">
            <v>29.75</v>
          </cell>
          <cell r="M1726">
            <v>119.7</v>
          </cell>
          <cell r="N1726">
            <v>27.3</v>
          </cell>
          <cell r="O1726">
            <v>0.22807017543859648</v>
          </cell>
          <cell r="P1726">
            <v>230</v>
          </cell>
          <cell r="Q1726">
            <v>109000</v>
          </cell>
          <cell r="R1726">
            <v>8.0313917698226831</v>
          </cell>
          <cell r="S1726" t="str">
            <v/>
          </cell>
          <cell r="T1726">
            <v>23641</v>
          </cell>
          <cell r="U1726">
            <v>8.2132523641132167</v>
          </cell>
          <cell r="V1726">
            <v>2400583</v>
          </cell>
          <cell r="X1726">
            <v>72</v>
          </cell>
          <cell r="Y1726">
            <v>0</v>
          </cell>
          <cell r="Z1726">
            <v>14.699200000000019</v>
          </cell>
        </row>
        <row r="1727">
          <cell r="A1727">
            <v>39344</v>
          </cell>
          <cell r="B1727">
            <v>487632</v>
          </cell>
          <cell r="E1727">
            <v>1915210</v>
          </cell>
          <cell r="H1727">
            <v>29.48</v>
          </cell>
          <cell r="K1727">
            <v>29.48</v>
          </cell>
          <cell r="M1727">
            <v>119.04</v>
          </cell>
          <cell r="N1727">
            <v>25.47</v>
          </cell>
          <cell r="O1727">
            <v>0.21396169354838707</v>
          </cell>
          <cell r="P1727">
            <v>230</v>
          </cell>
          <cell r="Q1727">
            <v>108000</v>
          </cell>
          <cell r="R1727">
            <v>8.0892876380285479</v>
          </cell>
          <cell r="S1727" t="str">
            <v/>
          </cell>
          <cell r="T1727">
            <v>22546</v>
          </cell>
          <cell r="U1727">
            <v>7.8254683412392483</v>
          </cell>
          <cell r="V1727">
            <v>2402842</v>
          </cell>
          <cell r="X1727">
            <v>72</v>
          </cell>
          <cell r="Y1727">
            <v>0</v>
          </cell>
          <cell r="Z1727">
            <v>17.100800000000007</v>
          </cell>
        </row>
        <row r="1728">
          <cell r="A1728">
            <v>39345</v>
          </cell>
          <cell r="B1728">
            <v>491000</v>
          </cell>
          <cell r="E1728">
            <v>1951630</v>
          </cell>
          <cell r="H1728">
            <v>27.28</v>
          </cell>
          <cell r="K1728">
            <v>27.28</v>
          </cell>
          <cell r="M1728">
            <v>126.15</v>
          </cell>
          <cell r="N1728">
            <v>29.27</v>
          </cell>
          <cell r="O1728">
            <v>0.2320253666270313</v>
          </cell>
          <cell r="P1728">
            <v>230</v>
          </cell>
          <cell r="Q1728">
            <v>109000</v>
          </cell>
          <cell r="R1728">
            <v>7.9600795150883137</v>
          </cell>
          <cell r="S1728" t="str">
            <v/>
          </cell>
          <cell r="T1728">
            <v>23030</v>
          </cell>
          <cell r="U1728">
            <v>7.8632539516832258</v>
          </cell>
          <cell r="V1728">
            <v>2442630</v>
          </cell>
          <cell r="X1728">
            <v>72</v>
          </cell>
          <cell r="Y1728">
            <v>0</v>
          </cell>
          <cell r="Z1728">
            <v>18.030399999999986</v>
          </cell>
        </row>
        <row r="1729">
          <cell r="A1729">
            <v>39346</v>
          </cell>
          <cell r="B1729">
            <v>438000</v>
          </cell>
          <cell r="E1729">
            <v>1915570</v>
          </cell>
          <cell r="H1729">
            <v>28.25</v>
          </cell>
          <cell r="K1729">
            <v>28.25</v>
          </cell>
          <cell r="M1729">
            <v>120.82</v>
          </cell>
          <cell r="N1729">
            <v>30.49</v>
          </cell>
          <cell r="O1729">
            <v>0.25235888097997022</v>
          </cell>
          <cell r="P1729">
            <v>230</v>
          </cell>
          <cell r="Q1729">
            <v>104000</v>
          </cell>
          <cell r="R1729">
            <v>7.8941772321728045</v>
          </cell>
          <cell r="S1729" t="str">
            <v/>
          </cell>
          <cell r="T1729">
            <v>22124</v>
          </cell>
          <cell r="U1729">
            <v>7.8397566250419572</v>
          </cell>
          <cell r="V1729">
            <v>2353570</v>
          </cell>
          <cell r="X1729">
            <v>72</v>
          </cell>
          <cell r="Y1729">
            <v>0</v>
          </cell>
          <cell r="Z1729">
            <v>18.254400000000004</v>
          </cell>
        </row>
        <row r="1730">
          <cell r="A1730">
            <v>39347</v>
          </cell>
          <cell r="B1730">
            <v>456686</v>
          </cell>
          <cell r="E1730">
            <v>1903380</v>
          </cell>
          <cell r="H1730">
            <v>25.41</v>
          </cell>
          <cell r="K1730">
            <v>25.41</v>
          </cell>
          <cell r="M1730">
            <v>119.67</v>
          </cell>
          <cell r="N1730">
            <v>27.99</v>
          </cell>
          <cell r="O1730">
            <v>0.23389320631737276</v>
          </cell>
          <cell r="P1730">
            <v>230</v>
          </cell>
          <cell r="Q1730">
            <v>105000</v>
          </cell>
          <cell r="R1730">
            <v>8.133671078025916</v>
          </cell>
          <cell r="S1730" t="str">
            <v/>
          </cell>
          <cell r="T1730">
            <v>21994</v>
          </cell>
          <cell r="U1730">
            <v>7.7722385729890595</v>
          </cell>
          <cell r="V1730">
            <v>2360066</v>
          </cell>
          <cell r="X1730">
            <v>74</v>
          </cell>
          <cell r="Y1730">
            <v>0</v>
          </cell>
          <cell r="Z1730">
            <v>17.24160000000002</v>
          </cell>
        </row>
        <row r="1731">
          <cell r="A1731">
            <v>39348</v>
          </cell>
          <cell r="B1731">
            <v>487468</v>
          </cell>
          <cell r="E1731">
            <v>2006270</v>
          </cell>
          <cell r="H1731">
            <v>30.5</v>
          </cell>
          <cell r="K1731">
            <v>30.5</v>
          </cell>
          <cell r="M1731">
            <v>126.02</v>
          </cell>
          <cell r="N1731">
            <v>24.55</v>
          </cell>
          <cell r="O1731">
            <v>0.19481034756387877</v>
          </cell>
          <cell r="P1731">
            <v>230</v>
          </cell>
          <cell r="Q1731">
            <v>112000</v>
          </cell>
          <cell r="R1731">
            <v>7.9661960132890384</v>
          </cell>
          <cell r="S1731" t="str">
            <v/>
          </cell>
          <cell r="T1731">
            <v>21729</v>
          </cell>
          <cell r="U1731">
            <v>7.2669967735183079</v>
          </cell>
          <cell r="V1731">
            <v>2493738</v>
          </cell>
          <cell r="X1731">
            <v>76</v>
          </cell>
          <cell r="Y1731">
            <v>0</v>
          </cell>
          <cell r="Z1731">
            <v>19.832000000000008</v>
          </cell>
        </row>
        <row r="1732">
          <cell r="A1732">
            <v>39349</v>
          </cell>
          <cell r="B1732">
            <v>556739</v>
          </cell>
          <cell r="E1732">
            <v>2111720</v>
          </cell>
          <cell r="H1732">
            <v>31.68</v>
          </cell>
          <cell r="K1732">
            <v>31.68</v>
          </cell>
          <cell r="M1732">
            <v>133.12</v>
          </cell>
          <cell r="N1732">
            <v>28.27</v>
          </cell>
          <cell r="O1732">
            <v>0.21236478365384615</v>
          </cell>
          <cell r="P1732">
            <v>230</v>
          </cell>
          <cell r="Q1732">
            <v>121000</v>
          </cell>
          <cell r="R1732">
            <v>8.0960527912621352</v>
          </cell>
          <cell r="S1732" t="str">
            <v/>
          </cell>
          <cell r="T1732">
            <v>21399</v>
          </cell>
          <cell r="U1732">
            <v>6.6880420497373212</v>
          </cell>
          <cell r="V1732">
            <v>2668459</v>
          </cell>
          <cell r="X1732">
            <v>78</v>
          </cell>
          <cell r="Y1732">
            <v>0</v>
          </cell>
          <cell r="Z1732">
            <v>21.672000000000011</v>
          </cell>
        </row>
        <row r="1733">
          <cell r="A1733">
            <v>39350</v>
          </cell>
          <cell r="B1733">
            <v>568208</v>
          </cell>
          <cell r="E1733">
            <v>2095750</v>
          </cell>
          <cell r="H1733">
            <v>35.65</v>
          </cell>
          <cell r="K1733">
            <v>35.65</v>
          </cell>
          <cell r="M1733">
            <v>131.77000000000001</v>
          </cell>
          <cell r="N1733">
            <v>30.94</v>
          </cell>
          <cell r="O1733">
            <v>0.23480306594824316</v>
          </cell>
          <cell r="P1733">
            <v>230</v>
          </cell>
          <cell r="Q1733">
            <v>118000</v>
          </cell>
          <cell r="R1733">
            <v>7.9559132720105108</v>
          </cell>
          <cell r="S1733" t="str">
            <v/>
          </cell>
          <cell r="T1733">
            <v>27682</v>
          </cell>
          <cell r="U1733">
            <v>8.6663483433297372</v>
          </cell>
          <cell r="V1733">
            <v>2663958</v>
          </cell>
          <cell r="X1733">
            <v>77</v>
          </cell>
          <cell r="Y1733">
            <v>0</v>
          </cell>
          <cell r="Z1733">
            <v>22.017600000000002</v>
          </cell>
        </row>
        <row r="1734">
          <cell r="A1734">
            <v>39351</v>
          </cell>
          <cell r="B1734">
            <v>474800</v>
          </cell>
          <cell r="E1734">
            <v>2027830</v>
          </cell>
          <cell r="H1734">
            <v>25.03</v>
          </cell>
          <cell r="K1734">
            <v>25.03</v>
          </cell>
          <cell r="M1734">
            <v>131.84</v>
          </cell>
          <cell r="N1734">
            <v>32.14</v>
          </cell>
          <cell r="O1734">
            <v>0.24378033980582525</v>
          </cell>
          <cell r="P1734">
            <v>230</v>
          </cell>
          <cell r="Q1734">
            <v>110000</v>
          </cell>
          <cell r="R1734">
            <v>7.9767641996557659</v>
          </cell>
          <cell r="S1734" t="str">
            <v/>
          </cell>
          <cell r="T1734">
            <v>25225</v>
          </cell>
          <cell r="U1734">
            <v>8.4062166600736017</v>
          </cell>
          <cell r="V1734">
            <v>2502630</v>
          </cell>
          <cell r="X1734">
            <v>72</v>
          </cell>
          <cell r="Y1734">
            <v>0</v>
          </cell>
          <cell r="Z1734">
            <v>18.484800000000021</v>
          </cell>
        </row>
        <row r="1735">
          <cell r="A1735">
            <v>39352</v>
          </cell>
          <cell r="B1735">
            <v>352261</v>
          </cell>
          <cell r="D1735">
            <v>15926</v>
          </cell>
          <cell r="E1735">
            <v>1983840</v>
          </cell>
          <cell r="H1735">
            <v>16.399999999999999</v>
          </cell>
          <cell r="K1735">
            <v>16.399999999999999</v>
          </cell>
          <cell r="L1735">
            <v>580</v>
          </cell>
          <cell r="M1735">
            <v>128.21</v>
          </cell>
          <cell r="N1735">
            <v>32.97</v>
          </cell>
          <cell r="O1735">
            <v>0.25715622806333355</v>
          </cell>
          <cell r="P1735">
            <v>230</v>
          </cell>
          <cell r="Q1735">
            <v>106000</v>
          </cell>
          <cell r="R1735">
            <v>8.0772456953184424</v>
          </cell>
          <cell r="S1735">
            <v>27.458620689655174</v>
          </cell>
          <cell r="T1735">
            <v>32006</v>
          </cell>
          <cell r="U1735">
            <v>11.34893604537703</v>
          </cell>
          <cell r="V1735">
            <v>2352027</v>
          </cell>
          <cell r="X1735">
            <v>68</v>
          </cell>
          <cell r="Y1735">
            <v>0</v>
          </cell>
          <cell r="Z1735">
            <v>15.524800000000027</v>
          </cell>
        </row>
        <row r="1736">
          <cell r="A1736">
            <v>39353</v>
          </cell>
          <cell r="D1736">
            <v>1300</v>
          </cell>
          <cell r="E1736">
            <v>2134630</v>
          </cell>
          <cell r="K1736">
            <v>0</v>
          </cell>
          <cell r="L1736">
            <v>40</v>
          </cell>
          <cell r="M1736">
            <v>140.12</v>
          </cell>
          <cell r="N1736">
            <v>37.549999999999997</v>
          </cell>
          <cell r="O1736">
            <v>0.26798458464173563</v>
          </cell>
          <cell r="P1736">
            <v>230</v>
          </cell>
          <cell r="Q1736">
            <v>96000</v>
          </cell>
          <cell r="R1736">
            <v>7.6171495860690834</v>
          </cell>
          <cell r="S1736">
            <v>32.5</v>
          </cell>
          <cell r="T1736">
            <v>23041</v>
          </cell>
          <cell r="U1736">
            <v>8.9966403393369632</v>
          </cell>
          <cell r="V1736">
            <v>2135930</v>
          </cell>
          <cell r="X1736">
            <v>66</v>
          </cell>
          <cell r="Y1736">
            <v>0</v>
          </cell>
          <cell r="Z1736">
            <v>11.927999999999983</v>
          </cell>
        </row>
        <row r="1737">
          <cell r="A1737">
            <v>39354</v>
          </cell>
          <cell r="D1737">
            <v>1200</v>
          </cell>
          <cell r="E1737">
            <v>2044130</v>
          </cell>
          <cell r="K1737">
            <v>0</v>
          </cell>
          <cell r="L1737">
            <v>130</v>
          </cell>
          <cell r="M1737">
            <v>132.54</v>
          </cell>
          <cell r="N1737">
            <v>35.96</v>
          </cell>
          <cell r="O1737">
            <v>0.27131432020522112</v>
          </cell>
          <cell r="P1737">
            <v>230</v>
          </cell>
          <cell r="Q1737">
            <v>92000</v>
          </cell>
          <cell r="R1737">
            <v>7.711370152406821</v>
          </cell>
          <cell r="S1737">
            <v>9.2307692307692299</v>
          </cell>
          <cell r="T1737">
            <v>21807</v>
          </cell>
          <cell r="U1737">
            <v>8.8919822229175729</v>
          </cell>
          <cell r="V1737">
            <v>2045330</v>
          </cell>
          <cell r="X1737">
            <v>65</v>
          </cell>
          <cell r="Y1737">
            <v>0</v>
          </cell>
          <cell r="Z1737">
            <v>10.575999999999979</v>
          </cell>
        </row>
        <row r="1738">
          <cell r="A1738">
            <v>39355</v>
          </cell>
          <cell r="D1738">
            <v>12630</v>
          </cell>
          <cell r="E1738">
            <v>2090320</v>
          </cell>
          <cell r="K1738">
            <v>0</v>
          </cell>
          <cell r="L1738">
            <v>660</v>
          </cell>
          <cell r="M1738">
            <v>135.83000000000001</v>
          </cell>
          <cell r="N1738">
            <v>34.47</v>
          </cell>
          <cell r="O1738">
            <v>0.25377309872634907</v>
          </cell>
          <cell r="P1738">
            <v>230</v>
          </cell>
          <cell r="Q1738">
            <v>96000</v>
          </cell>
          <cell r="R1738">
            <v>7.6946182728410513</v>
          </cell>
          <cell r="S1738">
            <v>19.136363636363637</v>
          </cell>
          <cell r="T1738">
            <v>21429</v>
          </cell>
          <cell r="U1738">
            <v>8.4984360065622102</v>
          </cell>
          <cell r="V1738">
            <v>2102950</v>
          </cell>
          <cell r="X1738">
            <v>68</v>
          </cell>
          <cell r="Y1738">
            <v>0</v>
          </cell>
          <cell r="Z1738">
            <v>9.4735999999999905</v>
          </cell>
        </row>
        <row r="1739">
          <cell r="A1739">
            <v>39356</v>
          </cell>
          <cell r="D1739">
            <v>19300</v>
          </cell>
          <cell r="E1739">
            <v>2176500</v>
          </cell>
          <cell r="K1739">
            <v>0</v>
          </cell>
          <cell r="L1739">
            <v>960</v>
          </cell>
          <cell r="M1739">
            <v>139.91999999999999</v>
          </cell>
          <cell r="N1739">
            <v>38.68</v>
          </cell>
          <cell r="O1739">
            <v>0.27644368210405951</v>
          </cell>
          <cell r="P1739">
            <v>230</v>
          </cell>
          <cell r="Q1739">
            <v>99000</v>
          </cell>
          <cell r="R1739">
            <v>7.777658662092624</v>
          </cell>
          <cell r="S1739">
            <v>20.104166666666668</v>
          </cell>
          <cell r="T1739">
            <v>22372</v>
          </cell>
          <cell r="U1739">
            <v>8.4972438291283368</v>
          </cell>
          <cell r="V1739">
            <v>2195800</v>
          </cell>
          <cell r="X1739">
            <v>73</v>
          </cell>
          <cell r="Y1739">
            <v>0</v>
          </cell>
          <cell r="Z1739">
            <v>12.228799999999993</v>
          </cell>
        </row>
        <row r="1740">
          <cell r="A1740">
            <v>39357</v>
          </cell>
          <cell r="D1740">
            <v>104281</v>
          </cell>
          <cell r="E1740">
            <v>2162400</v>
          </cell>
          <cell r="K1740">
            <v>0</v>
          </cell>
          <cell r="L1740">
            <v>1550</v>
          </cell>
          <cell r="M1740">
            <v>137.55000000000001</v>
          </cell>
          <cell r="N1740">
            <v>39.47</v>
          </cell>
          <cell r="O1740">
            <v>0.28695019992729914</v>
          </cell>
          <cell r="P1740">
            <v>230</v>
          </cell>
          <cell r="Q1740">
            <v>105000</v>
          </cell>
          <cell r="R1740">
            <v>7.8604143947655398</v>
          </cell>
          <cell r="S1740">
            <v>67.278064516129035</v>
          </cell>
          <cell r="T1740">
            <v>22281</v>
          </cell>
          <cell r="U1740">
            <v>8.1980455123592595</v>
          </cell>
          <cell r="V1740">
            <v>2266681</v>
          </cell>
          <cell r="X1740">
            <v>68</v>
          </cell>
          <cell r="Y1740">
            <v>0</v>
          </cell>
          <cell r="Z1740">
            <v>13.588799999999992</v>
          </cell>
        </row>
        <row r="1741">
          <cell r="A1741">
            <v>39358</v>
          </cell>
          <cell r="D1741">
            <v>63000</v>
          </cell>
          <cell r="E1741">
            <v>2202110</v>
          </cell>
          <cell r="K1741">
            <v>0</v>
          </cell>
          <cell r="L1741">
            <v>1310</v>
          </cell>
          <cell r="M1741">
            <v>141.33000000000001</v>
          </cell>
          <cell r="N1741">
            <v>39</v>
          </cell>
          <cell r="O1741">
            <v>0.27594990447887918</v>
          </cell>
          <cell r="P1741">
            <v>230</v>
          </cell>
          <cell r="Q1741">
            <v>101000</v>
          </cell>
          <cell r="R1741">
            <v>7.7906672327177526</v>
          </cell>
          <cell r="S1741">
            <v>48.091603053435115</v>
          </cell>
          <cell r="T1741">
            <v>25185</v>
          </cell>
          <cell r="U1741">
            <v>9.2729668757808668</v>
          </cell>
          <cell r="V1741">
            <v>2265110</v>
          </cell>
          <cell r="X1741">
            <v>72</v>
          </cell>
          <cell r="Y1741">
            <v>0</v>
          </cell>
          <cell r="Z1741">
            <v>15.177600000000027</v>
          </cell>
        </row>
        <row r="1742">
          <cell r="A1742">
            <v>39359</v>
          </cell>
          <cell r="D1742">
            <v>180763</v>
          </cell>
          <cell r="E1742">
            <v>2167020</v>
          </cell>
          <cell r="K1742">
            <v>0</v>
          </cell>
          <cell r="L1742">
            <v>2810</v>
          </cell>
          <cell r="M1742">
            <v>138.84</v>
          </cell>
          <cell r="N1742">
            <v>36.54</v>
          </cell>
          <cell r="O1742">
            <v>0.26318063958513394</v>
          </cell>
          <cell r="P1742">
            <v>230</v>
          </cell>
          <cell r="Q1742">
            <v>111000</v>
          </cell>
          <cell r="R1742">
            <v>7.8040190146931723</v>
          </cell>
          <cell r="S1742">
            <v>64.328469750889681</v>
          </cell>
          <cell r="T1742">
            <v>23227</v>
          </cell>
          <cell r="U1742">
            <v>8.2508979748128333</v>
          </cell>
          <cell r="V1742">
            <v>2347783</v>
          </cell>
          <cell r="X1742">
            <v>72</v>
          </cell>
          <cell r="Y1742">
            <v>0</v>
          </cell>
          <cell r="Z1742">
            <v>19.163200000000032</v>
          </cell>
        </row>
        <row r="1743">
          <cell r="A1743">
            <v>39360</v>
          </cell>
          <cell r="D1743">
            <v>327700</v>
          </cell>
          <cell r="E1743">
            <v>2237380</v>
          </cell>
          <cell r="K1743">
            <v>0</v>
          </cell>
          <cell r="L1743">
            <v>4200</v>
          </cell>
          <cell r="M1743">
            <v>145.44</v>
          </cell>
          <cell r="N1743">
            <v>35.99</v>
          </cell>
          <cell r="O1743">
            <v>0.24745599559955997</v>
          </cell>
          <cell r="P1743">
            <v>230</v>
          </cell>
          <cell r="Q1743">
            <v>115000</v>
          </cell>
          <cell r="R1743">
            <v>7.691762926292629</v>
          </cell>
          <cell r="S1743">
            <v>78.023809523809518</v>
          </cell>
          <cell r="T1743">
            <v>23837</v>
          </cell>
          <cell r="U1743">
            <v>7.7502682177553908</v>
          </cell>
          <cell r="V1743">
            <v>2565080</v>
          </cell>
          <cell r="X1743">
            <v>77</v>
          </cell>
          <cell r="Y1743">
            <v>0</v>
          </cell>
          <cell r="Z1743">
            <v>20.235199999999992</v>
          </cell>
        </row>
        <row r="1744">
          <cell r="A1744">
            <v>39361</v>
          </cell>
          <cell r="D1744">
            <v>330000</v>
          </cell>
          <cell r="E1744">
            <v>2222900</v>
          </cell>
          <cell r="K1744">
            <v>0</v>
          </cell>
          <cell r="L1744">
            <v>4310</v>
          </cell>
          <cell r="M1744">
            <v>142.02000000000001</v>
          </cell>
          <cell r="N1744">
            <v>34.880000000000003</v>
          </cell>
          <cell r="O1744">
            <v>0.24559921137867907</v>
          </cell>
          <cell r="P1744">
            <v>230</v>
          </cell>
          <cell r="Q1744">
            <v>115000</v>
          </cell>
          <cell r="R1744">
            <v>7.8260104210674557</v>
          </cell>
          <cell r="S1744">
            <v>76.566125290023209</v>
          </cell>
          <cell r="T1744">
            <v>22160</v>
          </cell>
          <cell r="U1744">
            <v>7.2393904970817502</v>
          </cell>
          <cell r="V1744">
            <v>2552900</v>
          </cell>
          <cell r="X1744">
            <v>78</v>
          </cell>
          <cell r="Y1744">
            <v>0</v>
          </cell>
          <cell r="Z1744">
            <v>21.411200000000008</v>
          </cell>
        </row>
        <row r="1745">
          <cell r="A1745">
            <v>39362</v>
          </cell>
          <cell r="D1745">
            <v>202100</v>
          </cell>
          <cell r="E1745">
            <v>2239690</v>
          </cell>
          <cell r="K1745">
            <v>0</v>
          </cell>
          <cell r="L1745">
            <v>2800</v>
          </cell>
          <cell r="M1745">
            <v>142.91</v>
          </cell>
          <cell r="N1745">
            <v>37.14</v>
          </cell>
          <cell r="O1745">
            <v>0.25988384297809813</v>
          </cell>
          <cell r="P1745">
            <v>230</v>
          </cell>
          <cell r="Q1745">
            <v>109000</v>
          </cell>
          <cell r="R1745">
            <v>7.8360156742005458</v>
          </cell>
          <cell r="S1745">
            <v>72.178571428571431</v>
          </cell>
          <cell r="T1745">
            <v>21618</v>
          </cell>
          <cell r="U1745">
            <v>7.3836865578120969</v>
          </cell>
          <cell r="V1745">
            <v>2441790</v>
          </cell>
          <cell r="X1745">
            <v>76</v>
          </cell>
          <cell r="Y1745">
            <v>0</v>
          </cell>
          <cell r="Z1745">
            <v>21.324800000000025</v>
          </cell>
        </row>
        <row r="1746">
          <cell r="A1746">
            <v>39363</v>
          </cell>
          <cell r="D1746">
            <v>284937</v>
          </cell>
          <cell r="E1746">
            <v>2175570</v>
          </cell>
          <cell r="K1746">
            <v>0</v>
          </cell>
          <cell r="L1746">
            <v>3970</v>
          </cell>
          <cell r="M1746">
            <v>141.85</v>
          </cell>
          <cell r="N1746">
            <v>36.880000000000003</v>
          </cell>
          <cell r="O1746">
            <v>0.25999295029961228</v>
          </cell>
          <cell r="P1746">
            <v>230</v>
          </cell>
          <cell r="Q1746">
            <v>114000</v>
          </cell>
          <cell r="R1746">
            <v>7.6685583362707082</v>
          </cell>
          <cell r="S1746">
            <v>71.772544080604533</v>
          </cell>
          <cell r="T1746">
            <v>22474</v>
          </cell>
          <cell r="U1746">
            <v>7.6176641643368628</v>
          </cell>
          <cell r="V1746">
            <v>2460507</v>
          </cell>
          <cell r="X1746">
            <v>75</v>
          </cell>
          <cell r="Y1746">
            <v>0</v>
          </cell>
          <cell r="Z1746">
            <v>19.896000000000029</v>
          </cell>
        </row>
        <row r="1747">
          <cell r="A1747">
            <v>39364</v>
          </cell>
          <cell r="D1747">
            <v>31527</v>
          </cell>
          <cell r="E1747">
            <v>2048070</v>
          </cell>
          <cell r="K1747">
            <v>0</v>
          </cell>
          <cell r="L1747">
            <v>890</v>
          </cell>
          <cell r="M1747">
            <v>131.88</v>
          </cell>
          <cell r="N1747">
            <v>31.03</v>
          </cell>
          <cell r="O1747">
            <v>0.23528965726417958</v>
          </cell>
          <cell r="P1747">
            <v>230</v>
          </cell>
          <cell r="Q1747">
            <v>94000</v>
          </cell>
          <cell r="R1747">
            <v>7.7648999090081894</v>
          </cell>
          <cell r="S1747">
            <v>35.423595505617975</v>
          </cell>
          <cell r="T1747">
            <v>27352</v>
          </cell>
          <cell r="U1747">
            <v>10.969225287399434</v>
          </cell>
          <cell r="V1747">
            <v>2079597</v>
          </cell>
          <cell r="X1747">
            <v>70</v>
          </cell>
          <cell r="Y1747">
            <v>0</v>
          </cell>
          <cell r="Z1747">
            <v>9.1839999999999762</v>
          </cell>
        </row>
        <row r="1748">
          <cell r="A1748">
            <v>39365</v>
          </cell>
          <cell r="D1748">
            <v>2531</v>
          </cell>
          <cell r="E1748">
            <v>1954200</v>
          </cell>
          <cell r="K1748">
            <v>0</v>
          </cell>
          <cell r="L1748">
            <v>300</v>
          </cell>
          <cell r="M1748">
            <v>122.55</v>
          </cell>
          <cell r="N1748">
            <v>23.97</v>
          </cell>
          <cell r="O1748">
            <v>0.195593635250918</v>
          </cell>
          <cell r="P1748">
            <v>230</v>
          </cell>
          <cell r="Q1748">
            <v>87000</v>
          </cell>
          <cell r="R1748">
            <v>7.9730722154222766</v>
          </cell>
          <cell r="S1748">
            <v>8.4366666666666674</v>
          </cell>
          <cell r="T1748">
            <v>22628</v>
          </cell>
          <cell r="U1748">
            <v>9.644530597205236</v>
          </cell>
          <cell r="V1748">
            <v>1956731</v>
          </cell>
          <cell r="X1748">
            <v>57</v>
          </cell>
          <cell r="Y1748">
            <v>8</v>
          </cell>
          <cell r="Z1748">
            <v>0</v>
          </cell>
        </row>
        <row r="1749">
          <cell r="A1749">
            <v>39366</v>
          </cell>
          <cell r="E1749">
            <v>1876400</v>
          </cell>
          <cell r="K1749">
            <v>0</v>
          </cell>
          <cell r="M1749">
            <v>120.35</v>
          </cell>
          <cell r="N1749">
            <v>25.16</v>
          </cell>
          <cell r="O1749">
            <v>0.20905691732447029</v>
          </cell>
          <cell r="P1749">
            <v>230</v>
          </cell>
          <cell r="Q1749">
            <v>84000</v>
          </cell>
          <cell r="R1749">
            <v>7.7955961778147067</v>
          </cell>
          <cell r="S1749" t="str">
            <v/>
          </cell>
          <cell r="T1749">
            <v>24968</v>
          </cell>
          <cell r="U1749">
            <v>11.097480281389895</v>
          </cell>
          <cell r="V1749">
            <v>1876400</v>
          </cell>
          <cell r="X1749">
            <v>54</v>
          </cell>
          <cell r="Y1749">
            <v>11</v>
          </cell>
          <cell r="Z1749">
            <v>0</v>
          </cell>
        </row>
        <row r="1750">
          <cell r="A1750">
            <v>39367</v>
          </cell>
          <cell r="D1750">
            <v>204700</v>
          </cell>
          <cell r="E1750">
            <v>1378630</v>
          </cell>
          <cell r="K1750">
            <v>0</v>
          </cell>
          <cell r="L1750">
            <v>2940</v>
          </cell>
          <cell r="M1750">
            <v>88.51</v>
          </cell>
          <cell r="N1750">
            <v>19.46</v>
          </cell>
          <cell r="O1750">
            <v>0.2198621624675178</v>
          </cell>
          <cell r="P1750">
            <v>230</v>
          </cell>
          <cell r="Q1750">
            <v>76000</v>
          </cell>
          <cell r="R1750">
            <v>7.7879900576206076</v>
          </cell>
          <cell r="S1750">
            <v>69.625850340136054</v>
          </cell>
          <cell r="T1750">
            <v>25650</v>
          </cell>
          <cell r="U1750">
            <v>13.510828443849354</v>
          </cell>
          <cell r="V1750">
            <v>1583330</v>
          </cell>
          <cell r="X1750">
            <v>52</v>
          </cell>
          <cell r="Y1750">
            <v>13</v>
          </cell>
          <cell r="Z1750">
            <v>0</v>
          </cell>
        </row>
        <row r="1751">
          <cell r="A1751">
            <v>39368</v>
          </cell>
          <cell r="D1751">
            <v>1400</v>
          </cell>
          <cell r="E1751">
            <v>1849380</v>
          </cell>
          <cell r="K1751">
            <v>0</v>
          </cell>
          <cell r="L1751">
            <v>40</v>
          </cell>
          <cell r="M1751">
            <v>118.81</v>
          </cell>
          <cell r="N1751">
            <v>19.989999999999998</v>
          </cell>
          <cell r="O1751">
            <v>0.16825183065398533</v>
          </cell>
          <cell r="P1751">
            <v>230</v>
          </cell>
          <cell r="Q1751">
            <v>86000</v>
          </cell>
          <cell r="R1751">
            <v>7.7829307297365542</v>
          </cell>
          <cell r="S1751">
            <v>35</v>
          </cell>
          <cell r="T1751">
            <v>22385</v>
          </cell>
          <cell r="U1751">
            <v>10.08714704070716</v>
          </cell>
          <cell r="V1751">
            <v>1850780</v>
          </cell>
          <cell r="X1751">
            <v>58</v>
          </cell>
          <cell r="Y1751">
            <v>7</v>
          </cell>
          <cell r="Z1751">
            <v>1.5551999999999921</v>
          </cell>
        </row>
        <row r="1752">
          <cell r="A1752">
            <v>39369</v>
          </cell>
          <cell r="E1752">
            <v>1943960</v>
          </cell>
          <cell r="K1752">
            <v>0</v>
          </cell>
          <cell r="M1752">
            <v>121.85</v>
          </cell>
          <cell r="N1752">
            <v>18.71</v>
          </cell>
          <cell r="O1752">
            <v>0.15354944604021339</v>
          </cell>
          <cell r="P1752">
            <v>230</v>
          </cell>
          <cell r="Q1752">
            <v>91000</v>
          </cell>
          <cell r="R1752">
            <v>7.976856791136643</v>
          </cell>
          <cell r="S1752" t="str">
            <v/>
          </cell>
          <cell r="T1752">
            <v>26652</v>
          </cell>
          <cell r="U1752">
            <v>11.434272310129838</v>
          </cell>
          <cell r="V1752">
            <v>1943960</v>
          </cell>
          <cell r="X1752">
            <v>65</v>
          </cell>
          <cell r="Y1752">
            <v>0</v>
          </cell>
          <cell r="Z1752">
            <v>6.1631999999999749</v>
          </cell>
        </row>
        <row r="1753">
          <cell r="A1753">
            <v>39370</v>
          </cell>
          <cell r="D1753">
            <v>1884</v>
          </cell>
          <cell r="E1753">
            <v>2035580</v>
          </cell>
          <cell r="K1753">
            <v>0</v>
          </cell>
          <cell r="L1753">
            <v>170</v>
          </cell>
          <cell r="M1753">
            <v>127.73</v>
          </cell>
          <cell r="N1753">
            <v>19.45</v>
          </cell>
          <cell r="O1753">
            <v>0.15227432866202145</v>
          </cell>
          <cell r="P1753">
            <v>230</v>
          </cell>
          <cell r="Q1753">
            <v>95000</v>
          </cell>
          <cell r="R1753">
            <v>7.9682924919752605</v>
          </cell>
          <cell r="S1753">
            <v>11.08235294117647</v>
          </cell>
          <cell r="T1753">
            <v>22427</v>
          </cell>
          <cell r="U1753">
            <v>9.1800974152181336</v>
          </cell>
          <cell r="V1753">
            <v>2037464</v>
          </cell>
          <cell r="X1753">
            <v>63</v>
          </cell>
          <cell r="Y1753">
            <v>2</v>
          </cell>
          <cell r="Z1753">
            <v>8.6975999999999871</v>
          </cell>
        </row>
        <row r="1754">
          <cell r="A1754">
            <v>39371</v>
          </cell>
          <cell r="E1754">
            <v>2048940</v>
          </cell>
          <cell r="K1754">
            <v>0</v>
          </cell>
          <cell r="M1754">
            <v>128.30000000000001</v>
          </cell>
          <cell r="N1754">
            <v>19.62</v>
          </cell>
          <cell r="O1754">
            <v>0.15292283710054558</v>
          </cell>
          <cell r="P1754">
            <v>230</v>
          </cell>
          <cell r="Q1754">
            <v>90000</v>
          </cell>
          <cell r="R1754">
            <v>7.9849571317225241</v>
          </cell>
          <cell r="S1754" t="str">
            <v/>
          </cell>
          <cell r="T1754">
            <v>22239</v>
          </cell>
          <cell r="U1754">
            <v>9.0521567249407013</v>
          </cell>
          <cell r="V1754">
            <v>2048940</v>
          </cell>
          <cell r="X1754">
            <v>60</v>
          </cell>
          <cell r="Y1754">
            <v>5</v>
          </cell>
          <cell r="Z1754">
            <v>6.6719999999999899</v>
          </cell>
        </row>
        <row r="1755">
          <cell r="A1755">
            <v>39372</v>
          </cell>
          <cell r="D1755">
            <v>53763</v>
          </cell>
          <cell r="E1755">
            <v>2117270</v>
          </cell>
          <cell r="K1755">
            <v>0</v>
          </cell>
          <cell r="L1755">
            <v>1020</v>
          </cell>
          <cell r="M1755">
            <v>134.96</v>
          </cell>
          <cell r="N1755">
            <v>20.52</v>
          </cell>
          <cell r="O1755">
            <v>0.15204505038529934</v>
          </cell>
          <cell r="P1755">
            <v>230</v>
          </cell>
          <cell r="Q1755">
            <v>101000</v>
          </cell>
          <cell r="R1755">
            <v>7.8440649081209246</v>
          </cell>
          <cell r="S1755">
            <v>52.708823529411767</v>
          </cell>
          <cell r="T1755">
            <v>22211</v>
          </cell>
          <cell r="U1755">
            <v>8.5323318438734006</v>
          </cell>
          <cell r="V1755">
            <v>2171033</v>
          </cell>
          <cell r="X1755">
            <v>63</v>
          </cell>
          <cell r="Y1755">
            <v>2</v>
          </cell>
          <cell r="Z1755">
            <v>11.476799999999997</v>
          </cell>
        </row>
        <row r="1756">
          <cell r="A1756">
            <v>39373</v>
          </cell>
          <cell r="D1756">
            <v>75015</v>
          </cell>
          <cell r="E1756">
            <v>2191800</v>
          </cell>
          <cell r="K1756">
            <v>0</v>
          </cell>
          <cell r="L1756">
            <v>1260</v>
          </cell>
          <cell r="M1756">
            <v>139.02000000000001</v>
          </cell>
          <cell r="N1756">
            <v>24.6</v>
          </cell>
          <cell r="O1756">
            <v>0.17695295640914976</v>
          </cell>
          <cell r="P1756">
            <v>230</v>
          </cell>
          <cell r="Q1756">
            <v>101000</v>
          </cell>
          <cell r="R1756">
            <v>7.8830384117393182</v>
          </cell>
          <cell r="S1756">
            <v>59.535714285714285</v>
          </cell>
          <cell r="T1756">
            <v>22831</v>
          </cell>
          <cell r="U1756">
            <v>8.3999152996605382</v>
          </cell>
          <cell r="V1756">
            <v>2266815</v>
          </cell>
          <cell r="X1756">
            <v>74</v>
          </cell>
          <cell r="Y1756">
            <v>0</v>
          </cell>
          <cell r="Z1756">
            <v>17.953600000000023</v>
          </cell>
        </row>
        <row r="1757">
          <cell r="A1757">
            <v>39374</v>
          </cell>
          <cell r="E1757">
            <v>1959570</v>
          </cell>
          <cell r="K1757">
            <v>0</v>
          </cell>
          <cell r="M1757">
            <v>125.37</v>
          </cell>
          <cell r="N1757">
            <v>30.09</v>
          </cell>
          <cell r="O1757">
            <v>0.2400095716678631</v>
          </cell>
          <cell r="P1757">
            <v>230</v>
          </cell>
          <cell r="Q1757">
            <v>88000</v>
          </cell>
          <cell r="R1757">
            <v>7.8151471643933954</v>
          </cell>
          <cell r="S1757" t="str">
            <v/>
          </cell>
          <cell r="T1757">
            <v>21100</v>
          </cell>
          <cell r="U1757">
            <v>8.9802354598202676</v>
          </cell>
          <cell r="V1757">
            <v>1959570</v>
          </cell>
          <cell r="X1757">
            <v>60</v>
          </cell>
          <cell r="Y1757">
            <v>5</v>
          </cell>
          <cell r="Z1757">
            <v>1.417599999999986</v>
          </cell>
        </row>
        <row r="1758">
          <cell r="A1758">
            <v>39375</v>
          </cell>
          <cell r="E1758">
            <v>1961630</v>
          </cell>
          <cell r="K1758">
            <v>0</v>
          </cell>
          <cell r="M1758">
            <v>122.05</v>
          </cell>
          <cell r="N1758">
            <v>32.43</v>
          </cell>
          <cell r="O1758">
            <v>0.26571077427283901</v>
          </cell>
          <cell r="P1758">
            <v>230</v>
          </cell>
          <cell r="Q1758">
            <v>89000</v>
          </cell>
          <cell r="R1758">
            <v>8.0361736993035642</v>
          </cell>
          <cell r="S1758" t="str">
            <v/>
          </cell>
          <cell r="T1758">
            <v>21124</v>
          </cell>
          <cell r="U1758">
            <v>8.9810086509688372</v>
          </cell>
          <cell r="V1758">
            <v>1961630</v>
          </cell>
          <cell r="X1758">
            <v>62</v>
          </cell>
          <cell r="Y1758">
            <v>3</v>
          </cell>
          <cell r="Z1758">
            <v>2.2559999999999789</v>
          </cell>
        </row>
        <row r="1759">
          <cell r="A1759">
            <v>39376</v>
          </cell>
          <cell r="E1759">
            <v>1951800</v>
          </cell>
          <cell r="K1759">
            <v>0</v>
          </cell>
          <cell r="M1759">
            <v>123.4</v>
          </cell>
          <cell r="N1759">
            <v>27.94</v>
          </cell>
          <cell r="O1759">
            <v>0.22641815235008103</v>
          </cell>
          <cell r="P1759">
            <v>230</v>
          </cell>
          <cell r="Q1759">
            <v>88000</v>
          </cell>
          <cell r="R1759">
            <v>7.9084278768233389</v>
          </cell>
          <cell r="S1759" t="str">
            <v/>
          </cell>
          <cell r="T1759">
            <v>23096</v>
          </cell>
          <cell r="U1759">
            <v>9.8688718106363336</v>
          </cell>
          <cell r="V1759">
            <v>1951800</v>
          </cell>
          <cell r="X1759">
            <v>68</v>
          </cell>
          <cell r="Y1759">
            <v>0</v>
          </cell>
          <cell r="Z1759">
            <v>7.4895999999999816</v>
          </cell>
        </row>
        <row r="1760">
          <cell r="A1760">
            <v>39377</v>
          </cell>
          <cell r="D1760">
            <v>1427</v>
          </cell>
          <cell r="E1760">
            <v>1463040</v>
          </cell>
          <cell r="K1760">
            <v>0</v>
          </cell>
          <cell r="L1760">
            <v>40</v>
          </cell>
          <cell r="M1760">
            <v>93.02</v>
          </cell>
          <cell r="N1760">
            <v>16.149999999999999</v>
          </cell>
          <cell r="O1760">
            <v>0.17361857665018274</v>
          </cell>
          <cell r="P1760">
            <v>230</v>
          </cell>
          <cell r="Q1760">
            <v>87000</v>
          </cell>
          <cell r="R1760">
            <v>7.8641152440335409</v>
          </cell>
          <cell r="S1760">
            <v>35.674999999999997</v>
          </cell>
          <cell r="T1760">
            <v>21953</v>
          </cell>
          <cell r="U1760">
            <v>12.502024285968888</v>
          </cell>
          <cell r="V1760">
            <v>1464467</v>
          </cell>
          <cell r="X1760">
            <v>56</v>
          </cell>
          <cell r="Y1760">
            <v>9</v>
          </cell>
          <cell r="Z1760">
            <v>3.4239999999999853</v>
          </cell>
        </row>
        <row r="1761">
          <cell r="A1761">
            <v>39378</v>
          </cell>
          <cell r="E1761">
            <v>1210700</v>
          </cell>
          <cell r="K1761">
            <v>0</v>
          </cell>
          <cell r="M1761">
            <v>76.459999999999994</v>
          </cell>
          <cell r="N1761">
            <v>14.99</v>
          </cell>
          <cell r="O1761">
            <v>0.19605022233847766</v>
          </cell>
          <cell r="P1761">
            <v>230</v>
          </cell>
          <cell r="Q1761">
            <v>58000</v>
          </cell>
          <cell r="R1761">
            <v>7.9172116139157733</v>
          </cell>
          <cell r="S1761" t="str">
            <v/>
          </cell>
          <cell r="T1761">
            <v>23916</v>
          </cell>
          <cell r="U1761">
            <v>16.474720409680351</v>
          </cell>
          <cell r="V1761">
            <v>1210700</v>
          </cell>
          <cell r="X1761">
            <v>50</v>
          </cell>
          <cell r="Y1761">
            <v>15</v>
          </cell>
          <cell r="Z1761">
            <v>0</v>
          </cell>
        </row>
        <row r="1762">
          <cell r="A1762">
            <v>39379</v>
          </cell>
          <cell r="E1762">
            <v>1263920</v>
          </cell>
          <cell r="K1762">
            <v>0</v>
          </cell>
          <cell r="M1762">
            <v>77.62</v>
          </cell>
          <cell r="N1762">
            <v>15.96</v>
          </cell>
          <cell r="O1762">
            <v>0.20561710899252769</v>
          </cell>
          <cell r="P1762">
            <v>230</v>
          </cell>
          <cell r="Q1762">
            <v>60000</v>
          </cell>
          <cell r="R1762">
            <v>8.1417160525637726</v>
          </cell>
          <cell r="S1762" t="str">
            <v/>
          </cell>
          <cell r="T1762">
            <v>21137</v>
          </cell>
          <cell r="U1762">
            <v>13.947289385404138</v>
          </cell>
          <cell r="V1762">
            <v>1263920</v>
          </cell>
          <cell r="X1762">
            <v>51</v>
          </cell>
          <cell r="Y1762">
            <v>14</v>
          </cell>
          <cell r="Z1762">
            <v>0</v>
          </cell>
        </row>
        <row r="1763">
          <cell r="A1763">
            <v>39380</v>
          </cell>
          <cell r="E1763">
            <v>1348900</v>
          </cell>
          <cell r="K1763">
            <v>0</v>
          </cell>
          <cell r="M1763">
            <v>83.21</v>
          </cell>
          <cell r="N1763">
            <v>20.99</v>
          </cell>
          <cell r="O1763">
            <v>0.25225333493570484</v>
          </cell>
          <cell r="P1763">
            <v>230</v>
          </cell>
          <cell r="Q1763">
            <v>64000</v>
          </cell>
          <cell r="R1763">
            <v>8.1053959860593672</v>
          </cell>
          <cell r="S1763" t="str">
            <v/>
          </cell>
          <cell r="T1763">
            <v>20368</v>
          </cell>
          <cell r="U1763">
            <v>12.593158870190525</v>
          </cell>
          <cell r="V1763">
            <v>1348900</v>
          </cell>
          <cell r="X1763">
            <v>48</v>
          </cell>
          <cell r="Y1763">
            <v>17</v>
          </cell>
          <cell r="Z1763">
            <v>0</v>
          </cell>
        </row>
        <row r="1764">
          <cell r="A1764">
            <v>39381</v>
          </cell>
          <cell r="D1764">
            <v>1377</v>
          </cell>
          <cell r="E1764">
            <v>1255480</v>
          </cell>
          <cell r="K1764">
            <v>0</v>
          </cell>
          <cell r="L1764">
            <v>130</v>
          </cell>
          <cell r="M1764">
            <v>80.400000000000006</v>
          </cell>
          <cell r="N1764">
            <v>21.19</v>
          </cell>
          <cell r="O1764">
            <v>0.26355721393034826</v>
          </cell>
          <cell r="P1764">
            <v>230</v>
          </cell>
          <cell r="Q1764">
            <v>57000</v>
          </cell>
          <cell r="R1764">
            <v>7.8077114427860694</v>
          </cell>
          <cell r="S1764">
            <v>10.592307692307692</v>
          </cell>
          <cell r="T1764">
            <v>20957</v>
          </cell>
          <cell r="U1764">
            <v>13.906226404435829</v>
          </cell>
          <cell r="V1764">
            <v>1256857</v>
          </cell>
          <cell r="X1764">
            <v>52</v>
          </cell>
          <cell r="Y1764">
            <v>13</v>
          </cell>
          <cell r="Z1764">
            <v>0</v>
          </cell>
        </row>
        <row r="1765">
          <cell r="A1765">
            <v>39382</v>
          </cell>
          <cell r="E1765">
            <v>1178730</v>
          </cell>
          <cell r="K1765">
            <v>0</v>
          </cell>
          <cell r="M1765">
            <v>76.06</v>
          </cell>
          <cell r="N1765">
            <v>19.29</v>
          </cell>
          <cell r="O1765">
            <v>0.25361556665790164</v>
          </cell>
          <cell r="P1765">
            <v>230</v>
          </cell>
          <cell r="Q1765">
            <v>53000</v>
          </cell>
          <cell r="R1765">
            <v>7.7486852484880355</v>
          </cell>
          <cell r="S1765" t="str">
            <v/>
          </cell>
          <cell r="T1765">
            <v>21810</v>
          </cell>
          <cell r="U1765">
            <v>15.431472856379322</v>
          </cell>
          <cell r="V1765">
            <v>1178730</v>
          </cell>
          <cell r="X1765">
            <v>55</v>
          </cell>
          <cell r="Y1765">
            <v>10</v>
          </cell>
          <cell r="Z1765">
            <v>0.90879999999999939</v>
          </cell>
        </row>
        <row r="1766">
          <cell r="A1766">
            <v>39383</v>
          </cell>
          <cell r="E1766">
            <v>1263500</v>
          </cell>
          <cell r="K1766">
            <v>0</v>
          </cell>
          <cell r="M1766">
            <v>68.72</v>
          </cell>
          <cell r="N1766">
            <v>21.38</v>
          </cell>
          <cell r="O1766">
            <v>0.31111757857974387</v>
          </cell>
          <cell r="P1766">
            <v>230</v>
          </cell>
          <cell r="Q1766">
            <v>62000</v>
          </cell>
          <cell r="R1766">
            <v>9.1931024447031433</v>
          </cell>
          <cell r="S1766" t="str">
            <v/>
          </cell>
          <cell r="T1766">
            <v>22547</v>
          </cell>
          <cell r="U1766">
            <v>14.882626038781163</v>
          </cell>
          <cell r="V1766">
            <v>1263500</v>
          </cell>
          <cell r="X1766">
            <v>48</v>
          </cell>
          <cell r="Y1766">
            <v>17</v>
          </cell>
          <cell r="Z1766">
            <v>0</v>
          </cell>
        </row>
        <row r="1767">
          <cell r="A1767">
            <v>39384</v>
          </cell>
          <cell r="E1767">
            <v>1379750</v>
          </cell>
          <cell r="K1767">
            <v>0</v>
          </cell>
          <cell r="M1767">
            <v>85.68</v>
          </cell>
          <cell r="N1767">
            <v>20.71</v>
          </cell>
          <cell r="O1767">
            <v>0.24171335200746966</v>
          </cell>
          <cell r="P1767">
            <v>230</v>
          </cell>
          <cell r="Q1767">
            <v>75000</v>
          </cell>
          <cell r="R1767">
            <v>8.0517623716153128</v>
          </cell>
          <cell r="S1767" t="str">
            <v/>
          </cell>
          <cell r="T1767">
            <v>22634</v>
          </cell>
          <cell r="U1767">
            <v>13.68128718970828</v>
          </cell>
          <cell r="V1767">
            <v>1379750</v>
          </cell>
          <cell r="X1767">
            <v>46</v>
          </cell>
          <cell r="Y1767">
            <v>19</v>
          </cell>
          <cell r="Z1767">
            <v>0</v>
          </cell>
        </row>
        <row r="1768">
          <cell r="A1768">
            <v>39385</v>
          </cell>
          <cell r="E1768">
            <v>1241350</v>
          </cell>
          <cell r="K1768">
            <v>0</v>
          </cell>
          <cell r="M1768">
            <v>76.28</v>
          </cell>
          <cell r="N1768">
            <v>19.149999999999999</v>
          </cell>
          <cell r="O1768">
            <v>0.25104876769795487</v>
          </cell>
          <cell r="P1768">
            <v>230</v>
          </cell>
          <cell r="Q1768">
            <v>66000</v>
          </cell>
          <cell r="R1768">
            <v>8.1367986366019931</v>
          </cell>
          <cell r="S1768" t="str">
            <v/>
          </cell>
          <cell r="T1768">
            <v>19005</v>
          </cell>
          <cell r="U1768">
            <v>12.768493978330046</v>
          </cell>
          <cell r="V1768">
            <v>1241350</v>
          </cell>
          <cell r="X1768">
            <v>51</v>
          </cell>
          <cell r="Y1768">
            <v>14</v>
          </cell>
          <cell r="Z1768">
            <v>0</v>
          </cell>
        </row>
        <row r="1769">
          <cell r="A1769">
            <v>39386</v>
          </cell>
          <cell r="E1769">
            <v>1071990</v>
          </cell>
          <cell r="K1769">
            <v>0</v>
          </cell>
          <cell r="M1769">
            <v>67.06</v>
          </cell>
          <cell r="N1769">
            <v>17.670000000000002</v>
          </cell>
          <cell r="O1769">
            <v>0.26349537727408295</v>
          </cell>
          <cell r="P1769">
            <v>230</v>
          </cell>
          <cell r="Q1769">
            <v>50000</v>
          </cell>
          <cell r="R1769">
            <v>7.9927676707426185</v>
          </cell>
          <cell r="S1769" t="str">
            <v/>
          </cell>
          <cell r="T1769">
            <v>17738</v>
          </cell>
          <cell r="U1769">
            <v>13.800027985335683</v>
          </cell>
          <cell r="V1769">
            <v>1071990</v>
          </cell>
          <cell r="X1769">
            <v>54</v>
          </cell>
          <cell r="Y1769">
            <v>11</v>
          </cell>
          <cell r="Z1769">
            <v>0</v>
          </cell>
        </row>
        <row r="1770">
          <cell r="A1770">
            <v>39387</v>
          </cell>
          <cell r="E1770">
            <v>1239120</v>
          </cell>
          <cell r="K1770">
            <v>0</v>
          </cell>
          <cell r="M1770">
            <v>77.959999999999994</v>
          </cell>
          <cell r="N1770">
            <v>20.079999999999998</v>
          </cell>
          <cell r="O1770">
            <v>0.25756798358132377</v>
          </cell>
          <cell r="P1770">
            <v>230</v>
          </cell>
          <cell r="Q1770">
            <v>63000</v>
          </cell>
          <cell r="R1770">
            <v>7.9471523858388915</v>
          </cell>
          <cell r="S1770" t="str">
            <v/>
          </cell>
          <cell r="T1770">
            <v>20475</v>
          </cell>
          <cell r="U1770">
            <v>13.78086868099942</v>
          </cell>
          <cell r="V1770">
            <v>1239120</v>
          </cell>
          <cell r="X1770">
            <v>47</v>
          </cell>
          <cell r="Y1770">
            <v>18</v>
          </cell>
          <cell r="Z1770">
            <v>0</v>
          </cell>
        </row>
        <row r="1771">
          <cell r="A1771">
            <v>39388</v>
          </cell>
          <cell r="D1771">
            <v>1400</v>
          </cell>
          <cell r="E1771">
            <v>1403810</v>
          </cell>
          <cell r="K1771">
            <v>0</v>
          </cell>
          <cell r="L1771">
            <v>90</v>
          </cell>
          <cell r="M1771">
            <v>88.39</v>
          </cell>
          <cell r="N1771">
            <v>22.36</v>
          </cell>
          <cell r="O1771">
            <v>0.25296979296300487</v>
          </cell>
          <cell r="P1771">
            <v>230</v>
          </cell>
          <cell r="Q1771">
            <v>74000</v>
          </cell>
          <cell r="R1771">
            <v>7.9410001131349697</v>
          </cell>
          <cell r="S1771">
            <v>15.555555555555555</v>
          </cell>
          <cell r="T1771">
            <v>27323</v>
          </cell>
          <cell r="U1771">
            <v>16.216353427601568</v>
          </cell>
          <cell r="V1771">
            <v>1405210</v>
          </cell>
          <cell r="X1771">
            <v>46</v>
          </cell>
          <cell r="Y1771">
            <v>19</v>
          </cell>
          <cell r="Z1771">
            <v>0</v>
          </cell>
        </row>
        <row r="1772">
          <cell r="A1772">
            <v>39389</v>
          </cell>
          <cell r="E1772">
            <v>1384130</v>
          </cell>
          <cell r="K1772">
            <v>0</v>
          </cell>
          <cell r="M1772">
            <v>85.43</v>
          </cell>
          <cell r="N1772">
            <v>22</v>
          </cell>
          <cell r="O1772">
            <v>0.25752077724452765</v>
          </cell>
          <cell r="P1772">
            <v>230</v>
          </cell>
          <cell r="Q1772">
            <v>64000</v>
          </cell>
          <cell r="R1772">
            <v>8.1009598501697297</v>
          </cell>
          <cell r="S1772" t="str">
            <v/>
          </cell>
          <cell r="T1772">
            <v>19298</v>
          </cell>
          <cell r="U1772">
            <v>11.627904893326495</v>
          </cell>
          <cell r="V1772">
            <v>1384130</v>
          </cell>
          <cell r="X1772">
            <v>48</v>
          </cell>
          <cell r="Y1772">
            <v>17</v>
          </cell>
          <cell r="Z1772">
            <v>0</v>
          </cell>
        </row>
        <row r="1773">
          <cell r="A1773">
            <v>39390</v>
          </cell>
          <cell r="E1773">
            <v>1256040</v>
          </cell>
          <cell r="K1773">
            <v>0</v>
          </cell>
          <cell r="M1773">
            <v>79.489999999999995</v>
          </cell>
          <cell r="N1773">
            <v>20.86</v>
          </cell>
          <cell r="O1773">
            <v>0.26242294628255125</v>
          </cell>
          <cell r="P1773">
            <v>230</v>
          </cell>
          <cell r="Q1773">
            <v>65000</v>
          </cell>
          <cell r="R1773">
            <v>7.90061642973959</v>
          </cell>
          <cell r="S1773" t="str">
            <v/>
          </cell>
          <cell r="T1773">
            <v>21289</v>
          </cell>
          <cell r="U1773">
            <v>14.135717015381676</v>
          </cell>
          <cell r="V1773">
            <v>1256040</v>
          </cell>
          <cell r="X1773">
            <v>48</v>
          </cell>
          <cell r="Y1773">
            <v>17</v>
          </cell>
          <cell r="Z1773">
            <v>0</v>
          </cell>
        </row>
        <row r="1774">
          <cell r="A1774">
            <v>39391</v>
          </cell>
          <cell r="E1774">
            <v>1209700</v>
          </cell>
          <cell r="K1774">
            <v>0</v>
          </cell>
          <cell r="M1774">
            <v>75.400000000000006</v>
          </cell>
          <cell r="N1774">
            <v>18.260000000000002</v>
          </cell>
          <cell r="O1774">
            <v>0.24217506631299734</v>
          </cell>
          <cell r="P1774">
            <v>230</v>
          </cell>
          <cell r="Q1774">
            <v>64000</v>
          </cell>
          <cell r="R1774">
            <v>8.0218832891246681</v>
          </cell>
          <cell r="S1774" t="str">
            <v/>
          </cell>
          <cell r="T1774">
            <v>21466</v>
          </cell>
          <cell r="U1774">
            <v>14.799242787467968</v>
          </cell>
          <cell r="V1774">
            <v>1209700</v>
          </cell>
          <cell r="X1774">
            <v>58</v>
          </cell>
          <cell r="Y1774">
            <v>7</v>
          </cell>
          <cell r="Z1774">
            <v>0</v>
          </cell>
        </row>
        <row r="1775">
          <cell r="A1775">
            <v>39392</v>
          </cell>
          <cell r="E1775">
            <v>1601630</v>
          </cell>
          <cell r="K1775">
            <v>0</v>
          </cell>
          <cell r="M1775">
            <v>97.47</v>
          </cell>
          <cell r="N1775">
            <v>23.69</v>
          </cell>
          <cell r="O1775">
            <v>0.24304914332615166</v>
          </cell>
          <cell r="P1775">
            <v>230</v>
          </cell>
          <cell r="Q1775">
            <v>80000</v>
          </cell>
          <cell r="R1775">
            <v>8.2160151841592288</v>
          </cell>
          <cell r="S1775" t="str">
            <v/>
          </cell>
          <cell r="T1775">
            <v>22351</v>
          </cell>
          <cell r="U1775">
            <v>11.638601924289629</v>
          </cell>
          <cell r="V1775">
            <v>1601630</v>
          </cell>
          <cell r="X1775">
            <v>38</v>
          </cell>
          <cell r="Y1775">
            <v>27</v>
          </cell>
          <cell r="Z1775">
            <v>0</v>
          </cell>
        </row>
        <row r="1776">
          <cell r="A1776">
            <v>39393</v>
          </cell>
          <cell r="E1776">
            <v>1798320</v>
          </cell>
          <cell r="K1776">
            <v>0</v>
          </cell>
          <cell r="M1776">
            <v>110.54</v>
          </cell>
          <cell r="N1776">
            <v>27.29</v>
          </cell>
          <cell r="O1776">
            <v>0.24687895784331462</v>
          </cell>
          <cell r="P1776">
            <v>230</v>
          </cell>
          <cell r="Q1776">
            <v>87000</v>
          </cell>
          <cell r="R1776">
            <v>8.1342500452324948</v>
          </cell>
          <cell r="S1776" t="str">
            <v/>
          </cell>
          <cell r="T1776">
            <v>36449</v>
          </cell>
          <cell r="U1776">
            <v>16.903813559322032</v>
          </cell>
          <cell r="V1776">
            <v>1798320</v>
          </cell>
          <cell r="X1776">
            <v>36</v>
          </cell>
          <cell r="Y1776">
            <v>29</v>
          </cell>
          <cell r="Z1776">
            <v>0</v>
          </cell>
        </row>
        <row r="1777">
          <cell r="A1777">
            <v>39394</v>
          </cell>
          <cell r="E1777">
            <v>1518520</v>
          </cell>
          <cell r="K1777">
            <v>0</v>
          </cell>
          <cell r="M1777">
            <v>95.08</v>
          </cell>
          <cell r="N1777">
            <v>24.35</v>
          </cell>
          <cell r="O1777">
            <v>0.25610012620950778</v>
          </cell>
          <cell r="P1777">
            <v>230</v>
          </cell>
          <cell r="Q1777">
            <v>73000</v>
          </cell>
          <cell r="R1777">
            <v>7.9854859066049642</v>
          </cell>
          <cell r="S1777" t="str">
            <v/>
          </cell>
          <cell r="T1777">
            <v>29669</v>
          </cell>
          <cell r="U1777">
            <v>16.294777809972867</v>
          </cell>
          <cell r="V1777">
            <v>1518520</v>
          </cell>
          <cell r="X1777">
            <v>51</v>
          </cell>
          <cell r="Y1777">
            <v>14</v>
          </cell>
          <cell r="Z1777">
            <v>0</v>
          </cell>
        </row>
        <row r="1778">
          <cell r="A1778">
            <v>39395</v>
          </cell>
          <cell r="E1778">
            <v>1504160</v>
          </cell>
          <cell r="K1778">
            <v>0</v>
          </cell>
          <cell r="M1778">
            <v>93.94</v>
          </cell>
          <cell r="N1778">
            <v>24.24</v>
          </cell>
          <cell r="O1778">
            <v>0.25803704492229079</v>
          </cell>
          <cell r="P1778">
            <v>230</v>
          </cell>
          <cell r="Q1778">
            <v>74000</v>
          </cell>
          <cell r="R1778">
            <v>8.0059612518628906</v>
          </cell>
          <cell r="S1778" t="str">
            <v/>
          </cell>
          <cell r="T1778">
            <v>29588</v>
          </cell>
          <cell r="U1778">
            <v>16.40543027337517</v>
          </cell>
          <cell r="V1778">
            <v>1504160</v>
          </cell>
          <cell r="X1778">
            <v>48</v>
          </cell>
          <cell r="Y1778">
            <v>17</v>
          </cell>
          <cell r="Z1778">
            <v>0</v>
          </cell>
        </row>
        <row r="1779">
          <cell r="A1779">
            <v>39396</v>
          </cell>
          <cell r="E1779">
            <v>1574820</v>
          </cell>
          <cell r="K1779">
            <v>0</v>
          </cell>
          <cell r="M1779">
            <v>96.09</v>
          </cell>
          <cell r="N1779">
            <v>23.53</v>
          </cell>
          <cell r="O1779">
            <v>0.24487459673223019</v>
          </cell>
          <cell r="P1779">
            <v>230</v>
          </cell>
          <cell r="Q1779">
            <v>75000</v>
          </cell>
          <cell r="R1779">
            <v>8.1945051514205431</v>
          </cell>
          <cell r="S1779" t="str">
            <v/>
          </cell>
          <cell r="T1779">
            <v>27966</v>
          </cell>
          <cell r="U1779">
            <v>14.810355469196478</v>
          </cell>
          <cell r="V1779">
            <v>1574820</v>
          </cell>
          <cell r="X1779">
            <v>42</v>
          </cell>
          <cell r="Y1779">
            <v>23</v>
          </cell>
          <cell r="Z1779">
            <v>0</v>
          </cell>
        </row>
        <row r="1780">
          <cell r="A1780">
            <v>39397</v>
          </cell>
          <cell r="E1780">
            <v>1370350</v>
          </cell>
          <cell r="K1780">
            <v>0</v>
          </cell>
          <cell r="M1780">
            <v>84.77</v>
          </cell>
          <cell r="N1780">
            <v>21.55</v>
          </cell>
          <cell r="O1780">
            <v>0.2542172938539578</v>
          </cell>
          <cell r="P1780">
            <v>230</v>
          </cell>
          <cell r="Q1780">
            <v>62000</v>
          </cell>
          <cell r="R1780">
            <v>8.0827533325468917</v>
          </cell>
          <cell r="S1780" t="str">
            <v/>
          </cell>
          <cell r="T1780">
            <v>28705</v>
          </cell>
          <cell r="U1780">
            <v>17.469967526544313</v>
          </cell>
          <cell r="V1780">
            <v>1370350</v>
          </cell>
          <cell r="X1780">
            <v>54</v>
          </cell>
          <cell r="Y1780">
            <v>11</v>
          </cell>
          <cell r="Z1780">
            <v>0</v>
          </cell>
        </row>
        <row r="1781">
          <cell r="A1781">
            <v>39398</v>
          </cell>
          <cell r="E1781">
            <v>1166580</v>
          </cell>
          <cell r="K1781">
            <v>0</v>
          </cell>
          <cell r="M1781">
            <v>74.31</v>
          </cell>
          <cell r="N1781">
            <v>18.72</v>
          </cell>
          <cell r="O1781">
            <v>0.25191764230924502</v>
          </cell>
          <cell r="P1781">
            <v>230</v>
          </cell>
          <cell r="Q1781">
            <v>55000</v>
          </cell>
          <cell r="R1781">
            <v>7.8494146144529671</v>
          </cell>
          <cell r="S1781" t="str">
            <v/>
          </cell>
          <cell r="T1781">
            <v>28624</v>
          </cell>
          <cell r="U1781">
            <v>20.463591009617858</v>
          </cell>
          <cell r="V1781">
            <v>1166580</v>
          </cell>
          <cell r="X1781">
            <v>63</v>
          </cell>
          <cell r="Y1781">
            <v>2</v>
          </cell>
          <cell r="Z1781">
            <v>7.8879999999999839</v>
          </cell>
        </row>
        <row r="1782">
          <cell r="A1782">
            <v>39399</v>
          </cell>
          <cell r="E1782">
            <v>1150940</v>
          </cell>
          <cell r="K1782">
            <v>0</v>
          </cell>
          <cell r="M1782">
            <v>72.44</v>
          </cell>
          <cell r="N1782">
            <v>16.649999999999999</v>
          </cell>
          <cell r="O1782">
            <v>0.22984538928768636</v>
          </cell>
          <cell r="P1782">
            <v>230</v>
          </cell>
          <cell r="Q1782">
            <v>56000</v>
          </cell>
          <cell r="R1782">
            <v>7.9440916620651576</v>
          </cell>
          <cell r="S1782" t="str">
            <v/>
          </cell>
          <cell r="T1782">
            <v>26815</v>
          </cell>
          <cell r="U1782">
            <v>19.430821763080612</v>
          </cell>
          <cell r="V1782">
            <v>1150940</v>
          </cell>
          <cell r="X1782">
            <v>60</v>
          </cell>
          <cell r="Y1782">
            <v>5</v>
          </cell>
          <cell r="Z1782">
            <v>8.3647999999999811</v>
          </cell>
        </row>
        <row r="1783">
          <cell r="A1783">
            <v>39400</v>
          </cell>
          <cell r="E1783">
            <v>1197400</v>
          </cell>
          <cell r="K1783">
            <v>0</v>
          </cell>
          <cell r="M1783">
            <v>77.260000000000005</v>
          </cell>
          <cell r="N1783">
            <v>17.53</v>
          </cell>
          <cell r="O1783">
            <v>0.22689619466735697</v>
          </cell>
          <cell r="P1783">
            <v>230</v>
          </cell>
          <cell r="Q1783">
            <v>61000</v>
          </cell>
          <cell r="R1783">
            <v>7.7491586849598759</v>
          </cell>
          <cell r="S1783" t="str">
            <v/>
          </cell>
          <cell r="T1783">
            <v>26098</v>
          </cell>
          <cell r="U1783">
            <v>18.177494571571739</v>
          </cell>
          <cell r="V1783">
            <v>1197400</v>
          </cell>
          <cell r="X1783">
            <v>57</v>
          </cell>
          <cell r="Y1783">
            <v>8</v>
          </cell>
          <cell r="Z1783">
            <v>1.2287999999999926</v>
          </cell>
        </row>
        <row r="1784">
          <cell r="A1784">
            <v>39401</v>
          </cell>
          <cell r="E1784">
            <v>1595730</v>
          </cell>
          <cell r="K1784">
            <v>0</v>
          </cell>
          <cell r="M1784">
            <v>101.03</v>
          </cell>
          <cell r="N1784">
            <v>24.17</v>
          </cell>
          <cell r="O1784">
            <v>0.23923587053350492</v>
          </cell>
          <cell r="P1784">
            <v>230</v>
          </cell>
          <cell r="Q1784">
            <v>75000</v>
          </cell>
          <cell r="R1784">
            <v>7.8973077303771158</v>
          </cell>
          <cell r="S1784" t="str">
            <v/>
          </cell>
          <cell r="T1784">
            <v>25286</v>
          </cell>
          <cell r="U1784">
            <v>13.215596623488935</v>
          </cell>
          <cell r="V1784">
            <v>1595730</v>
          </cell>
          <cell r="X1784">
            <v>40</v>
          </cell>
          <cell r="Y1784">
            <v>25</v>
          </cell>
          <cell r="Z1784">
            <v>0</v>
          </cell>
        </row>
        <row r="1785">
          <cell r="A1785">
            <v>39402</v>
          </cell>
          <cell r="E1785">
            <v>1693680</v>
          </cell>
          <cell r="K1785">
            <v>0</v>
          </cell>
          <cell r="M1785">
            <v>108.18</v>
          </cell>
          <cell r="N1785">
            <v>27.08</v>
          </cell>
          <cell r="O1785">
            <v>0.25032353484932518</v>
          </cell>
          <cell r="P1785">
            <v>230</v>
          </cell>
          <cell r="Q1785">
            <v>85000</v>
          </cell>
          <cell r="R1785">
            <v>7.8280643372157517</v>
          </cell>
          <cell r="S1785" t="str">
            <v/>
          </cell>
          <cell r="T1785">
            <v>25868</v>
          </cell>
          <cell r="U1785">
            <v>12.737891455292615</v>
          </cell>
          <cell r="V1785">
            <v>1693680</v>
          </cell>
          <cell r="X1785">
            <v>40</v>
          </cell>
          <cell r="Y1785">
            <v>25</v>
          </cell>
          <cell r="Z1785">
            <v>0</v>
          </cell>
        </row>
        <row r="1786">
          <cell r="A1786">
            <v>39403</v>
          </cell>
          <cell r="E1786">
            <v>1500940</v>
          </cell>
          <cell r="K1786">
            <v>0</v>
          </cell>
          <cell r="M1786">
            <v>98.48</v>
          </cell>
          <cell r="N1786">
            <v>26.6</v>
          </cell>
          <cell r="O1786">
            <v>0.27010560519902521</v>
          </cell>
          <cell r="P1786">
            <v>230</v>
          </cell>
          <cell r="Q1786">
            <v>71000</v>
          </cell>
          <cell r="R1786">
            <v>7.6205320877335501</v>
          </cell>
          <cell r="S1786" t="str">
            <v/>
          </cell>
          <cell r="T1786">
            <v>25519</v>
          </cell>
          <cell r="U1786">
            <v>14.179678068410462</v>
          </cell>
          <cell r="V1786">
            <v>1500940</v>
          </cell>
          <cell r="X1786">
            <v>52</v>
          </cell>
          <cell r="Y1786">
            <v>13</v>
          </cell>
          <cell r="Z1786">
            <v>0</v>
          </cell>
        </row>
        <row r="1787">
          <cell r="A1787">
            <v>39404</v>
          </cell>
          <cell r="E1787">
            <v>1497960</v>
          </cell>
          <cell r="K1787">
            <v>0</v>
          </cell>
          <cell r="M1787">
            <v>95.1</v>
          </cell>
          <cell r="N1787">
            <v>22.37</v>
          </cell>
          <cell r="O1787">
            <v>0.23522607781282862</v>
          </cell>
          <cell r="P1787">
            <v>230</v>
          </cell>
          <cell r="Q1787">
            <v>76000</v>
          </cell>
          <cell r="R1787">
            <v>7.875709779179811</v>
          </cell>
          <cell r="S1787" t="str">
            <v/>
          </cell>
          <cell r="T1787">
            <v>25398</v>
          </cell>
          <cell r="U1787">
            <v>14.14051910598414</v>
          </cell>
          <cell r="V1787">
            <v>1497960</v>
          </cell>
          <cell r="X1787">
            <v>48</v>
          </cell>
          <cell r="Y1787">
            <v>17</v>
          </cell>
          <cell r="Z1787">
            <v>0</v>
          </cell>
        </row>
        <row r="1788">
          <cell r="A1788">
            <v>39405</v>
          </cell>
          <cell r="E1788">
            <v>1163490</v>
          </cell>
          <cell r="K1788">
            <v>0</v>
          </cell>
          <cell r="M1788">
            <v>76.95</v>
          </cell>
          <cell r="N1788">
            <v>18.47</v>
          </cell>
          <cell r="O1788">
            <v>0.24002599090318386</v>
          </cell>
          <cell r="P1788">
            <v>230</v>
          </cell>
          <cell r="Q1788">
            <v>54000</v>
          </cell>
          <cell r="R1788">
            <v>7.5600389863547761</v>
          </cell>
          <cell r="S1788" t="str">
            <v/>
          </cell>
          <cell r="T1788">
            <v>21371</v>
          </cell>
          <cell r="U1788">
            <v>15.318923239563725</v>
          </cell>
          <cell r="V1788">
            <v>1163490</v>
          </cell>
          <cell r="X1788">
            <v>60</v>
          </cell>
          <cell r="Y1788">
            <v>5</v>
          </cell>
          <cell r="Z1788">
            <v>6.2959999999999781</v>
          </cell>
        </row>
        <row r="1789">
          <cell r="A1789">
            <v>39406</v>
          </cell>
          <cell r="E1789">
            <v>1100670</v>
          </cell>
          <cell r="K1789">
            <v>0</v>
          </cell>
          <cell r="M1789">
            <v>72.63</v>
          </cell>
          <cell r="N1789">
            <v>18</v>
          </cell>
          <cell r="O1789">
            <v>0.24783147459727387</v>
          </cell>
          <cell r="P1789">
            <v>230</v>
          </cell>
          <cell r="Q1789">
            <v>49000</v>
          </cell>
          <cell r="R1789">
            <v>7.5772408095828174</v>
          </cell>
          <cell r="S1789" t="str">
            <v/>
          </cell>
          <cell r="T1789">
            <v>18111</v>
          </cell>
          <cell r="U1789">
            <v>13.723072310501786</v>
          </cell>
          <cell r="V1789">
            <v>1100670</v>
          </cell>
          <cell r="X1789">
            <v>64</v>
          </cell>
          <cell r="Y1789">
            <v>1</v>
          </cell>
          <cell r="Z1789">
            <v>9.8415999999999855</v>
          </cell>
        </row>
        <row r="1790">
          <cell r="A1790">
            <v>39407</v>
          </cell>
          <cell r="E1790">
            <v>1224120</v>
          </cell>
          <cell r="K1790">
            <v>0</v>
          </cell>
          <cell r="M1790">
            <v>80.790000000000006</v>
          </cell>
          <cell r="N1790">
            <v>21.45</v>
          </cell>
          <cell r="O1790">
            <v>0.26550315633122906</v>
          </cell>
          <cell r="P1790">
            <v>230</v>
          </cell>
          <cell r="Q1790">
            <v>73000</v>
          </cell>
          <cell r="R1790">
            <v>7.575937616041589</v>
          </cell>
          <cell r="S1790" t="str">
            <v/>
          </cell>
          <cell r="T1790">
            <v>19466</v>
          </cell>
          <cell r="U1790">
            <v>13.26229781393981</v>
          </cell>
          <cell r="V1790">
            <v>1224120</v>
          </cell>
          <cell r="X1790">
            <v>54</v>
          </cell>
          <cell r="Y1790">
            <v>11</v>
          </cell>
          <cell r="Z1790">
            <v>0.82399999999999096</v>
          </cell>
        </row>
        <row r="1791">
          <cell r="A1791">
            <v>39408</v>
          </cell>
          <cell r="E1791">
            <v>1846880</v>
          </cell>
          <cell r="K1791">
            <v>0</v>
          </cell>
          <cell r="M1791">
            <v>118.63</v>
          </cell>
          <cell r="N1791">
            <v>31.65</v>
          </cell>
          <cell r="O1791">
            <v>0.26679592008766756</v>
          </cell>
          <cell r="P1791">
            <v>230</v>
          </cell>
          <cell r="Q1791">
            <v>81000</v>
          </cell>
          <cell r="R1791">
            <v>7.7842029840681111</v>
          </cell>
          <cell r="S1791" t="str">
            <v/>
          </cell>
          <cell r="T1791">
            <v>19622</v>
          </cell>
          <cell r="U1791">
            <v>8.860753270380318</v>
          </cell>
          <cell r="V1791">
            <v>1846880</v>
          </cell>
          <cell r="X1791">
            <v>38</v>
          </cell>
          <cell r="Y1791">
            <v>27</v>
          </cell>
          <cell r="Z1791">
            <v>0</v>
          </cell>
        </row>
        <row r="1792">
          <cell r="A1792">
            <v>39409</v>
          </cell>
          <cell r="E1792">
            <v>2005100</v>
          </cell>
          <cell r="K1792">
            <v>0</v>
          </cell>
          <cell r="M1792">
            <v>128.41999999999999</v>
          </cell>
          <cell r="N1792">
            <v>33</v>
          </cell>
          <cell r="O1792">
            <v>0.25696931942065099</v>
          </cell>
          <cell r="P1792">
            <v>230</v>
          </cell>
          <cell r="Q1792">
            <v>91000</v>
          </cell>
          <cell r="R1792">
            <v>7.8068057934901116</v>
          </cell>
          <cell r="S1792" t="str">
            <v/>
          </cell>
          <cell r="T1792">
            <v>21734</v>
          </cell>
          <cell r="U1792">
            <v>9.0400259338686357</v>
          </cell>
          <cell r="V1792">
            <v>2005100</v>
          </cell>
          <cell r="X1792">
            <v>32</v>
          </cell>
          <cell r="Y1792">
            <v>33</v>
          </cell>
          <cell r="Z1792">
            <v>0</v>
          </cell>
        </row>
        <row r="1793">
          <cell r="A1793">
            <v>39410</v>
          </cell>
          <cell r="E1793">
            <v>1948350</v>
          </cell>
          <cell r="K1793">
            <v>0</v>
          </cell>
          <cell r="M1793">
            <v>126.16</v>
          </cell>
          <cell r="N1793">
            <v>34.9</v>
          </cell>
          <cell r="O1793">
            <v>0.27663284717818643</v>
          </cell>
          <cell r="P1793">
            <v>230</v>
          </cell>
          <cell r="Q1793">
            <v>89000</v>
          </cell>
          <cell r="R1793">
            <v>7.7217422320862399</v>
          </cell>
          <cell r="S1793" t="str">
            <v/>
          </cell>
          <cell r="T1793">
            <v>20651</v>
          </cell>
          <cell r="U1793">
            <v>8.8397536376934323</v>
          </cell>
          <cell r="V1793">
            <v>1948350</v>
          </cell>
          <cell r="X1793">
            <v>32</v>
          </cell>
          <cell r="Y1793">
            <v>33</v>
          </cell>
          <cell r="Z1793">
            <v>0</v>
          </cell>
        </row>
        <row r="1794">
          <cell r="A1794">
            <v>39411</v>
          </cell>
          <cell r="E1794">
            <v>1832860</v>
          </cell>
          <cell r="K1794">
            <v>0</v>
          </cell>
          <cell r="M1794">
            <v>118.18</v>
          </cell>
          <cell r="N1794">
            <v>33.770000000000003</v>
          </cell>
          <cell r="O1794">
            <v>0.28575055000846167</v>
          </cell>
          <cell r="P1794">
            <v>230</v>
          </cell>
          <cell r="Q1794">
            <v>83000</v>
          </cell>
          <cell r="R1794">
            <v>7.7545269927229645</v>
          </cell>
          <cell r="S1794" t="str">
            <v/>
          </cell>
          <cell r="T1794">
            <v>20745</v>
          </cell>
          <cell r="U1794">
            <v>9.4395262049474589</v>
          </cell>
          <cell r="V1794">
            <v>1832860</v>
          </cell>
          <cell r="X1794">
            <v>36</v>
          </cell>
          <cell r="Y1794">
            <v>29</v>
          </cell>
          <cell r="Z1794">
            <v>0</v>
          </cell>
        </row>
        <row r="1795">
          <cell r="A1795">
            <v>39412</v>
          </cell>
          <cell r="E1795">
            <v>1844010</v>
          </cell>
          <cell r="K1795">
            <v>0</v>
          </cell>
          <cell r="M1795">
            <v>117.75</v>
          </cell>
          <cell r="N1795">
            <v>27.72</v>
          </cell>
          <cell r="O1795">
            <v>0.23541401273885348</v>
          </cell>
          <cell r="P1795">
            <v>230</v>
          </cell>
          <cell r="Q1795">
            <v>82000</v>
          </cell>
          <cell r="R1795">
            <v>7.8301910828025481</v>
          </cell>
          <cell r="S1795" t="str">
            <v/>
          </cell>
          <cell r="T1795">
            <v>21984</v>
          </cell>
          <cell r="U1795">
            <v>9.9428180975157403</v>
          </cell>
          <cell r="V1795">
            <v>1844010</v>
          </cell>
          <cell r="X1795">
            <v>39</v>
          </cell>
          <cell r="Y1795">
            <v>26</v>
          </cell>
          <cell r="Z1795">
            <v>0</v>
          </cell>
        </row>
        <row r="1796">
          <cell r="A1796">
            <v>39413</v>
          </cell>
          <cell r="E1796">
            <v>1825800</v>
          </cell>
          <cell r="K1796">
            <v>0</v>
          </cell>
          <cell r="M1796">
            <v>117.59</v>
          </cell>
          <cell r="N1796">
            <v>27.57</v>
          </cell>
          <cell r="O1796">
            <v>0.23445871247555064</v>
          </cell>
          <cell r="P1796">
            <v>230</v>
          </cell>
          <cell r="Q1796">
            <v>91000</v>
          </cell>
          <cell r="R1796">
            <v>7.7634152563993535</v>
          </cell>
          <cell r="S1796" t="str">
            <v/>
          </cell>
          <cell r="T1796">
            <v>20165</v>
          </cell>
          <cell r="U1796">
            <v>9.2110910285902072</v>
          </cell>
          <cell r="V1796">
            <v>1825800</v>
          </cell>
          <cell r="X1796">
            <v>40</v>
          </cell>
          <cell r="Y1796">
            <v>25</v>
          </cell>
          <cell r="Z1796">
            <v>0</v>
          </cell>
        </row>
        <row r="1797">
          <cell r="A1797">
            <v>39414</v>
          </cell>
          <cell r="E1797">
            <v>1609540</v>
          </cell>
          <cell r="K1797">
            <v>0</v>
          </cell>
          <cell r="M1797">
            <v>101.95</v>
          </cell>
          <cell r="N1797">
            <v>24.38</v>
          </cell>
          <cell r="O1797">
            <v>0.23913683178028444</v>
          </cell>
          <cell r="P1797">
            <v>230</v>
          </cell>
          <cell r="Q1797">
            <v>77000</v>
          </cell>
          <cell r="R1797">
            <v>7.8937714565963706</v>
          </cell>
          <cell r="S1797" t="str">
            <v/>
          </cell>
          <cell r="T1797">
            <v>18658</v>
          </cell>
          <cell r="U1797">
            <v>9.6678380158306094</v>
          </cell>
          <cell r="V1797">
            <v>1609540</v>
          </cell>
          <cell r="X1797">
            <v>46</v>
          </cell>
          <cell r="Y1797">
            <v>19</v>
          </cell>
          <cell r="Z1797">
            <v>0</v>
          </cell>
        </row>
        <row r="1798">
          <cell r="A1798">
            <v>39415</v>
          </cell>
          <cell r="E1798">
            <v>1875980</v>
          </cell>
          <cell r="K1798">
            <v>0</v>
          </cell>
          <cell r="M1798">
            <v>121.06</v>
          </cell>
          <cell r="N1798">
            <v>19.239999999999998</v>
          </cell>
          <cell r="O1798">
            <v>0.15892945646786716</v>
          </cell>
          <cell r="P1798">
            <v>230</v>
          </cell>
          <cell r="Q1798">
            <v>86000</v>
          </cell>
          <cell r="R1798">
            <v>7.7481414174789363</v>
          </cell>
          <cell r="S1798" t="str">
            <v/>
          </cell>
          <cell r="T1798">
            <v>18327</v>
          </cell>
          <cell r="U1798">
            <v>8.1475911257049649</v>
          </cell>
          <cell r="V1798">
            <v>1875980</v>
          </cell>
          <cell r="X1798">
            <v>36</v>
          </cell>
          <cell r="Y1798">
            <v>29</v>
          </cell>
          <cell r="Z1798">
            <v>0</v>
          </cell>
        </row>
        <row r="1799">
          <cell r="A1799">
            <v>39416</v>
          </cell>
          <cell r="E1799">
            <v>1904210</v>
          </cell>
          <cell r="K1799">
            <v>0</v>
          </cell>
          <cell r="L1799">
            <v>80</v>
          </cell>
          <cell r="M1799">
            <v>121.75</v>
          </cell>
          <cell r="N1799">
            <v>19.2</v>
          </cell>
          <cell r="O1799">
            <v>0.15770020533880902</v>
          </cell>
          <cell r="P1799">
            <v>230</v>
          </cell>
          <cell r="Q1799">
            <v>95000</v>
          </cell>
          <cell r="R1799">
            <v>7.8201642710472283</v>
          </cell>
          <cell r="S1799">
            <v>0</v>
          </cell>
          <cell r="T1799">
            <v>19619</v>
          </cell>
          <cell r="U1799">
            <v>8.5926688758067655</v>
          </cell>
          <cell r="V1799">
            <v>1904210</v>
          </cell>
          <cell r="X1799">
            <v>37</v>
          </cell>
          <cell r="Y1799">
            <v>28</v>
          </cell>
          <cell r="Z1799">
            <v>0</v>
          </cell>
        </row>
        <row r="1800">
          <cell r="A1800">
            <v>39417</v>
          </cell>
          <cell r="E1800">
            <v>1707360</v>
          </cell>
          <cell r="K1800">
            <v>0</v>
          </cell>
          <cell r="M1800">
            <v>106.91</v>
          </cell>
          <cell r="N1800">
            <v>22.7</v>
          </cell>
          <cell r="O1800">
            <v>0.21232812646150967</v>
          </cell>
          <cell r="P1800">
            <v>230</v>
          </cell>
          <cell r="Q1800">
            <v>85000</v>
          </cell>
          <cell r="R1800">
            <v>7.9850341408661487</v>
          </cell>
          <cell r="S1800" t="str">
            <v/>
          </cell>
          <cell r="T1800">
            <v>21747</v>
          </cell>
          <cell r="U1800">
            <v>10.622831740230531</v>
          </cell>
          <cell r="V1800">
            <v>1707360</v>
          </cell>
          <cell r="X1800">
            <v>47</v>
          </cell>
          <cell r="Y1800">
            <v>18</v>
          </cell>
          <cell r="Z1800">
            <v>0</v>
          </cell>
        </row>
        <row r="1801">
          <cell r="A1801">
            <v>39418</v>
          </cell>
          <cell r="E1801">
            <v>1410890</v>
          </cell>
          <cell r="K1801">
            <v>0</v>
          </cell>
          <cell r="M1801">
            <v>86.81</v>
          </cell>
          <cell r="N1801">
            <v>19.45</v>
          </cell>
          <cell r="O1801">
            <v>0.22405252851054025</v>
          </cell>
          <cell r="P1801">
            <v>230</v>
          </cell>
          <cell r="Q1801">
            <v>88000</v>
          </cell>
          <cell r="R1801">
            <v>8.1263103329109558</v>
          </cell>
          <cell r="S1801" t="str">
            <v/>
          </cell>
          <cell r="T1801">
            <v>17396</v>
          </cell>
          <cell r="U1801">
            <v>10.283058211483532</v>
          </cell>
          <cell r="V1801">
            <v>1410890</v>
          </cell>
          <cell r="X1801">
            <v>49</v>
          </cell>
          <cell r="Y1801">
            <v>16</v>
          </cell>
          <cell r="Z1801">
            <v>0</v>
          </cell>
        </row>
        <row r="1802">
          <cell r="A1802">
            <v>39419</v>
          </cell>
          <cell r="B1802">
            <v>81352</v>
          </cell>
          <cell r="D1802">
            <v>23827</v>
          </cell>
          <cell r="E1802">
            <v>2005920</v>
          </cell>
          <cell r="H1802">
            <v>31.48</v>
          </cell>
          <cell r="I1802">
            <v>0</v>
          </cell>
          <cell r="K1802">
            <v>31.48</v>
          </cell>
          <cell r="L1802">
            <v>560</v>
          </cell>
          <cell r="M1802">
            <v>125.43</v>
          </cell>
          <cell r="N1802">
            <v>26.3</v>
          </cell>
          <cell r="O1802">
            <v>0.20967870525392648</v>
          </cell>
          <cell r="P1802">
            <v>230</v>
          </cell>
          <cell r="Q1802">
            <v>100000</v>
          </cell>
          <cell r="R1802">
            <v>6.6511758332802247</v>
          </cell>
          <cell r="S1802">
            <v>42.548214285714288</v>
          </cell>
          <cell r="T1802">
            <v>27191</v>
          </cell>
          <cell r="U1802">
            <v>10.741937730063821</v>
          </cell>
          <cell r="V1802">
            <v>2111099</v>
          </cell>
          <cell r="X1802">
            <v>33</v>
          </cell>
          <cell r="Y1802">
            <v>32</v>
          </cell>
          <cell r="Z1802">
            <v>0</v>
          </cell>
        </row>
        <row r="1803">
          <cell r="A1803">
            <v>39420</v>
          </cell>
          <cell r="B1803">
            <v>110773</v>
          </cell>
          <cell r="E1803">
            <v>1755330</v>
          </cell>
          <cell r="H1803">
            <v>13.73</v>
          </cell>
          <cell r="I1803">
            <v>0</v>
          </cell>
          <cell r="K1803">
            <v>13.73</v>
          </cell>
          <cell r="L1803">
            <v>40</v>
          </cell>
          <cell r="M1803">
            <v>108.21</v>
          </cell>
          <cell r="N1803">
            <v>26.9</v>
          </cell>
          <cell r="O1803">
            <v>0.24859070326217539</v>
          </cell>
          <cell r="P1803">
            <v>230</v>
          </cell>
          <cell r="Q1803">
            <v>92000</v>
          </cell>
          <cell r="R1803">
            <v>7.6517262588158115</v>
          </cell>
          <cell r="S1803">
            <v>0</v>
          </cell>
          <cell r="T1803">
            <v>37582</v>
          </cell>
          <cell r="U1803">
            <v>16.796172558535087</v>
          </cell>
          <cell r="V1803">
            <v>1866103</v>
          </cell>
          <cell r="X1803">
            <v>38</v>
          </cell>
          <cell r="Y1803">
            <v>27</v>
          </cell>
          <cell r="Z1803">
            <v>0</v>
          </cell>
        </row>
        <row r="1804">
          <cell r="A1804">
            <v>39421</v>
          </cell>
          <cell r="B1804">
            <v>602000</v>
          </cell>
          <cell r="E1804">
            <v>1424850</v>
          </cell>
          <cell r="H1804">
            <v>41.68</v>
          </cell>
          <cell r="I1804">
            <v>0</v>
          </cell>
          <cell r="K1804">
            <v>41.68</v>
          </cell>
          <cell r="M1804">
            <v>90.59</v>
          </cell>
          <cell r="N1804">
            <v>21.4</v>
          </cell>
          <cell r="O1804">
            <v>0.2362291643669279</v>
          </cell>
          <cell r="P1804">
            <v>230</v>
          </cell>
          <cell r="Q1804">
            <v>101000</v>
          </cell>
          <cell r="R1804">
            <v>7.6617902774627655</v>
          </cell>
          <cell r="S1804" t="str">
            <v/>
          </cell>
          <cell r="T1804">
            <v>24307</v>
          </cell>
          <cell r="U1804">
            <v>10.001745565779412</v>
          </cell>
          <cell r="V1804">
            <v>2026850</v>
          </cell>
          <cell r="X1804">
            <v>37</v>
          </cell>
          <cell r="Y1804">
            <v>28</v>
          </cell>
          <cell r="Z1804">
            <v>0</v>
          </cell>
        </row>
        <row r="1805">
          <cell r="A1805">
            <v>39422</v>
          </cell>
          <cell r="B1805">
            <v>1005250</v>
          </cell>
          <cell r="E1805">
            <v>1382560</v>
          </cell>
          <cell r="H1805">
            <v>34.47</v>
          </cell>
          <cell r="I1805">
            <v>14.7</v>
          </cell>
          <cell r="K1805">
            <v>34.47</v>
          </cell>
          <cell r="M1805">
            <v>88.42</v>
          </cell>
          <cell r="N1805">
            <v>21.95</v>
          </cell>
          <cell r="O1805">
            <v>0.24824700294051119</v>
          </cell>
          <cell r="P1805">
            <v>230</v>
          </cell>
          <cell r="Q1805">
            <v>108000</v>
          </cell>
          <cell r="R1805">
            <v>8.677265789664947</v>
          </cell>
          <cell r="S1805" t="str">
            <v/>
          </cell>
          <cell r="T1805">
            <v>25778</v>
          </cell>
          <cell r="U1805">
            <v>9.0035857124310557</v>
          </cell>
          <cell r="V1805">
            <v>2387810</v>
          </cell>
          <cell r="X1805">
            <v>28</v>
          </cell>
          <cell r="Y1805">
            <v>37</v>
          </cell>
          <cell r="Z1805">
            <v>0</v>
          </cell>
        </row>
        <row r="1806">
          <cell r="A1806">
            <v>39423</v>
          </cell>
          <cell r="B1806">
            <v>655100</v>
          </cell>
          <cell r="E1806">
            <v>1439370</v>
          </cell>
          <cell r="H1806">
            <v>1.66</v>
          </cell>
          <cell r="I1806">
            <v>39.17</v>
          </cell>
          <cell r="K1806">
            <v>1.66</v>
          </cell>
          <cell r="M1806">
            <v>88.99</v>
          </cell>
          <cell r="N1806">
            <v>23.2</v>
          </cell>
          <cell r="O1806">
            <v>0.26070344982582311</v>
          </cell>
          <cell r="P1806">
            <v>230</v>
          </cell>
          <cell r="Q1806">
            <v>91000</v>
          </cell>
          <cell r="R1806">
            <v>8.0668232937914031</v>
          </cell>
          <cell r="S1806" t="str">
            <v/>
          </cell>
          <cell r="T1806">
            <v>24846</v>
          </cell>
          <cell r="U1806">
            <v>9.8934642176779803</v>
          </cell>
          <cell r="V1806">
            <v>2094470</v>
          </cell>
          <cell r="X1806">
            <v>36</v>
          </cell>
          <cell r="Y1806">
            <v>29</v>
          </cell>
          <cell r="Z1806">
            <v>0</v>
          </cell>
        </row>
        <row r="1807">
          <cell r="A1807">
            <v>39424</v>
          </cell>
          <cell r="B1807">
            <v>475749</v>
          </cell>
          <cell r="E1807">
            <v>1588330</v>
          </cell>
          <cell r="I1807">
            <v>28.75</v>
          </cell>
          <cell r="K1807">
            <v>0</v>
          </cell>
          <cell r="M1807">
            <v>100.95</v>
          </cell>
          <cell r="N1807">
            <v>25.22</v>
          </cell>
          <cell r="O1807">
            <v>0.24982664685487863</v>
          </cell>
          <cell r="P1807">
            <v>230</v>
          </cell>
          <cell r="Q1807">
            <v>92000</v>
          </cell>
          <cell r="R1807">
            <v>7.9571279876638403</v>
          </cell>
          <cell r="S1807" t="str">
            <v/>
          </cell>
          <cell r="T1807">
            <v>34092</v>
          </cell>
          <cell r="U1807">
            <v>13.775019270095765</v>
          </cell>
          <cell r="V1807">
            <v>2064079</v>
          </cell>
          <cell r="X1807">
            <v>38</v>
          </cell>
          <cell r="Y1807">
            <v>27</v>
          </cell>
          <cell r="Z1807">
            <v>0</v>
          </cell>
        </row>
        <row r="1808">
          <cell r="A1808">
            <v>39425</v>
          </cell>
          <cell r="B1808">
            <v>269000</v>
          </cell>
          <cell r="C1808">
            <v>219000</v>
          </cell>
          <cell r="D1808">
            <v>223000</v>
          </cell>
          <cell r="E1808">
            <v>1342370</v>
          </cell>
          <cell r="I1808">
            <v>3.06</v>
          </cell>
          <cell r="J1808">
            <v>16.149999999999999</v>
          </cell>
          <cell r="K1808">
            <v>16.149999999999999</v>
          </cell>
          <cell r="L1808">
            <v>2870</v>
          </cell>
          <cell r="M1808">
            <v>85.43</v>
          </cell>
          <cell r="N1808">
            <v>18.52</v>
          </cell>
          <cell r="O1808">
            <v>0.21678567248039329</v>
          </cell>
          <cell r="P1808">
            <v>230</v>
          </cell>
          <cell r="Q1808">
            <v>100000</v>
          </cell>
          <cell r="R1808">
            <v>8.7460340214067287</v>
          </cell>
          <cell r="S1808">
            <v>77.700348432055748</v>
          </cell>
          <cell r="T1808">
            <v>32737</v>
          </cell>
          <cell r="U1808">
            <v>13.296511588267093</v>
          </cell>
          <cell r="V1808">
            <v>2053370</v>
          </cell>
          <cell r="X1808">
            <v>37</v>
          </cell>
          <cell r="Y1808">
            <v>28</v>
          </cell>
          <cell r="Z1808">
            <v>0</v>
          </cell>
        </row>
        <row r="1809">
          <cell r="A1809">
            <v>39426</v>
          </cell>
          <cell r="C1809">
            <v>1343000</v>
          </cell>
          <cell r="D1809">
            <v>1144000</v>
          </cell>
          <cell r="J1809">
            <v>69.760000000000005</v>
          </cell>
          <cell r="K1809">
            <v>69.760000000000005</v>
          </cell>
          <cell r="L1809">
            <v>13550</v>
          </cell>
          <cell r="O1809" t="str">
            <v/>
          </cell>
          <cell r="P1809">
            <v>230</v>
          </cell>
          <cell r="Q1809">
            <v>110000</v>
          </cell>
          <cell r="R1809">
            <v>9.6258600917431192</v>
          </cell>
          <cell r="S1809">
            <v>84.428044280442805</v>
          </cell>
          <cell r="T1809">
            <v>36394</v>
          </cell>
          <cell r="U1809">
            <v>12.204501809408926</v>
          </cell>
          <cell r="V1809">
            <v>2487000</v>
          </cell>
          <cell r="X1809">
            <v>36</v>
          </cell>
          <cell r="Y1809">
            <v>29</v>
          </cell>
          <cell r="Z1809">
            <v>0</v>
          </cell>
        </row>
        <row r="1810">
          <cell r="A1810">
            <v>39427</v>
          </cell>
          <cell r="B1810">
            <v>34377</v>
          </cell>
          <cell r="C1810">
            <v>791694</v>
          </cell>
          <cell r="D1810">
            <v>1050370</v>
          </cell>
          <cell r="H1810">
            <v>8.11</v>
          </cell>
          <cell r="J1810">
            <v>41.36</v>
          </cell>
          <cell r="K1810">
            <v>49.47</v>
          </cell>
          <cell r="L1810">
            <v>12710</v>
          </cell>
          <cell r="O1810" t="str">
            <v/>
          </cell>
          <cell r="P1810">
            <v>230</v>
          </cell>
          <cell r="Q1810">
            <v>95000</v>
          </cell>
          <cell r="R1810">
            <v>8.3492116434202543</v>
          </cell>
          <cell r="S1810">
            <v>82.641227380015735</v>
          </cell>
          <cell r="T1810">
            <v>31253</v>
          </cell>
          <cell r="U1810">
            <v>13.890658965562999</v>
          </cell>
          <cell r="V1810">
            <v>1876441</v>
          </cell>
          <cell r="X1810">
            <v>52</v>
          </cell>
          <cell r="Y1810">
            <v>13</v>
          </cell>
          <cell r="Z1810">
            <v>0.73919999999998964</v>
          </cell>
        </row>
        <row r="1811">
          <cell r="A1811">
            <v>39428</v>
          </cell>
          <cell r="B1811">
            <v>451485</v>
          </cell>
          <cell r="C1811">
            <v>1128380</v>
          </cell>
          <cell r="D1811">
            <v>602325</v>
          </cell>
          <cell r="E1811">
            <v>152530</v>
          </cell>
          <cell r="I1811">
            <v>21.73</v>
          </cell>
          <cell r="J1811">
            <v>53.65</v>
          </cell>
          <cell r="K1811">
            <v>53.65</v>
          </cell>
          <cell r="L1811">
            <v>8210</v>
          </cell>
          <cell r="M1811">
            <v>10.73</v>
          </cell>
          <cell r="N1811">
            <v>1.82</v>
          </cell>
          <cell r="O1811">
            <v>0.16961789375582478</v>
          </cell>
          <cell r="P1811">
            <v>230</v>
          </cell>
          <cell r="Q1811">
            <v>95000</v>
          </cell>
          <cell r="R1811">
            <v>10.059197538032748</v>
          </cell>
          <cell r="S1811">
            <v>73.364799025578563</v>
          </cell>
          <cell r="T1811">
            <v>25103</v>
          </cell>
          <cell r="U1811">
            <v>8.9672003495065784</v>
          </cell>
          <cell r="V1811">
            <v>2334720</v>
          </cell>
          <cell r="X1811">
            <v>38</v>
          </cell>
          <cell r="Y1811">
            <v>27</v>
          </cell>
          <cell r="Z1811">
            <v>0</v>
          </cell>
        </row>
        <row r="1812">
          <cell r="A1812">
            <v>39429</v>
          </cell>
          <cell r="B1812">
            <v>63000</v>
          </cell>
          <cell r="C1812">
            <v>455698</v>
          </cell>
          <cell r="D1812">
            <v>23235</v>
          </cell>
          <cell r="E1812">
            <v>1359770</v>
          </cell>
          <cell r="I1812">
            <v>13.59</v>
          </cell>
          <cell r="J1812">
            <v>22.13</v>
          </cell>
          <cell r="K1812">
            <v>22.13</v>
          </cell>
          <cell r="L1812">
            <v>440</v>
          </cell>
          <cell r="M1812">
            <v>103.43</v>
          </cell>
          <cell r="N1812">
            <v>20.57</v>
          </cell>
          <cell r="O1812">
            <v>0.19887846852944019</v>
          </cell>
          <cell r="P1812">
            <v>230</v>
          </cell>
          <cell r="Q1812">
            <v>97000</v>
          </cell>
          <cell r="R1812">
            <v>6.7497951850521023</v>
          </cell>
          <cell r="S1812">
            <v>52.80681818181818</v>
          </cell>
          <cell r="T1812">
            <v>22136</v>
          </cell>
          <cell r="U1812">
            <v>9.7078376591928386</v>
          </cell>
          <cell r="V1812">
            <v>1901703</v>
          </cell>
          <cell r="X1812">
            <v>36</v>
          </cell>
          <cell r="Y1812">
            <v>29</v>
          </cell>
          <cell r="Z1812">
            <v>0</v>
          </cell>
        </row>
        <row r="1813">
          <cell r="A1813">
            <v>39430</v>
          </cell>
          <cell r="B1813">
            <v>685000</v>
          </cell>
          <cell r="E1813">
            <v>1645640</v>
          </cell>
          <cell r="I1813">
            <v>38.14</v>
          </cell>
          <cell r="K1813">
            <v>0</v>
          </cell>
          <cell r="M1813">
            <v>107.02</v>
          </cell>
          <cell r="N1813">
            <v>26.34</v>
          </cell>
          <cell r="O1813">
            <v>0.24612222014576715</v>
          </cell>
          <cell r="P1813">
            <v>230</v>
          </cell>
          <cell r="Q1813">
            <v>107000</v>
          </cell>
          <cell r="R1813">
            <v>8.0278313585009649</v>
          </cell>
          <cell r="S1813" t="str">
            <v/>
          </cell>
          <cell r="T1813">
            <v>22331</v>
          </cell>
          <cell r="U1813">
            <v>7.990961281021522</v>
          </cell>
          <cell r="V1813">
            <v>2330640</v>
          </cell>
          <cell r="X1813">
            <v>33</v>
          </cell>
          <cell r="Y1813">
            <v>32</v>
          </cell>
          <cell r="Z1813">
            <v>0</v>
          </cell>
        </row>
        <row r="1814">
          <cell r="A1814">
            <v>39431</v>
          </cell>
          <cell r="B1814">
            <v>535028</v>
          </cell>
          <cell r="E1814">
            <v>1834030</v>
          </cell>
          <cell r="I1814">
            <v>29.8</v>
          </cell>
          <cell r="K1814">
            <v>0</v>
          </cell>
          <cell r="M1814">
            <v>116.26</v>
          </cell>
          <cell r="N1814">
            <v>29.17</v>
          </cell>
          <cell r="O1814">
            <v>0.25090314811629105</v>
          </cell>
          <cell r="P1814">
            <v>230</v>
          </cell>
          <cell r="Q1814">
            <v>103000</v>
          </cell>
          <cell r="R1814">
            <v>8.1098795015746958</v>
          </cell>
          <cell r="S1814" t="str">
            <v/>
          </cell>
          <cell r="T1814">
            <v>23512</v>
          </cell>
          <cell r="U1814">
            <v>8.2771329363823085</v>
          </cell>
          <cell r="V1814">
            <v>2369058</v>
          </cell>
          <cell r="X1814">
            <v>33</v>
          </cell>
          <cell r="Y1814">
            <v>32</v>
          </cell>
          <cell r="Z1814">
            <v>0</v>
          </cell>
        </row>
        <row r="1815">
          <cell r="A1815">
            <v>39432</v>
          </cell>
          <cell r="B1815">
            <v>634419</v>
          </cell>
          <cell r="E1815">
            <v>1985790</v>
          </cell>
          <cell r="I1815">
            <v>34.86</v>
          </cell>
          <cell r="K1815">
            <v>0</v>
          </cell>
          <cell r="M1815">
            <v>126.46</v>
          </cell>
          <cell r="N1815">
            <v>30.6</v>
          </cell>
          <cell r="O1815">
            <v>0.24197374663925353</v>
          </cell>
          <cell r="P1815">
            <v>230</v>
          </cell>
          <cell r="Q1815">
            <v>114000</v>
          </cell>
          <cell r="R1815">
            <v>8.1211536077361757</v>
          </cell>
          <cell r="S1815" t="str">
            <v/>
          </cell>
          <cell r="T1815">
            <v>20464</v>
          </cell>
          <cell r="U1815">
            <v>6.51359338129134</v>
          </cell>
          <cell r="V1815">
            <v>2620209</v>
          </cell>
          <cell r="X1815">
            <v>27</v>
          </cell>
          <cell r="Y1815">
            <v>38</v>
          </cell>
          <cell r="Z1815">
            <v>0</v>
          </cell>
        </row>
        <row r="1816">
          <cell r="A1816">
            <v>39433</v>
          </cell>
          <cell r="B1816">
            <v>587388</v>
          </cell>
          <cell r="E1816">
            <v>1879350</v>
          </cell>
          <cell r="I1816">
            <v>37.700000000000003</v>
          </cell>
          <cell r="K1816">
            <v>0</v>
          </cell>
          <cell r="M1816">
            <v>118.65</v>
          </cell>
          <cell r="N1816">
            <v>22.69</v>
          </cell>
          <cell r="O1816">
            <v>0.1912347239780868</v>
          </cell>
          <cell r="P1816">
            <v>230</v>
          </cell>
          <cell r="Q1816">
            <v>123000</v>
          </cell>
          <cell r="R1816">
            <v>7.8885129517109034</v>
          </cell>
          <cell r="S1816" t="str">
            <v/>
          </cell>
          <cell r="T1816">
            <v>20189</v>
          </cell>
          <cell r="U1816">
            <v>6.8258671978945475</v>
          </cell>
          <cell r="V1816">
            <v>2466738</v>
          </cell>
          <cell r="X1816">
            <v>30</v>
          </cell>
          <cell r="Y1816">
            <v>35</v>
          </cell>
          <cell r="Z1816">
            <v>0</v>
          </cell>
        </row>
        <row r="1817">
          <cell r="A1817">
            <v>39434</v>
          </cell>
          <cell r="B1817">
            <v>234512</v>
          </cell>
          <cell r="E1817">
            <v>1853120</v>
          </cell>
          <cell r="H1817">
            <v>0</v>
          </cell>
          <cell r="I1817">
            <v>6.15</v>
          </cell>
          <cell r="K1817">
            <v>0</v>
          </cell>
          <cell r="M1817">
            <v>117.5</v>
          </cell>
          <cell r="N1817">
            <v>21.18</v>
          </cell>
          <cell r="O1817">
            <v>0.18025531914893617</v>
          </cell>
          <cell r="P1817">
            <v>230</v>
          </cell>
          <cell r="Q1817">
            <v>97000</v>
          </cell>
          <cell r="R1817">
            <v>8.4416983420946217</v>
          </cell>
          <cell r="S1817" t="str">
            <v/>
          </cell>
          <cell r="T1817">
            <v>28628</v>
          </cell>
          <cell r="U1817">
            <v>11.436762801106708</v>
          </cell>
          <cell r="V1817">
            <v>2087632</v>
          </cell>
          <cell r="X1817">
            <v>39</v>
          </cell>
          <cell r="Y1817">
            <v>26</v>
          </cell>
          <cell r="Z1817">
            <v>0</v>
          </cell>
        </row>
        <row r="1818">
          <cell r="A1818">
            <v>39435</v>
          </cell>
          <cell r="E1818">
            <v>1952520</v>
          </cell>
          <cell r="K1818">
            <v>0</v>
          </cell>
          <cell r="L1818">
            <v>40</v>
          </cell>
          <cell r="M1818">
            <v>126.87</v>
          </cell>
          <cell r="N1818">
            <v>20.78</v>
          </cell>
          <cell r="O1818">
            <v>0.16378970599826595</v>
          </cell>
          <cell r="P1818">
            <v>230</v>
          </cell>
          <cell r="Q1818">
            <v>92000</v>
          </cell>
          <cell r="R1818">
            <v>7.694963348309293</v>
          </cell>
          <cell r="S1818">
            <v>0</v>
          </cell>
          <cell r="T1818">
            <v>18303</v>
          </cell>
          <cell r="U1818">
            <v>7.8179491119169064</v>
          </cell>
          <cell r="V1818">
            <v>1952520</v>
          </cell>
          <cell r="X1818">
            <v>39</v>
          </cell>
          <cell r="Y1818">
            <v>26</v>
          </cell>
          <cell r="Z1818">
            <v>0</v>
          </cell>
        </row>
        <row r="1819">
          <cell r="A1819">
            <v>39436</v>
          </cell>
          <cell r="E1819">
            <v>1811160</v>
          </cell>
          <cell r="K1819">
            <v>0</v>
          </cell>
          <cell r="M1819">
            <v>117.58</v>
          </cell>
          <cell r="N1819">
            <v>27.92</v>
          </cell>
          <cell r="O1819">
            <v>0.23745534954924308</v>
          </cell>
          <cell r="P1819">
            <v>230</v>
          </cell>
          <cell r="Q1819">
            <v>85000</v>
          </cell>
          <cell r="R1819">
            <v>7.7018200374213306</v>
          </cell>
          <cell r="S1819" t="str">
            <v/>
          </cell>
          <cell r="T1819">
            <v>17996</v>
          </cell>
          <cell r="U1819">
            <v>8.2867687007221882</v>
          </cell>
          <cell r="V1819">
            <v>1811160</v>
          </cell>
          <cell r="X1819">
            <v>43</v>
          </cell>
          <cell r="Y1819">
            <v>22</v>
          </cell>
          <cell r="Z1819">
            <v>0</v>
          </cell>
        </row>
        <row r="1820">
          <cell r="A1820">
            <v>39437</v>
          </cell>
          <cell r="E1820">
            <v>1684310</v>
          </cell>
          <cell r="K1820">
            <v>0</v>
          </cell>
          <cell r="M1820">
            <v>111.45</v>
          </cell>
          <cell r="N1820">
            <v>32.28</v>
          </cell>
          <cell r="O1820">
            <v>0.28963660834454913</v>
          </cell>
          <cell r="P1820">
            <v>230</v>
          </cell>
          <cell r="Q1820">
            <v>76000</v>
          </cell>
          <cell r="R1820">
            <v>7.5563481381785556</v>
          </cell>
          <cell r="S1820" t="str">
            <v/>
          </cell>
          <cell r="T1820">
            <v>18567</v>
          </cell>
          <cell r="U1820">
            <v>9.1936033153041894</v>
          </cell>
          <cell r="V1820">
            <v>1684310</v>
          </cell>
          <cell r="X1820">
            <v>48</v>
          </cell>
          <cell r="Y1820">
            <v>17</v>
          </cell>
          <cell r="Z1820">
            <v>0</v>
          </cell>
        </row>
        <row r="1821">
          <cell r="A1821">
            <v>39438</v>
          </cell>
          <cell r="E1821">
            <v>1513720</v>
          </cell>
          <cell r="K1821">
            <v>0</v>
          </cell>
          <cell r="M1821">
            <v>101.59</v>
          </cell>
          <cell r="N1821">
            <v>29.67</v>
          </cell>
          <cell r="O1821">
            <v>0.29205630475440497</v>
          </cell>
          <cell r="P1821">
            <v>230</v>
          </cell>
          <cell r="Q1821">
            <v>68000</v>
          </cell>
          <cell r="R1821">
            <v>7.4501427305837185</v>
          </cell>
          <cell r="S1821" t="str">
            <v/>
          </cell>
          <cell r="T1821">
            <v>18626</v>
          </cell>
          <cell r="U1821">
            <v>10.262191158206273</v>
          </cell>
          <cell r="V1821">
            <v>1513720</v>
          </cell>
          <cell r="X1821">
            <v>54</v>
          </cell>
          <cell r="Y1821">
            <v>11</v>
          </cell>
          <cell r="Z1821">
            <v>1.5055999999999869</v>
          </cell>
        </row>
        <row r="1822">
          <cell r="A1822">
            <v>39439</v>
          </cell>
          <cell r="D1822">
            <v>14800</v>
          </cell>
          <cell r="E1822">
            <v>2096840</v>
          </cell>
          <cell r="K1822">
            <v>0</v>
          </cell>
          <cell r="L1822">
            <v>530</v>
          </cell>
          <cell r="M1822">
            <v>140.56</v>
          </cell>
          <cell r="N1822">
            <v>37.36</v>
          </cell>
          <cell r="O1822">
            <v>0.26579396698918611</v>
          </cell>
          <cell r="P1822">
            <v>230</v>
          </cell>
          <cell r="Q1822">
            <v>96000</v>
          </cell>
          <cell r="R1822">
            <v>7.4588787706317587</v>
          </cell>
          <cell r="S1822">
            <v>27.924528301886792</v>
          </cell>
          <cell r="T1822">
            <v>18651</v>
          </cell>
          <cell r="U1822">
            <v>7.3662811842927765</v>
          </cell>
          <cell r="V1822">
            <v>2111640</v>
          </cell>
          <cell r="X1822">
            <v>35</v>
          </cell>
          <cell r="Y1822">
            <v>30</v>
          </cell>
          <cell r="Z1822">
            <v>0</v>
          </cell>
        </row>
        <row r="1823">
          <cell r="A1823">
            <v>39440</v>
          </cell>
          <cell r="D1823">
            <v>23900</v>
          </cell>
          <cell r="E1823">
            <v>2099920</v>
          </cell>
          <cell r="K1823">
            <v>0</v>
          </cell>
          <cell r="L1823">
            <v>440</v>
          </cell>
          <cell r="M1823">
            <v>139.01</v>
          </cell>
          <cell r="N1823">
            <v>33.479999999999997</v>
          </cell>
          <cell r="O1823">
            <v>0.24084598230343141</v>
          </cell>
          <cell r="P1823">
            <v>230</v>
          </cell>
          <cell r="Q1823">
            <v>100000</v>
          </cell>
          <cell r="R1823">
            <v>7.5531256744119126</v>
          </cell>
          <cell r="S1823">
            <v>54.31818181818182</v>
          </cell>
          <cell r="T1823">
            <v>37539</v>
          </cell>
          <cell r="U1823">
            <v>14.741139079583016</v>
          </cell>
          <cell r="V1823">
            <v>2123820</v>
          </cell>
          <cell r="X1823">
            <v>38</v>
          </cell>
          <cell r="Y1823">
            <v>27</v>
          </cell>
          <cell r="Z1823">
            <v>0</v>
          </cell>
        </row>
        <row r="1824">
          <cell r="A1824">
            <v>39441</v>
          </cell>
          <cell r="D1824">
            <v>18532</v>
          </cell>
          <cell r="E1824">
            <v>2026340</v>
          </cell>
          <cell r="K1824">
            <v>0</v>
          </cell>
          <cell r="L1824">
            <v>640</v>
          </cell>
          <cell r="M1824">
            <v>132.94999999999999</v>
          </cell>
          <cell r="N1824">
            <v>26.46</v>
          </cell>
          <cell r="O1824">
            <v>0.19902218879277928</v>
          </cell>
          <cell r="P1824">
            <v>230</v>
          </cell>
          <cell r="Q1824">
            <v>98000</v>
          </cell>
          <cell r="R1824">
            <v>7.6206844678450549</v>
          </cell>
          <cell r="S1824">
            <v>28.956250000000001</v>
          </cell>
          <cell r="T1824">
            <v>25967</v>
          </cell>
          <cell r="U1824">
            <v>10.590627677429199</v>
          </cell>
          <cell r="V1824">
            <v>2044872</v>
          </cell>
          <cell r="X1824">
            <v>38</v>
          </cell>
          <cell r="Y1824">
            <v>27</v>
          </cell>
          <cell r="Z1824">
            <v>0</v>
          </cell>
        </row>
        <row r="1825">
          <cell r="A1825">
            <v>39442</v>
          </cell>
          <cell r="D1825">
            <v>22490</v>
          </cell>
          <cell r="E1825">
            <v>2004620</v>
          </cell>
          <cell r="K1825">
            <v>0</v>
          </cell>
          <cell r="L1825">
            <v>610</v>
          </cell>
          <cell r="M1825">
            <v>131.43</v>
          </cell>
          <cell r="N1825">
            <v>27.44</v>
          </cell>
          <cell r="O1825">
            <v>0.20878033934413756</v>
          </cell>
          <cell r="P1825">
            <v>230</v>
          </cell>
          <cell r="Q1825">
            <v>100000</v>
          </cell>
          <cell r="R1825">
            <v>7.6261888457734157</v>
          </cell>
          <cell r="S1825">
            <v>36.868852459016395</v>
          </cell>
          <cell r="T1825">
            <v>20699</v>
          </cell>
          <cell r="U1825">
            <v>8.5160479697697706</v>
          </cell>
          <cell r="V1825">
            <v>2027110</v>
          </cell>
          <cell r="X1825">
            <v>37</v>
          </cell>
          <cell r="Y1825">
            <v>28</v>
          </cell>
          <cell r="Z1825">
            <v>0</v>
          </cell>
        </row>
        <row r="1826">
          <cell r="A1826">
            <v>39443</v>
          </cell>
          <cell r="E1826">
            <v>2076500</v>
          </cell>
          <cell r="K1826">
            <v>0</v>
          </cell>
          <cell r="M1826">
            <v>136.62</v>
          </cell>
          <cell r="N1826">
            <v>31.66</v>
          </cell>
          <cell r="O1826">
            <v>0.23173766652027522</v>
          </cell>
          <cell r="P1826">
            <v>230</v>
          </cell>
          <cell r="Q1826">
            <v>90000</v>
          </cell>
          <cell r="R1826">
            <v>7.5995461865027085</v>
          </cell>
          <cell r="S1826" t="str">
            <v/>
          </cell>
          <cell r="T1826">
            <v>20806</v>
          </cell>
          <cell r="U1826">
            <v>8.356467132193595</v>
          </cell>
          <cell r="V1826">
            <v>2076500</v>
          </cell>
          <cell r="X1826">
            <v>36</v>
          </cell>
          <cell r="Y1826">
            <v>29</v>
          </cell>
          <cell r="Z1826">
            <v>0</v>
          </cell>
        </row>
        <row r="1827">
          <cell r="A1827">
            <v>39444</v>
          </cell>
          <cell r="E1827">
            <v>1994730</v>
          </cell>
          <cell r="K1827">
            <v>0</v>
          </cell>
          <cell r="M1827">
            <v>130.65</v>
          </cell>
          <cell r="N1827">
            <v>26.61</v>
          </cell>
          <cell r="O1827">
            <v>0.20367393800229619</v>
          </cell>
          <cell r="P1827">
            <v>230</v>
          </cell>
          <cell r="Q1827">
            <v>92000</v>
          </cell>
          <cell r="R1827">
            <v>7.6338691159586682</v>
          </cell>
          <cell r="S1827" t="str">
            <v/>
          </cell>
          <cell r="T1827">
            <v>18927</v>
          </cell>
          <cell r="U1827">
            <v>7.9134108375569623</v>
          </cell>
          <cell r="V1827">
            <v>1994730</v>
          </cell>
          <cell r="X1827">
            <v>41</v>
          </cell>
          <cell r="Y1827">
            <v>24</v>
          </cell>
          <cell r="Z1827">
            <v>0</v>
          </cell>
        </row>
        <row r="1828">
          <cell r="A1828">
            <v>39445</v>
          </cell>
          <cell r="D1828">
            <v>1900</v>
          </cell>
          <cell r="E1828">
            <v>2168850</v>
          </cell>
          <cell r="K1828">
            <v>0</v>
          </cell>
          <cell r="L1828">
            <v>960</v>
          </cell>
          <cell r="M1828">
            <v>138.79</v>
          </cell>
          <cell r="N1828">
            <v>24.69</v>
          </cell>
          <cell r="O1828">
            <v>0.17789466099863105</v>
          </cell>
          <cell r="P1828">
            <v>230</v>
          </cell>
          <cell r="Q1828">
            <v>96000</v>
          </cell>
          <cell r="R1828">
            <v>7.8134231572879891</v>
          </cell>
          <cell r="S1828">
            <v>1.9791666666666667</v>
          </cell>
          <cell r="T1828">
            <v>20240</v>
          </cell>
          <cell r="U1828">
            <v>7.7761879534723022</v>
          </cell>
          <cell r="V1828">
            <v>2170750</v>
          </cell>
          <cell r="X1828">
            <v>34</v>
          </cell>
          <cell r="Y1828">
            <v>31</v>
          </cell>
          <cell r="Z1828">
            <v>0</v>
          </cell>
        </row>
        <row r="1829">
          <cell r="A1829">
            <v>39446</v>
          </cell>
          <cell r="D1829">
            <v>1016</v>
          </cell>
          <cell r="E1829">
            <v>2072420</v>
          </cell>
          <cell r="K1829">
            <v>0</v>
          </cell>
          <cell r="L1829">
            <v>240</v>
          </cell>
          <cell r="M1829">
            <v>135.16999999999999</v>
          </cell>
          <cell r="N1829">
            <v>24.7</v>
          </cell>
          <cell r="O1829">
            <v>0.18273285492342978</v>
          </cell>
          <cell r="P1829">
            <v>230</v>
          </cell>
          <cell r="Q1829">
            <v>95000</v>
          </cell>
          <cell r="R1829">
            <v>7.665976178146038</v>
          </cell>
          <cell r="S1829">
            <v>4.2333333333333334</v>
          </cell>
          <cell r="T1829">
            <v>21909</v>
          </cell>
          <cell r="U1829">
            <v>8.812476488302508</v>
          </cell>
          <cell r="V1829">
            <v>2073436</v>
          </cell>
          <cell r="X1829">
            <v>39</v>
          </cell>
          <cell r="Y1829">
            <v>26</v>
          </cell>
          <cell r="Z1829">
            <v>0</v>
          </cell>
        </row>
        <row r="1830">
          <cell r="A1830">
            <v>39447</v>
          </cell>
          <cell r="C1830">
            <v>1000070</v>
          </cell>
          <cell r="D1830">
            <v>631317</v>
          </cell>
          <cell r="E1830">
            <v>545890</v>
          </cell>
          <cell r="J1830">
            <v>51.85</v>
          </cell>
          <cell r="K1830">
            <v>51.85</v>
          </cell>
          <cell r="L1830">
            <v>7580</v>
          </cell>
          <cell r="M1830">
            <v>33.74</v>
          </cell>
          <cell r="N1830">
            <v>6.93</v>
          </cell>
          <cell r="O1830">
            <v>0.20539419087136929</v>
          </cell>
          <cell r="P1830">
            <v>230</v>
          </cell>
          <cell r="Q1830">
            <v>103000</v>
          </cell>
          <cell r="R1830">
            <v>9.0311952330879777</v>
          </cell>
          <cell r="S1830">
            <v>83.287203166226917</v>
          </cell>
          <cell r="T1830">
            <v>28598</v>
          </cell>
          <cell r="U1830">
            <v>10.954385684504086</v>
          </cell>
          <cell r="V1830">
            <v>2177277</v>
          </cell>
          <cell r="X1830">
            <v>41</v>
          </cell>
          <cell r="Y1830">
            <v>24</v>
          </cell>
          <cell r="Z1830">
            <v>0</v>
          </cell>
        </row>
        <row r="1831">
          <cell r="A1831">
            <v>39448</v>
          </cell>
          <cell r="C1831">
            <v>1590000</v>
          </cell>
          <cell r="D1831">
            <v>1730000</v>
          </cell>
          <cell r="J1831">
            <v>65.63</v>
          </cell>
          <cell r="K1831">
            <v>65.63</v>
          </cell>
          <cell r="L1831">
            <v>16470</v>
          </cell>
          <cell r="O1831" t="str">
            <v/>
          </cell>
          <cell r="P1831">
            <v>230</v>
          </cell>
          <cell r="Q1831">
            <v>156000</v>
          </cell>
          <cell r="R1831">
            <v>12.113362791406368</v>
          </cell>
          <cell r="S1831">
            <v>105.0394656952034</v>
          </cell>
          <cell r="T1831">
            <v>30133</v>
          </cell>
          <cell r="U1831">
            <v>7.5695548192771076</v>
          </cell>
          <cell r="V1831">
            <v>3320000</v>
          </cell>
          <cell r="X1831">
            <v>26</v>
          </cell>
          <cell r="Y1831">
            <v>39</v>
          </cell>
          <cell r="Z1831">
            <v>0</v>
          </cell>
        </row>
        <row r="1832">
          <cell r="A1832">
            <v>39449</v>
          </cell>
          <cell r="C1832">
            <v>1428300</v>
          </cell>
          <cell r="D1832">
            <v>2187940</v>
          </cell>
          <cell r="E1832">
            <v>42460</v>
          </cell>
          <cell r="J1832">
            <v>65.2</v>
          </cell>
          <cell r="K1832">
            <v>65.2</v>
          </cell>
          <cell r="L1832">
            <v>24460</v>
          </cell>
          <cell r="O1832" t="str">
            <v/>
          </cell>
          <cell r="P1832">
            <v>230</v>
          </cell>
          <cell r="Q1832">
            <v>160000</v>
          </cell>
          <cell r="R1832">
            <v>11.27883435582822</v>
          </cell>
          <cell r="S1832">
            <v>89.449713818479154</v>
          </cell>
          <cell r="T1832">
            <v>29660</v>
          </cell>
          <cell r="U1832">
            <v>6.7609916090414623</v>
          </cell>
          <cell r="V1832">
            <v>3658700</v>
          </cell>
          <cell r="X1832">
            <v>16</v>
          </cell>
          <cell r="Y1832">
            <v>49</v>
          </cell>
          <cell r="Z1832">
            <v>0</v>
          </cell>
        </row>
        <row r="1833">
          <cell r="A1833">
            <v>39450</v>
          </cell>
          <cell r="C1833">
            <v>986186</v>
          </cell>
          <cell r="D1833">
            <v>235003</v>
          </cell>
          <cell r="E1833">
            <v>1681760</v>
          </cell>
          <cell r="J1833">
            <v>47</v>
          </cell>
          <cell r="K1833">
            <v>47</v>
          </cell>
          <cell r="L1833">
            <v>3390</v>
          </cell>
          <cell r="M1833">
            <v>107.03</v>
          </cell>
          <cell r="N1833">
            <v>22.18</v>
          </cell>
          <cell r="O1833">
            <v>0.20723161730355974</v>
          </cell>
          <cell r="P1833">
            <v>230</v>
          </cell>
          <cell r="Q1833">
            <v>137000</v>
          </cell>
          <cell r="R1833">
            <v>8.6604752320976441</v>
          </cell>
          <cell r="S1833">
            <v>69.322418879056045</v>
          </cell>
          <cell r="T1833">
            <v>31945</v>
          </cell>
          <cell r="U1833">
            <v>9.177608700669559</v>
          </cell>
          <cell r="V1833">
            <v>2902949</v>
          </cell>
          <cell r="X1833">
            <v>22</v>
          </cell>
          <cell r="Y1833">
            <v>43</v>
          </cell>
          <cell r="Z1833">
            <v>0</v>
          </cell>
        </row>
        <row r="1834">
          <cell r="A1834">
            <v>39451</v>
          </cell>
          <cell r="C1834">
            <v>567532</v>
          </cell>
          <cell r="E1834">
            <v>1875820</v>
          </cell>
          <cell r="J1834">
            <v>24.16</v>
          </cell>
          <cell r="K1834">
            <v>24.16</v>
          </cell>
          <cell r="M1834">
            <v>122.38</v>
          </cell>
          <cell r="N1834">
            <v>25.66</v>
          </cell>
          <cell r="O1834">
            <v>0.20967478346134991</v>
          </cell>
          <cell r="P1834">
            <v>230</v>
          </cell>
          <cell r="Q1834">
            <v>119000</v>
          </cell>
          <cell r="R1834">
            <v>8.3368090623720494</v>
          </cell>
          <cell r="S1834" t="str">
            <v/>
          </cell>
          <cell r="T1834">
            <v>23388</v>
          </cell>
          <cell r="U1834">
            <v>7.9831280961564275</v>
          </cell>
          <cell r="V1834">
            <v>2443352</v>
          </cell>
          <cell r="X1834">
            <v>36</v>
          </cell>
          <cell r="Y1834">
            <v>29</v>
          </cell>
          <cell r="Z1834">
            <v>0</v>
          </cell>
        </row>
        <row r="1835">
          <cell r="A1835">
            <v>39452</v>
          </cell>
          <cell r="C1835">
            <v>40681</v>
          </cell>
          <cell r="E1835">
            <v>1788990</v>
          </cell>
          <cell r="K1835">
            <v>0</v>
          </cell>
          <cell r="M1835">
            <v>116.29</v>
          </cell>
          <cell r="N1835">
            <v>26.45</v>
          </cell>
          <cell r="O1835">
            <v>0.22744861982973599</v>
          </cell>
          <cell r="P1835">
            <v>230</v>
          </cell>
          <cell r="Q1835">
            <v>83000</v>
          </cell>
          <cell r="R1835">
            <v>7.8668458164932495</v>
          </cell>
          <cell r="S1835" t="str">
            <v/>
          </cell>
          <cell r="T1835">
            <v>22274</v>
          </cell>
          <cell r="U1835">
            <v>10.152926946975713</v>
          </cell>
          <cell r="V1835">
            <v>1829671</v>
          </cell>
          <cell r="X1835">
            <v>50</v>
          </cell>
          <cell r="Y1835">
            <v>15</v>
          </cell>
          <cell r="Z1835">
            <v>0</v>
          </cell>
        </row>
        <row r="1836">
          <cell r="A1836">
            <v>39453</v>
          </cell>
          <cell r="E1836">
            <v>1358960</v>
          </cell>
          <cell r="K1836">
            <v>0</v>
          </cell>
          <cell r="M1836">
            <v>91.23</v>
          </cell>
          <cell r="N1836">
            <v>21.98</v>
          </cell>
          <cell r="O1836">
            <v>0.2409295187986408</v>
          </cell>
          <cell r="P1836">
            <v>230</v>
          </cell>
          <cell r="Q1836">
            <v>63000</v>
          </cell>
          <cell r="R1836">
            <v>7.4479886002411488</v>
          </cell>
          <cell r="S1836" t="str">
            <v/>
          </cell>
          <cell r="T1836">
            <v>18946</v>
          </cell>
          <cell r="U1836">
            <v>11.627247306763994</v>
          </cell>
          <cell r="V1836">
            <v>1358960</v>
          </cell>
          <cell r="X1836">
            <v>60</v>
          </cell>
          <cell r="Y1836">
            <v>5</v>
          </cell>
          <cell r="Z1836">
            <v>6.4799999999999898</v>
          </cell>
        </row>
        <row r="1837">
          <cell r="A1837">
            <v>39454</v>
          </cell>
          <cell r="E1837">
            <v>1196720</v>
          </cell>
          <cell r="K1837">
            <v>0</v>
          </cell>
          <cell r="M1837">
            <v>82.31</v>
          </cell>
          <cell r="N1837">
            <v>20.399999999999999</v>
          </cell>
          <cell r="O1837">
            <v>0.24784351840602598</v>
          </cell>
          <cell r="P1837">
            <v>230</v>
          </cell>
          <cell r="Q1837">
            <v>53000</v>
          </cell>
          <cell r="R1837">
            <v>7.2695905722269467</v>
          </cell>
          <cell r="S1837" t="str">
            <v/>
          </cell>
          <cell r="T1837">
            <v>19413</v>
          </cell>
          <cell r="U1837">
            <v>13.529014305769103</v>
          </cell>
          <cell r="V1837">
            <v>1196720</v>
          </cell>
          <cell r="X1837">
            <v>65</v>
          </cell>
          <cell r="Y1837">
            <v>0</v>
          </cell>
          <cell r="Z1837">
            <v>9.9279999999999831</v>
          </cell>
        </row>
        <row r="1838">
          <cell r="A1838">
            <v>39455</v>
          </cell>
          <cell r="E1838">
            <v>1369970</v>
          </cell>
          <cell r="K1838">
            <v>0</v>
          </cell>
          <cell r="M1838">
            <v>86.93</v>
          </cell>
          <cell r="N1838">
            <v>20.05</v>
          </cell>
          <cell r="O1838">
            <v>0.23064534683078339</v>
          </cell>
          <cell r="P1838">
            <v>230</v>
          </cell>
          <cell r="Q1838">
            <v>71000</v>
          </cell>
          <cell r="R1838">
            <v>7.8797308178994596</v>
          </cell>
          <cell r="S1838" t="str">
            <v/>
          </cell>
          <cell r="T1838">
            <v>19319</v>
          </cell>
          <cell r="U1838">
            <v>11.760875055658152</v>
          </cell>
          <cell r="V1838">
            <v>1369970</v>
          </cell>
          <cell r="X1838">
            <v>54</v>
          </cell>
          <cell r="Y1838">
            <v>11</v>
          </cell>
          <cell r="Z1838">
            <v>1.3359999999999772</v>
          </cell>
        </row>
        <row r="1839">
          <cell r="A1839">
            <v>39456</v>
          </cell>
          <cell r="E1839">
            <v>1750280</v>
          </cell>
          <cell r="K1839">
            <v>0</v>
          </cell>
          <cell r="M1839">
            <v>111.43</v>
          </cell>
          <cell r="N1839">
            <v>25.07</v>
          </cell>
          <cell r="O1839">
            <v>0.22498429507314008</v>
          </cell>
          <cell r="P1839">
            <v>230</v>
          </cell>
          <cell r="Q1839">
            <v>82000</v>
          </cell>
          <cell r="R1839">
            <v>7.8537198241048189</v>
          </cell>
          <cell r="S1839" t="str">
            <v/>
          </cell>
          <cell r="T1839">
            <v>22264</v>
          </cell>
          <cell r="U1839">
            <v>10.608688895491007</v>
          </cell>
          <cell r="V1839">
            <v>1750280</v>
          </cell>
          <cell r="X1839">
            <v>40</v>
          </cell>
          <cell r="Y1839">
            <v>25</v>
          </cell>
          <cell r="Z1839">
            <v>0</v>
          </cell>
        </row>
        <row r="1840">
          <cell r="A1840">
            <v>39457</v>
          </cell>
          <cell r="E1840">
            <v>1739670</v>
          </cell>
          <cell r="K1840">
            <v>0</v>
          </cell>
          <cell r="M1840">
            <v>114.7</v>
          </cell>
          <cell r="N1840">
            <v>26.99</v>
          </cell>
          <cell r="O1840">
            <v>0.23530950305143852</v>
          </cell>
          <cell r="P1840">
            <v>230</v>
          </cell>
          <cell r="Q1840">
            <v>82000</v>
          </cell>
          <cell r="R1840">
            <v>7.5835658238884047</v>
          </cell>
          <cell r="S1840" t="str">
            <v/>
          </cell>
          <cell r="T1840">
            <v>23345</v>
          </cell>
          <cell r="U1840">
            <v>11.191622549104139</v>
          </cell>
          <cell r="V1840">
            <v>1739670</v>
          </cell>
          <cell r="X1840">
            <v>42</v>
          </cell>
          <cell r="Y1840">
            <v>23</v>
          </cell>
          <cell r="Z1840">
            <v>0</v>
          </cell>
        </row>
        <row r="1841">
          <cell r="A1841">
            <v>39458</v>
          </cell>
          <cell r="D1841">
            <v>70500</v>
          </cell>
          <cell r="E1841">
            <v>1794040</v>
          </cell>
          <cell r="K1841">
            <v>0</v>
          </cell>
          <cell r="L1841">
            <v>730</v>
          </cell>
          <cell r="M1841">
            <v>118.27</v>
          </cell>
          <cell r="N1841">
            <v>25.83</v>
          </cell>
          <cell r="O1841">
            <v>0.21839857952143399</v>
          </cell>
          <cell r="P1841">
            <v>230</v>
          </cell>
          <cell r="Q1841">
            <v>84000</v>
          </cell>
          <cell r="R1841">
            <v>7.5845100194470279</v>
          </cell>
          <cell r="S1841">
            <v>96.575342465753423</v>
          </cell>
          <cell r="T1841">
            <v>29615</v>
          </cell>
          <cell r="U1841">
            <v>13.246650648417305</v>
          </cell>
          <cell r="V1841">
            <v>1864540</v>
          </cell>
          <cell r="X1841">
            <v>38</v>
          </cell>
          <cell r="Y1841">
            <v>27</v>
          </cell>
          <cell r="Z1841">
            <v>0</v>
          </cell>
        </row>
        <row r="1842">
          <cell r="A1842">
            <v>39459</v>
          </cell>
          <cell r="D1842">
            <v>1800</v>
          </cell>
          <cell r="E1842">
            <v>1788610</v>
          </cell>
          <cell r="K1842">
            <v>0</v>
          </cell>
          <cell r="L1842">
            <v>80</v>
          </cell>
          <cell r="M1842">
            <v>115.68</v>
          </cell>
          <cell r="N1842">
            <v>23.3</v>
          </cell>
          <cell r="O1842">
            <v>0.20141770401106501</v>
          </cell>
          <cell r="P1842">
            <v>230</v>
          </cell>
          <cell r="Q1842">
            <v>89000</v>
          </cell>
          <cell r="R1842">
            <v>7.7308523513139695</v>
          </cell>
          <cell r="S1842">
            <v>22.5</v>
          </cell>
          <cell r="T1842">
            <v>34392</v>
          </cell>
          <cell r="U1842">
            <v>16.020312665813975</v>
          </cell>
          <cell r="V1842">
            <v>1790410</v>
          </cell>
          <cell r="X1842">
            <v>40</v>
          </cell>
          <cell r="Y1842">
            <v>25</v>
          </cell>
          <cell r="Z1842">
            <v>0</v>
          </cell>
        </row>
        <row r="1843">
          <cell r="A1843">
            <v>39460</v>
          </cell>
          <cell r="D1843">
            <v>2913</v>
          </cell>
          <cell r="E1843">
            <v>2128990</v>
          </cell>
          <cell r="K1843">
            <v>0</v>
          </cell>
          <cell r="L1843">
            <v>360</v>
          </cell>
          <cell r="M1843">
            <v>138.76</v>
          </cell>
          <cell r="N1843">
            <v>28.76</v>
          </cell>
          <cell r="O1843">
            <v>0.20726434130873453</v>
          </cell>
          <cell r="P1843">
            <v>230</v>
          </cell>
          <cell r="Q1843">
            <v>94000</v>
          </cell>
          <cell r="R1843">
            <v>7.6714831363505329</v>
          </cell>
          <cell r="S1843">
            <v>8.0916666666666668</v>
          </cell>
          <cell r="T1843">
            <v>36322</v>
          </cell>
          <cell r="U1843">
            <v>14.209158671853267</v>
          </cell>
          <cell r="V1843">
            <v>2131903</v>
          </cell>
          <cell r="X1843">
            <v>33</v>
          </cell>
          <cell r="Y1843">
            <v>32</v>
          </cell>
          <cell r="Z1843">
            <v>0</v>
          </cell>
        </row>
        <row r="1844">
          <cell r="A1844">
            <v>39461</v>
          </cell>
          <cell r="D1844">
            <v>93348</v>
          </cell>
          <cell r="E1844">
            <v>2183840</v>
          </cell>
          <cell r="K1844">
            <v>0</v>
          </cell>
          <cell r="L1844">
            <v>1770</v>
          </cell>
          <cell r="M1844">
            <v>141.97999999999999</v>
          </cell>
          <cell r="N1844">
            <v>31.73</v>
          </cell>
          <cell r="O1844">
            <v>0.22348218058881533</v>
          </cell>
          <cell r="P1844">
            <v>230</v>
          </cell>
          <cell r="Q1844">
            <v>103000</v>
          </cell>
          <cell r="R1844">
            <v>7.6906606564304836</v>
          </cell>
          <cell r="S1844">
            <v>52.738983050847459</v>
          </cell>
          <cell r="T1844">
            <v>32084</v>
          </cell>
          <cell r="U1844">
            <v>11.750481734490082</v>
          </cell>
          <cell r="V1844">
            <v>2277188</v>
          </cell>
          <cell r="X1844">
            <v>30</v>
          </cell>
          <cell r="Y1844">
            <v>35</v>
          </cell>
          <cell r="Z1844">
            <v>0</v>
          </cell>
        </row>
        <row r="1845">
          <cell r="A1845">
            <v>39462</v>
          </cell>
          <cell r="C1845">
            <v>566608</v>
          </cell>
          <cell r="D1845">
            <v>642321</v>
          </cell>
          <cell r="E1845">
            <v>1350040</v>
          </cell>
          <cell r="J1845">
            <v>33.85</v>
          </cell>
          <cell r="K1845">
            <v>33.85</v>
          </cell>
          <cell r="L1845">
            <v>7780</v>
          </cell>
          <cell r="M1845">
            <v>88.82</v>
          </cell>
          <cell r="N1845">
            <v>17.079999999999998</v>
          </cell>
          <cell r="O1845">
            <v>0.19229903174960594</v>
          </cell>
          <cell r="P1845">
            <v>230</v>
          </cell>
          <cell r="Q1845">
            <v>126000</v>
          </cell>
          <cell r="R1845">
            <v>7.8122116246841129</v>
          </cell>
          <cell r="S1845">
            <v>82.560539845758356</v>
          </cell>
          <cell r="T1845">
            <v>29947</v>
          </cell>
          <cell r="U1845">
            <v>9.7601018222573224</v>
          </cell>
          <cell r="V1845">
            <v>2558969</v>
          </cell>
          <cell r="X1845">
            <v>28</v>
          </cell>
          <cell r="Y1845">
            <v>37</v>
          </cell>
          <cell r="Z1845">
            <v>0</v>
          </cell>
        </row>
        <row r="1846">
          <cell r="A1846">
            <v>39463</v>
          </cell>
          <cell r="C1846">
            <v>1492970</v>
          </cell>
          <cell r="D1846">
            <v>1055630</v>
          </cell>
          <cell r="E1846">
            <v>163610</v>
          </cell>
          <cell r="J1846">
            <v>72.66</v>
          </cell>
          <cell r="K1846">
            <v>72.66</v>
          </cell>
          <cell r="L1846">
            <v>13020</v>
          </cell>
          <cell r="M1846">
            <v>11.98</v>
          </cell>
          <cell r="N1846">
            <v>2.38</v>
          </cell>
          <cell r="O1846">
            <v>0.19866444073455758</v>
          </cell>
          <cell r="P1846">
            <v>230</v>
          </cell>
          <cell r="Q1846">
            <v>122000</v>
          </cell>
          <cell r="R1846">
            <v>9.7860349716446127</v>
          </cell>
          <cell r="S1846">
            <v>81.077572964669741</v>
          </cell>
          <cell r="T1846">
            <v>30729</v>
          </cell>
          <cell r="U1846">
            <v>9.449115665822335</v>
          </cell>
          <cell r="V1846">
            <v>2712210</v>
          </cell>
          <cell r="X1846">
            <v>32</v>
          </cell>
          <cell r="Y1846">
            <v>33</v>
          </cell>
          <cell r="Z1846">
            <v>0</v>
          </cell>
        </row>
        <row r="1847">
          <cell r="A1847">
            <v>39464</v>
          </cell>
          <cell r="C1847">
            <v>538295</v>
          </cell>
          <cell r="E1847">
            <v>1854820</v>
          </cell>
          <cell r="J1847">
            <v>26.71</v>
          </cell>
          <cell r="K1847">
            <v>26.71</v>
          </cell>
          <cell r="M1847">
            <v>121.33</v>
          </cell>
          <cell r="N1847">
            <v>20</v>
          </cell>
          <cell r="O1847">
            <v>0.16483969339817028</v>
          </cell>
          <cell r="P1847">
            <v>230</v>
          </cell>
          <cell r="Q1847">
            <v>113000</v>
          </cell>
          <cell r="R1847">
            <v>8.082663469332612</v>
          </cell>
          <cell r="S1847" t="str">
            <v/>
          </cell>
          <cell r="T1847">
            <v>26490</v>
          </cell>
          <cell r="U1847">
            <v>9.2317586075052809</v>
          </cell>
          <cell r="V1847">
            <v>2393115</v>
          </cell>
          <cell r="X1847">
            <v>33</v>
          </cell>
          <cell r="Y1847">
            <v>32</v>
          </cell>
          <cell r="Z1847">
            <v>0</v>
          </cell>
        </row>
        <row r="1848">
          <cell r="A1848">
            <v>39465</v>
          </cell>
          <cell r="C1848">
            <v>644769</v>
          </cell>
          <cell r="E1848">
            <v>1908290</v>
          </cell>
          <cell r="J1848">
            <v>30.67</v>
          </cell>
          <cell r="K1848">
            <v>30.67</v>
          </cell>
          <cell r="M1848">
            <v>121.81</v>
          </cell>
          <cell r="N1848">
            <v>24.38</v>
          </cell>
          <cell r="O1848">
            <v>0.20014777111895574</v>
          </cell>
          <cell r="P1848">
            <v>230</v>
          </cell>
          <cell r="Q1848">
            <v>126000</v>
          </cell>
          <cell r="R1848">
            <v>8.3717831846799573</v>
          </cell>
          <cell r="S1848" t="str">
            <v/>
          </cell>
          <cell r="T1848">
            <v>33525</v>
          </cell>
          <cell r="U1848">
            <v>10.951509542082654</v>
          </cell>
          <cell r="V1848">
            <v>2553059</v>
          </cell>
          <cell r="X1848">
            <v>28</v>
          </cell>
          <cell r="Y1848">
            <v>37</v>
          </cell>
          <cell r="Z1848">
            <v>0</v>
          </cell>
        </row>
        <row r="1849">
          <cell r="A1849">
            <v>39466</v>
          </cell>
          <cell r="C1849">
            <v>957040</v>
          </cell>
          <cell r="D1849">
            <v>1045</v>
          </cell>
          <cell r="E1849">
            <v>2123300</v>
          </cell>
          <cell r="J1849">
            <v>47.47</v>
          </cell>
          <cell r="K1849">
            <v>47.47</v>
          </cell>
          <cell r="L1849">
            <v>40</v>
          </cell>
          <cell r="M1849">
            <v>135.62</v>
          </cell>
          <cell r="N1849">
            <v>28.83</v>
          </cell>
          <cell r="O1849">
            <v>0.21257926559504495</v>
          </cell>
          <cell r="P1849">
            <v>230</v>
          </cell>
          <cell r="Q1849">
            <v>136000</v>
          </cell>
          <cell r="R1849">
            <v>8.4120924135670982</v>
          </cell>
          <cell r="S1849">
            <v>26.125</v>
          </cell>
          <cell r="T1849">
            <v>28240</v>
          </cell>
          <cell r="U1849">
            <v>7.643368160745899</v>
          </cell>
          <cell r="V1849">
            <v>3081385</v>
          </cell>
          <cell r="X1849">
            <v>21</v>
          </cell>
          <cell r="Y1849">
            <v>44</v>
          </cell>
          <cell r="Z1849">
            <v>0</v>
          </cell>
        </row>
        <row r="1850">
          <cell r="A1850">
            <v>39467</v>
          </cell>
          <cell r="C1850">
            <v>1108220</v>
          </cell>
          <cell r="E1850">
            <v>2071900</v>
          </cell>
          <cell r="J1850">
            <v>53.73</v>
          </cell>
          <cell r="K1850">
            <v>53.73</v>
          </cell>
          <cell r="M1850">
            <v>131.11000000000001</v>
          </cell>
          <cell r="N1850">
            <v>25.86</v>
          </cell>
          <cell r="O1850">
            <v>0.19723895965220042</v>
          </cell>
          <cell r="P1850">
            <v>230</v>
          </cell>
          <cell r="Q1850">
            <v>141000</v>
          </cell>
          <cell r="R1850">
            <v>8.6023587967972297</v>
          </cell>
          <cell r="S1850" t="str">
            <v/>
          </cell>
          <cell r="T1850">
            <v>30277</v>
          </cell>
          <cell r="U1850">
            <v>7.9402720652050869</v>
          </cell>
          <cell r="V1850">
            <v>3180120</v>
          </cell>
          <cell r="X1850">
            <v>15</v>
          </cell>
          <cell r="Y1850">
            <v>50</v>
          </cell>
          <cell r="Z1850">
            <v>0</v>
          </cell>
        </row>
        <row r="1851">
          <cell r="A1851">
            <v>39468</v>
          </cell>
          <cell r="C1851">
            <v>726000</v>
          </cell>
          <cell r="E1851">
            <v>1962980</v>
          </cell>
          <cell r="J1851">
            <v>36.229999999999997</v>
          </cell>
          <cell r="K1851">
            <v>36.229999999999997</v>
          </cell>
          <cell r="M1851">
            <v>125.24</v>
          </cell>
          <cell r="N1851">
            <v>22.06</v>
          </cell>
          <cell r="O1851">
            <v>0.17614180772916002</v>
          </cell>
          <cell r="P1851">
            <v>230</v>
          </cell>
          <cell r="Q1851">
            <v>133000</v>
          </cell>
          <cell r="R1851">
            <v>8.3265622096983964</v>
          </cell>
          <cell r="S1851" t="str">
            <v/>
          </cell>
          <cell r="T1851">
            <v>26032</v>
          </cell>
          <cell r="U1851">
            <v>8.073949229819485</v>
          </cell>
          <cell r="V1851">
            <v>2688980</v>
          </cell>
          <cell r="X1851">
            <v>26</v>
          </cell>
          <cell r="Y1851">
            <v>39</v>
          </cell>
          <cell r="Z1851">
            <v>0</v>
          </cell>
        </row>
        <row r="1852">
          <cell r="A1852">
            <v>39469</v>
          </cell>
          <cell r="C1852">
            <v>607989</v>
          </cell>
          <cell r="E1852">
            <v>1969430</v>
          </cell>
          <cell r="J1852">
            <v>30.9</v>
          </cell>
          <cell r="K1852">
            <v>30.9</v>
          </cell>
          <cell r="M1852">
            <v>125.96</v>
          </cell>
          <cell r="N1852">
            <v>24.52</v>
          </cell>
          <cell r="O1852">
            <v>0.1946649730073039</v>
          </cell>
          <cell r="P1852">
            <v>230</v>
          </cell>
          <cell r="Q1852">
            <v>122000</v>
          </cell>
          <cell r="R1852">
            <v>8.2156668366696426</v>
          </cell>
          <cell r="S1852" t="str">
            <v/>
          </cell>
          <cell r="T1852">
            <v>23817</v>
          </cell>
          <cell r="U1852">
            <v>7.70669340142212</v>
          </cell>
          <cell r="V1852">
            <v>2577419</v>
          </cell>
          <cell r="X1852">
            <v>28</v>
          </cell>
          <cell r="Y1852">
            <v>37</v>
          </cell>
          <cell r="Z1852">
            <v>0</v>
          </cell>
        </row>
        <row r="1853">
          <cell r="A1853">
            <v>39470</v>
          </cell>
          <cell r="C1853">
            <v>857623</v>
          </cell>
          <cell r="E1853">
            <v>1886860</v>
          </cell>
          <cell r="J1853">
            <v>40.49</v>
          </cell>
          <cell r="K1853">
            <v>40.49</v>
          </cell>
          <cell r="M1853">
            <v>118.94</v>
          </cell>
          <cell r="N1853">
            <v>26.74</v>
          </cell>
          <cell r="O1853">
            <v>0.22481923658987724</v>
          </cell>
          <cell r="P1853">
            <v>230</v>
          </cell>
          <cell r="Q1853">
            <v>134000</v>
          </cell>
          <cell r="R1853">
            <v>8.6071724267703686</v>
          </cell>
          <cell r="S1853" t="str">
            <v/>
          </cell>
          <cell r="T1853">
            <v>27694</v>
          </cell>
          <cell r="U1853">
            <v>8.4157183702722875</v>
          </cell>
          <cell r="V1853">
            <v>2744483</v>
          </cell>
          <cell r="X1853">
            <v>24</v>
          </cell>
          <cell r="Y1853">
            <v>41</v>
          </cell>
          <cell r="Z1853">
            <v>0</v>
          </cell>
        </row>
        <row r="1854">
          <cell r="A1854">
            <v>39471</v>
          </cell>
          <cell r="C1854">
            <v>1038880</v>
          </cell>
          <cell r="D1854">
            <v>1040</v>
          </cell>
          <cell r="E1854">
            <v>2084140</v>
          </cell>
          <cell r="J1854">
            <v>46.88</v>
          </cell>
          <cell r="K1854">
            <v>46.88</v>
          </cell>
          <cell r="L1854">
            <v>40</v>
          </cell>
          <cell r="M1854">
            <v>131.78</v>
          </cell>
          <cell r="N1854">
            <v>30.73</v>
          </cell>
          <cell r="O1854">
            <v>0.23319168310821065</v>
          </cell>
          <cell r="P1854">
            <v>230</v>
          </cell>
          <cell r="Q1854">
            <v>139000</v>
          </cell>
          <cell r="R1854">
            <v>8.7401209000335829</v>
          </cell>
          <cell r="S1854">
            <v>26</v>
          </cell>
          <cell r="T1854">
            <v>30318</v>
          </cell>
          <cell r="U1854">
            <v>8.0937024256896475</v>
          </cell>
          <cell r="V1854">
            <v>3124060</v>
          </cell>
          <cell r="X1854">
            <v>18</v>
          </cell>
          <cell r="Y1854">
            <v>47</v>
          </cell>
          <cell r="Z1854">
            <v>0</v>
          </cell>
        </row>
        <row r="1855">
          <cell r="A1855">
            <v>39472</v>
          </cell>
          <cell r="C1855">
            <v>1029000</v>
          </cell>
          <cell r="E1855">
            <v>2054770</v>
          </cell>
          <cell r="J1855">
            <v>45.36</v>
          </cell>
          <cell r="K1855">
            <v>45.36</v>
          </cell>
          <cell r="M1855">
            <v>127.88</v>
          </cell>
          <cell r="N1855">
            <v>30.65</v>
          </cell>
          <cell r="O1855">
            <v>0.23967782295902409</v>
          </cell>
          <cell r="P1855">
            <v>230</v>
          </cell>
          <cell r="Q1855">
            <v>144000</v>
          </cell>
          <cell r="R1855">
            <v>8.9002828446086362</v>
          </cell>
          <cell r="S1855" t="str">
            <v/>
          </cell>
          <cell r="T1855">
            <v>31737</v>
          </cell>
          <cell r="U1855">
            <v>8.5832140529287209</v>
          </cell>
          <cell r="V1855">
            <v>3083770</v>
          </cell>
          <cell r="X1855">
            <v>17</v>
          </cell>
          <cell r="Y1855">
            <v>48</v>
          </cell>
          <cell r="Z1855">
            <v>0</v>
          </cell>
        </row>
        <row r="1856">
          <cell r="A1856">
            <v>39473</v>
          </cell>
          <cell r="C1856">
            <v>549381</v>
          </cell>
          <cell r="E1856">
            <v>1992760</v>
          </cell>
          <cell r="J1856">
            <v>28.49</v>
          </cell>
          <cell r="K1856">
            <v>28.49</v>
          </cell>
          <cell r="M1856">
            <v>125.47</v>
          </cell>
          <cell r="N1856">
            <v>29.45</v>
          </cell>
          <cell r="O1856">
            <v>0.2347174623415956</v>
          </cell>
          <cell r="P1856">
            <v>230</v>
          </cell>
          <cell r="Q1856">
            <v>114000</v>
          </cell>
          <cell r="R1856">
            <v>8.2558489217978703</v>
          </cell>
          <cell r="S1856" t="str">
            <v/>
          </cell>
          <cell r="T1856">
            <v>27246</v>
          </cell>
          <cell r="U1856">
            <v>8.9385930992812757</v>
          </cell>
          <cell r="V1856">
            <v>2542141</v>
          </cell>
          <cell r="X1856">
            <v>34</v>
          </cell>
          <cell r="Y1856">
            <v>31</v>
          </cell>
          <cell r="Z1856">
            <v>0</v>
          </cell>
        </row>
        <row r="1857">
          <cell r="A1857">
            <v>39474</v>
          </cell>
          <cell r="C1857">
            <v>175991</v>
          </cell>
          <cell r="D1857">
            <v>2217</v>
          </cell>
          <cell r="E1857">
            <v>2103100</v>
          </cell>
          <cell r="J1857">
            <v>3.15</v>
          </cell>
          <cell r="K1857">
            <v>3.15</v>
          </cell>
          <cell r="L1857">
            <v>560</v>
          </cell>
          <cell r="M1857">
            <v>133.75</v>
          </cell>
          <cell r="N1857">
            <v>30.49</v>
          </cell>
          <cell r="O1857">
            <v>0.22796261682242988</v>
          </cell>
          <cell r="P1857">
            <v>230</v>
          </cell>
          <cell r="Q1857">
            <v>111000</v>
          </cell>
          <cell r="R1857">
            <v>8.323926223520818</v>
          </cell>
          <cell r="S1857">
            <v>3.9589285714285714</v>
          </cell>
          <cell r="T1857">
            <v>27495</v>
          </cell>
          <cell r="U1857">
            <v>10.051615126059261</v>
          </cell>
          <cell r="V1857">
            <v>2281308</v>
          </cell>
          <cell r="X1857">
            <v>36</v>
          </cell>
          <cell r="Y1857">
            <v>29</v>
          </cell>
          <cell r="Z1857">
            <v>0</v>
          </cell>
        </row>
        <row r="1858">
          <cell r="A1858">
            <v>39475</v>
          </cell>
          <cell r="D1858">
            <v>17588</v>
          </cell>
          <cell r="E1858">
            <v>2032020</v>
          </cell>
          <cell r="K1858">
            <v>0</v>
          </cell>
          <cell r="L1858">
            <v>770</v>
          </cell>
          <cell r="M1858">
            <v>128.01</v>
          </cell>
          <cell r="N1858">
            <v>29.67</v>
          </cell>
          <cell r="O1858">
            <v>0.23177876728380598</v>
          </cell>
          <cell r="P1858">
            <v>230</v>
          </cell>
          <cell r="Q1858">
            <v>97000</v>
          </cell>
          <cell r="R1858">
            <v>7.9369580501523327</v>
          </cell>
          <cell r="S1858">
            <v>22.841558441558441</v>
          </cell>
          <cell r="T1858">
            <v>27403</v>
          </cell>
          <cell r="U1858">
            <v>11.150474627343375</v>
          </cell>
          <cell r="V1858">
            <v>2049608</v>
          </cell>
          <cell r="X1858">
            <v>42</v>
          </cell>
          <cell r="Y1858">
            <v>23</v>
          </cell>
          <cell r="Z1858">
            <v>0</v>
          </cell>
        </row>
        <row r="1859">
          <cell r="A1859">
            <v>39476</v>
          </cell>
          <cell r="D1859">
            <v>75500</v>
          </cell>
          <cell r="E1859">
            <v>1716930</v>
          </cell>
          <cell r="K1859">
            <v>0</v>
          </cell>
          <cell r="L1859">
            <v>960</v>
          </cell>
          <cell r="M1859">
            <v>108.72</v>
          </cell>
          <cell r="N1859">
            <v>25.14</v>
          </cell>
          <cell r="O1859">
            <v>0.23123620309050774</v>
          </cell>
          <cell r="P1859">
            <v>230</v>
          </cell>
          <cell r="Q1859">
            <v>112000</v>
          </cell>
          <cell r="R1859">
            <v>7.8961092715231791</v>
          </cell>
          <cell r="S1859">
            <v>78.645833333333329</v>
          </cell>
          <cell r="T1859">
            <v>23381</v>
          </cell>
          <cell r="U1859">
            <v>10.878948689767522</v>
          </cell>
          <cell r="V1859">
            <v>1792430</v>
          </cell>
          <cell r="X1859">
            <v>42</v>
          </cell>
          <cell r="Y1859">
            <v>23</v>
          </cell>
          <cell r="Z1859">
            <v>0</v>
          </cell>
        </row>
        <row r="1860">
          <cell r="A1860">
            <v>39477</v>
          </cell>
          <cell r="D1860">
            <v>261177</v>
          </cell>
          <cell r="E1860">
            <v>2262010</v>
          </cell>
          <cell r="K1860">
            <v>0</v>
          </cell>
          <cell r="L1860">
            <v>3360</v>
          </cell>
          <cell r="M1860">
            <v>143.56</v>
          </cell>
          <cell r="N1860">
            <v>34.22</v>
          </cell>
          <cell r="O1860">
            <v>0.23836723321259404</v>
          </cell>
          <cell r="P1860">
            <v>230</v>
          </cell>
          <cell r="Q1860">
            <v>121000</v>
          </cell>
          <cell r="R1860">
            <v>7.8782738924491502</v>
          </cell>
          <cell r="S1860">
            <v>77.731250000000003</v>
          </cell>
          <cell r="T1860">
            <v>30113</v>
          </cell>
          <cell r="U1860">
            <v>9.9533811802296057</v>
          </cell>
          <cell r="V1860">
            <v>2523187</v>
          </cell>
          <cell r="X1860">
            <v>22</v>
          </cell>
          <cell r="Y1860">
            <v>43</v>
          </cell>
          <cell r="Z1860">
            <v>0</v>
          </cell>
        </row>
        <row r="1861">
          <cell r="A1861">
            <v>39478</v>
          </cell>
          <cell r="D1861">
            <v>162260</v>
          </cell>
          <cell r="E1861">
            <v>2274200</v>
          </cell>
          <cell r="K1861">
            <v>0</v>
          </cell>
          <cell r="L1861">
            <v>2270</v>
          </cell>
          <cell r="M1861">
            <v>151.53</v>
          </cell>
          <cell r="N1861">
            <v>38.11</v>
          </cell>
          <cell r="O1861">
            <v>0.25150135286741898</v>
          </cell>
          <cell r="P1861">
            <v>230</v>
          </cell>
          <cell r="Q1861">
            <v>109000</v>
          </cell>
          <cell r="R1861">
            <v>7.5041245957896123</v>
          </cell>
          <cell r="S1861">
            <v>71.480176211453738</v>
          </cell>
          <cell r="T1861">
            <v>28330</v>
          </cell>
          <cell r="U1861">
            <v>9.6973560000985035</v>
          </cell>
          <cell r="V1861">
            <v>2436460</v>
          </cell>
          <cell r="X1861">
            <v>30</v>
          </cell>
          <cell r="Y1861">
            <v>35</v>
          </cell>
          <cell r="Z1861">
            <v>0</v>
          </cell>
        </row>
        <row r="1862">
          <cell r="A1862">
            <v>39479</v>
          </cell>
          <cell r="D1862">
            <v>240091</v>
          </cell>
          <cell r="E1862">
            <v>2265360</v>
          </cell>
          <cell r="K1862">
            <v>0</v>
          </cell>
          <cell r="L1862">
            <v>3070</v>
          </cell>
          <cell r="M1862">
            <v>150.24</v>
          </cell>
          <cell r="N1862">
            <v>33.549999999999997</v>
          </cell>
          <cell r="O1862">
            <v>0.22330937167199144</v>
          </cell>
          <cell r="P1862">
            <v>230</v>
          </cell>
          <cell r="Q1862">
            <v>114000</v>
          </cell>
          <cell r="R1862">
            <v>7.5391373801916934</v>
          </cell>
          <cell r="S1862">
            <v>78.205537459283391</v>
          </cell>
          <cell r="T1862">
            <v>28330</v>
          </cell>
          <cell r="U1862">
            <v>9.4303261169346353</v>
          </cell>
          <cell r="V1862">
            <v>2505451</v>
          </cell>
          <cell r="X1862">
            <v>24</v>
          </cell>
          <cell r="Y1862">
            <v>41</v>
          </cell>
          <cell r="Z1862">
            <v>0</v>
          </cell>
        </row>
        <row r="1863">
          <cell r="A1863">
            <v>39480</v>
          </cell>
          <cell r="D1863">
            <v>80500</v>
          </cell>
          <cell r="E1863">
            <v>2107560</v>
          </cell>
          <cell r="K1863">
            <v>0</v>
          </cell>
          <cell r="L1863">
            <v>1100</v>
          </cell>
          <cell r="M1863">
            <v>139.29</v>
          </cell>
          <cell r="N1863">
            <v>25.44</v>
          </cell>
          <cell r="O1863">
            <v>0.18264053413741119</v>
          </cell>
          <cell r="P1863">
            <v>230</v>
          </cell>
          <cell r="Q1863">
            <v>105000</v>
          </cell>
          <cell r="R1863">
            <v>7.5653672194701702</v>
          </cell>
          <cell r="S1863">
            <v>73.181818181818187</v>
          </cell>
          <cell r="T1863">
            <v>28618</v>
          </cell>
          <cell r="U1863">
            <v>10.908024460023947</v>
          </cell>
          <cell r="V1863">
            <v>2188060</v>
          </cell>
          <cell r="X1863">
            <v>32</v>
          </cell>
          <cell r="Y1863">
            <v>33</v>
          </cell>
          <cell r="Z1863">
            <v>0</v>
          </cell>
        </row>
        <row r="1864">
          <cell r="A1864">
            <v>39481</v>
          </cell>
          <cell r="E1864">
            <v>1908200</v>
          </cell>
          <cell r="K1864">
            <v>0</v>
          </cell>
          <cell r="M1864">
            <v>126.28</v>
          </cell>
          <cell r="N1864">
            <v>23.72</v>
          </cell>
          <cell r="O1864">
            <v>0.18783655369021221</v>
          </cell>
          <cell r="P1864">
            <v>230</v>
          </cell>
          <cell r="Q1864">
            <v>96000</v>
          </cell>
          <cell r="R1864">
            <v>7.5554323725055434</v>
          </cell>
          <cell r="S1864" t="str">
            <v/>
          </cell>
          <cell r="T1864">
            <v>24438</v>
          </cell>
          <cell r="U1864">
            <v>10.680899276805365</v>
          </cell>
          <cell r="V1864">
            <v>1908200</v>
          </cell>
          <cell r="X1864">
            <v>38</v>
          </cell>
          <cell r="Y1864">
            <v>27</v>
          </cell>
          <cell r="Z1864">
            <v>0</v>
          </cell>
        </row>
        <row r="1865">
          <cell r="A1865">
            <v>39482</v>
          </cell>
          <cell r="E1865">
            <v>1309220</v>
          </cell>
          <cell r="K1865">
            <v>0</v>
          </cell>
          <cell r="M1865">
            <v>89.28</v>
          </cell>
          <cell r="N1865">
            <v>15.34</v>
          </cell>
          <cell r="O1865">
            <v>0.17181899641577061</v>
          </cell>
          <cell r="P1865">
            <v>230</v>
          </cell>
          <cell r="Q1865">
            <v>63000</v>
          </cell>
          <cell r="R1865">
            <v>7.3321012544802864</v>
          </cell>
          <cell r="S1865" t="str">
            <v/>
          </cell>
          <cell r="T1865">
            <v>23773</v>
          </cell>
          <cell r="U1865">
            <v>15.143888727639359</v>
          </cell>
          <cell r="V1865">
            <v>1309220</v>
          </cell>
          <cell r="X1865">
            <v>61</v>
          </cell>
          <cell r="Y1865">
            <v>4</v>
          </cell>
          <cell r="Z1865">
            <v>9.5231999999999815</v>
          </cell>
        </row>
        <row r="1866">
          <cell r="A1866">
            <v>39483</v>
          </cell>
          <cell r="D1866">
            <v>112698</v>
          </cell>
          <cell r="E1866">
            <v>1097850</v>
          </cell>
          <cell r="K1866">
            <v>0</v>
          </cell>
          <cell r="L1866">
            <v>1350</v>
          </cell>
          <cell r="M1866">
            <v>72.83</v>
          </cell>
          <cell r="N1866">
            <v>15.6</v>
          </cell>
          <cell r="O1866">
            <v>0.21419744610737335</v>
          </cell>
          <cell r="P1866">
            <v>230</v>
          </cell>
          <cell r="Q1866">
            <v>58000</v>
          </cell>
          <cell r="R1866">
            <v>7.5370726349031996</v>
          </cell>
          <cell r="S1866">
            <v>83.48</v>
          </cell>
          <cell r="T1866">
            <v>20082</v>
          </cell>
          <cell r="U1866">
            <v>13.835377035854837</v>
          </cell>
          <cell r="V1866">
            <v>1210548</v>
          </cell>
          <cell r="X1866">
            <v>58</v>
          </cell>
          <cell r="Y1866">
            <v>7</v>
          </cell>
          <cell r="Z1866">
            <v>5.324799999999982</v>
          </cell>
        </row>
        <row r="1867">
          <cell r="A1867">
            <v>39484</v>
          </cell>
          <cell r="D1867">
            <v>1572</v>
          </cell>
          <cell r="E1867">
            <v>1842330</v>
          </cell>
          <cell r="K1867">
            <v>0</v>
          </cell>
          <cell r="L1867">
            <v>40</v>
          </cell>
          <cell r="M1867">
            <v>119.9</v>
          </cell>
          <cell r="N1867">
            <v>26.11</v>
          </cell>
          <cell r="O1867">
            <v>0.21776480400333609</v>
          </cell>
          <cell r="P1867">
            <v>230</v>
          </cell>
          <cell r="Q1867">
            <v>92000</v>
          </cell>
          <cell r="R1867">
            <v>7.6827773144286908</v>
          </cell>
          <cell r="S1867">
            <v>39.299999999999997</v>
          </cell>
          <cell r="T1867">
            <v>24533</v>
          </cell>
          <cell r="U1867">
            <v>11.096317483250195</v>
          </cell>
          <cell r="V1867">
            <v>1843902</v>
          </cell>
          <cell r="X1867">
            <v>43</v>
          </cell>
          <cell r="Y1867">
            <v>22</v>
          </cell>
          <cell r="Z1867">
            <v>0</v>
          </cell>
        </row>
        <row r="1868">
          <cell r="A1868">
            <v>39485</v>
          </cell>
          <cell r="D1868">
            <v>1589</v>
          </cell>
          <cell r="E1868">
            <v>2125250</v>
          </cell>
          <cell r="K1868">
            <v>0</v>
          </cell>
          <cell r="L1868">
            <v>80</v>
          </cell>
          <cell r="M1868">
            <v>135.15</v>
          </cell>
          <cell r="N1868">
            <v>30.43</v>
          </cell>
          <cell r="O1868">
            <v>0.22515723270440249</v>
          </cell>
          <cell r="P1868">
            <v>230</v>
          </cell>
          <cell r="Q1868">
            <v>93000</v>
          </cell>
          <cell r="R1868">
            <v>7.8625601183869778</v>
          </cell>
          <cell r="S1868">
            <v>19.862500000000001</v>
          </cell>
          <cell r="T1868">
            <v>25385</v>
          </cell>
          <cell r="U1868">
            <v>9.9542513561205155</v>
          </cell>
          <cell r="V1868">
            <v>2126839</v>
          </cell>
          <cell r="X1868">
            <v>34</v>
          </cell>
          <cell r="Y1868">
            <v>31</v>
          </cell>
          <cell r="Z1868">
            <v>0</v>
          </cell>
        </row>
        <row r="1869">
          <cell r="A1869">
            <v>39486</v>
          </cell>
          <cell r="D1869">
            <v>1375</v>
          </cell>
          <cell r="E1869">
            <v>1979750</v>
          </cell>
          <cell r="K1869">
            <v>0</v>
          </cell>
          <cell r="L1869">
            <v>80</v>
          </cell>
          <cell r="M1869">
            <v>127.18</v>
          </cell>
          <cell r="N1869">
            <v>25.05</v>
          </cell>
          <cell r="O1869">
            <v>0.19696493159301776</v>
          </cell>
          <cell r="P1869">
            <v>230</v>
          </cell>
          <cell r="Q1869">
            <v>93000</v>
          </cell>
          <cell r="R1869">
            <v>7.7832599465324739</v>
          </cell>
          <cell r="S1869">
            <v>17.1875</v>
          </cell>
          <cell r="T1869">
            <v>22315</v>
          </cell>
          <cell r="U1869">
            <v>9.3940109786106376</v>
          </cell>
          <cell r="V1869">
            <v>1981125</v>
          </cell>
          <cell r="X1869">
            <v>38</v>
          </cell>
          <cell r="Y1869">
            <v>27</v>
          </cell>
          <cell r="Z1869">
            <v>0</v>
          </cell>
        </row>
        <row r="1870">
          <cell r="A1870">
            <v>39487</v>
          </cell>
          <cell r="E1870">
            <v>1771500</v>
          </cell>
          <cell r="K1870">
            <v>0</v>
          </cell>
          <cell r="M1870">
            <v>113.2</v>
          </cell>
          <cell r="N1870">
            <v>23.8</v>
          </cell>
          <cell r="O1870">
            <v>0.21024734982332155</v>
          </cell>
          <cell r="P1870">
            <v>230</v>
          </cell>
          <cell r="Q1870">
            <v>86000</v>
          </cell>
          <cell r="R1870">
            <v>7.8246466431095403</v>
          </cell>
          <cell r="S1870" t="str">
            <v/>
          </cell>
          <cell r="T1870">
            <v>20857</v>
          </cell>
          <cell r="U1870">
            <v>9.8192142252328551</v>
          </cell>
          <cell r="V1870">
            <v>1771500</v>
          </cell>
          <cell r="X1870">
            <v>44</v>
          </cell>
          <cell r="Y1870">
            <v>21</v>
          </cell>
          <cell r="Z1870">
            <v>0</v>
          </cell>
        </row>
        <row r="1871">
          <cell r="A1871">
            <v>39488</v>
          </cell>
          <cell r="D1871">
            <v>190905</v>
          </cell>
          <cell r="E1871">
            <v>2252970</v>
          </cell>
          <cell r="K1871">
            <v>0</v>
          </cell>
          <cell r="L1871">
            <v>2460</v>
          </cell>
          <cell r="M1871">
            <v>147.93</v>
          </cell>
          <cell r="N1871">
            <v>31.23</v>
          </cell>
          <cell r="O1871">
            <v>0.21111336442912187</v>
          </cell>
          <cell r="P1871">
            <v>230</v>
          </cell>
          <cell r="Q1871">
            <v>119000</v>
          </cell>
          <cell r="R1871">
            <v>7.614986818089637</v>
          </cell>
          <cell r="S1871">
            <v>77.603658536585371</v>
          </cell>
          <cell r="T1871">
            <v>26780</v>
          </cell>
          <cell r="U1871">
            <v>9.1389780573883677</v>
          </cell>
          <cell r="V1871">
            <v>2443875</v>
          </cell>
          <cell r="X1871">
            <v>29</v>
          </cell>
          <cell r="Y1871">
            <v>36</v>
          </cell>
          <cell r="Z1871">
            <v>0</v>
          </cell>
        </row>
        <row r="1872">
          <cell r="A1872">
            <v>39489</v>
          </cell>
          <cell r="B1872">
            <v>7556</v>
          </cell>
          <cell r="D1872">
            <v>517336</v>
          </cell>
          <cell r="E1872">
            <v>2285560</v>
          </cell>
          <cell r="H1872">
            <v>6.6</v>
          </cell>
          <cell r="K1872">
            <v>6.6</v>
          </cell>
          <cell r="L1872">
            <v>6080</v>
          </cell>
          <cell r="M1872">
            <v>149.36000000000001</v>
          </cell>
          <cell r="N1872">
            <v>31.83</v>
          </cell>
          <cell r="O1872">
            <v>0.21310926620246382</v>
          </cell>
          <cell r="P1872">
            <v>230</v>
          </cell>
          <cell r="Q1872">
            <v>124000</v>
          </cell>
          <cell r="R1872">
            <v>7.3516157989228006</v>
          </cell>
          <cell r="S1872">
            <v>85.088157894736838</v>
          </cell>
          <cell r="T1872">
            <v>26756</v>
          </cell>
          <cell r="U1872">
            <v>7.9398274725915972</v>
          </cell>
          <cell r="V1872">
            <v>2810452</v>
          </cell>
          <cell r="X1872">
            <v>22</v>
          </cell>
          <cell r="Y1872">
            <v>43</v>
          </cell>
          <cell r="Z1872">
            <v>0</v>
          </cell>
        </row>
        <row r="1873">
          <cell r="A1873">
            <v>39490</v>
          </cell>
          <cell r="B1873">
            <v>598000</v>
          </cell>
          <cell r="D1873">
            <v>62000</v>
          </cell>
          <cell r="E1873">
            <v>2015090</v>
          </cell>
          <cell r="H1873">
            <v>30.27</v>
          </cell>
          <cell r="K1873">
            <v>30.27</v>
          </cell>
          <cell r="L1873">
            <v>310</v>
          </cell>
          <cell r="M1873">
            <v>134.52000000000001</v>
          </cell>
          <cell r="N1873">
            <v>27.82</v>
          </cell>
          <cell r="O1873">
            <v>0.20680939637228662</v>
          </cell>
          <cell r="P1873">
            <v>230</v>
          </cell>
          <cell r="Q1873">
            <v>122000</v>
          </cell>
          <cell r="R1873">
            <v>7.9285454214454747</v>
          </cell>
          <cell r="S1873">
            <v>200</v>
          </cell>
          <cell r="T1873">
            <v>23471</v>
          </cell>
          <cell r="U1873">
            <v>7.3174412823493782</v>
          </cell>
          <cell r="V1873">
            <v>2675090</v>
          </cell>
          <cell r="X1873">
            <v>24</v>
          </cell>
          <cell r="Y1873">
            <v>41</v>
          </cell>
          <cell r="Z1873">
            <v>0</v>
          </cell>
        </row>
        <row r="1874">
          <cell r="A1874">
            <v>39491</v>
          </cell>
          <cell r="B1874">
            <v>731000</v>
          </cell>
          <cell r="D1874">
            <v>1650</v>
          </cell>
          <cell r="E1874">
            <v>2069040</v>
          </cell>
          <cell r="H1874">
            <v>38.53</v>
          </cell>
          <cell r="K1874">
            <v>38.53</v>
          </cell>
          <cell r="L1874">
            <v>40</v>
          </cell>
          <cell r="M1874">
            <v>132.57</v>
          </cell>
          <cell r="N1874">
            <v>22.71</v>
          </cell>
          <cell r="O1874">
            <v>0.17130572527721205</v>
          </cell>
          <cell r="P1874">
            <v>230</v>
          </cell>
          <cell r="Q1874">
            <v>126000</v>
          </cell>
          <cell r="R1874">
            <v>8.1824663939216826</v>
          </cell>
          <cell r="S1874">
            <v>41.25</v>
          </cell>
          <cell r="T1874">
            <v>26424</v>
          </cell>
          <cell r="U1874">
            <v>7.8658295528770141</v>
          </cell>
          <cell r="V1874">
            <v>2801690</v>
          </cell>
          <cell r="X1874">
            <v>20</v>
          </cell>
          <cell r="Y1874">
            <v>45</v>
          </cell>
          <cell r="Z1874">
            <v>0</v>
          </cell>
        </row>
        <row r="1875">
          <cell r="A1875">
            <v>39492</v>
          </cell>
          <cell r="B1875">
            <v>817361</v>
          </cell>
          <cell r="E1875">
            <v>1676450</v>
          </cell>
          <cell r="H1875">
            <v>42.93</v>
          </cell>
          <cell r="K1875">
            <v>42.93</v>
          </cell>
          <cell r="M1875">
            <v>107.63</v>
          </cell>
          <cell r="N1875">
            <v>18.82</v>
          </cell>
          <cell r="O1875">
            <v>0.17485831087986622</v>
          </cell>
          <cell r="P1875">
            <v>230</v>
          </cell>
          <cell r="Q1875">
            <v>119000</v>
          </cell>
          <cell r="R1875">
            <v>8.2817846705632299</v>
          </cell>
          <cell r="S1875" t="str">
            <v/>
          </cell>
          <cell r="T1875">
            <v>25377</v>
          </cell>
          <cell r="U1875">
            <v>8.4867770653028636</v>
          </cell>
          <cell r="V1875">
            <v>2493811</v>
          </cell>
          <cell r="X1875">
            <v>32</v>
          </cell>
          <cell r="Y1875">
            <v>33</v>
          </cell>
          <cell r="Z1875">
            <v>0</v>
          </cell>
        </row>
        <row r="1876">
          <cell r="A1876">
            <v>39493</v>
          </cell>
          <cell r="B1876">
            <v>440531</v>
          </cell>
          <cell r="E1876">
            <v>1905310</v>
          </cell>
          <cell r="H1876">
            <v>24.69</v>
          </cell>
          <cell r="K1876">
            <v>24.69</v>
          </cell>
          <cell r="M1876">
            <v>122.02</v>
          </cell>
          <cell r="N1876">
            <v>19.02</v>
          </cell>
          <cell r="O1876">
            <v>0.15587608588755941</v>
          </cell>
          <cell r="P1876">
            <v>230</v>
          </cell>
          <cell r="Q1876">
            <v>105000</v>
          </cell>
          <cell r="R1876">
            <v>7.994823120441688</v>
          </cell>
          <cell r="S1876" t="str">
            <v/>
          </cell>
          <cell r="T1876">
            <v>23456</v>
          </cell>
          <cell r="U1876">
            <v>8.3391431900115993</v>
          </cell>
          <cell r="V1876">
            <v>2345841</v>
          </cell>
          <cell r="X1876">
            <v>38</v>
          </cell>
          <cell r="Y1876">
            <v>27</v>
          </cell>
          <cell r="Z1876">
            <v>0</v>
          </cell>
        </row>
        <row r="1877">
          <cell r="A1877">
            <v>39494</v>
          </cell>
          <cell r="B1877">
            <v>36514</v>
          </cell>
          <cell r="D1877">
            <v>39498</v>
          </cell>
          <cell r="E1877">
            <v>2176250</v>
          </cell>
          <cell r="K1877">
            <v>0</v>
          </cell>
          <cell r="L1877">
            <v>1320</v>
          </cell>
          <cell r="M1877">
            <v>143.27000000000001</v>
          </cell>
          <cell r="N1877">
            <v>21.54</v>
          </cell>
          <cell r="O1877">
            <v>0.15034550150066306</v>
          </cell>
          <cell r="P1877">
            <v>230</v>
          </cell>
          <cell r="Q1877">
            <v>101000</v>
          </cell>
          <cell r="R1877">
            <v>7.7223563900328056</v>
          </cell>
          <cell r="S1877">
            <v>29.922727272727272</v>
          </cell>
          <cell r="T1877">
            <v>26102</v>
          </cell>
          <cell r="U1877">
            <v>9.6654243600433691</v>
          </cell>
          <cell r="V1877">
            <v>2252262</v>
          </cell>
          <cell r="X1877">
            <v>33</v>
          </cell>
          <cell r="Y1877">
            <v>32</v>
          </cell>
          <cell r="Z1877">
            <v>0</v>
          </cell>
        </row>
        <row r="1878">
          <cell r="A1878">
            <v>39495</v>
          </cell>
          <cell r="D1878">
            <v>1631</v>
          </cell>
          <cell r="E1878">
            <v>1927410</v>
          </cell>
          <cell r="K1878">
            <v>0</v>
          </cell>
          <cell r="L1878">
            <v>80</v>
          </cell>
          <cell r="M1878">
            <v>127.32</v>
          </cell>
          <cell r="N1878">
            <v>21.52</v>
          </cell>
          <cell r="O1878">
            <v>0.16902293433867421</v>
          </cell>
          <cell r="P1878">
            <v>230</v>
          </cell>
          <cell r="Q1878">
            <v>91000</v>
          </cell>
          <cell r="R1878">
            <v>7.5691564561734213</v>
          </cell>
          <cell r="S1878">
            <v>20.387499999999999</v>
          </cell>
          <cell r="T1878">
            <v>23154</v>
          </cell>
          <cell r="U1878">
            <v>10.010381324191657</v>
          </cell>
          <cell r="V1878">
            <v>1929041</v>
          </cell>
          <cell r="X1878">
            <v>46</v>
          </cell>
          <cell r="Y1878">
            <v>19</v>
          </cell>
          <cell r="Z1878">
            <v>0</v>
          </cell>
        </row>
        <row r="1879">
          <cell r="A1879">
            <v>39496</v>
          </cell>
          <cell r="D1879">
            <v>12300</v>
          </cell>
          <cell r="E1879">
            <v>2132430</v>
          </cell>
          <cell r="K1879">
            <v>0</v>
          </cell>
          <cell r="L1879">
            <v>310</v>
          </cell>
          <cell r="M1879">
            <v>141.97999999999999</v>
          </cell>
          <cell r="N1879">
            <v>26.63</v>
          </cell>
          <cell r="O1879">
            <v>0.18756162839836599</v>
          </cell>
          <cell r="P1879">
            <v>230</v>
          </cell>
          <cell r="Q1879">
            <v>101000</v>
          </cell>
          <cell r="R1879">
            <v>7.5096140301450909</v>
          </cell>
          <cell r="S1879">
            <v>39.677419354838712</v>
          </cell>
          <cell r="T1879">
            <v>23167</v>
          </cell>
          <cell r="U1879">
            <v>9.0087227762935189</v>
          </cell>
          <cell r="V1879">
            <v>2144730</v>
          </cell>
          <cell r="X1879">
            <v>36</v>
          </cell>
          <cell r="Y1879">
            <v>29</v>
          </cell>
          <cell r="Z1879">
            <v>0</v>
          </cell>
        </row>
        <row r="1880">
          <cell r="A1880">
            <v>39497</v>
          </cell>
          <cell r="C1880">
            <v>188527</v>
          </cell>
          <cell r="D1880">
            <v>187514</v>
          </cell>
          <cell r="E1880">
            <v>2101090</v>
          </cell>
          <cell r="J1880">
            <v>12.9</v>
          </cell>
          <cell r="K1880">
            <v>12.9</v>
          </cell>
          <cell r="L1880">
            <v>2290</v>
          </cell>
          <cell r="M1880">
            <v>137.63</v>
          </cell>
          <cell r="N1880">
            <v>23.53</v>
          </cell>
          <cell r="O1880">
            <v>0.1709656324929158</v>
          </cell>
          <cell r="P1880">
            <v>230</v>
          </cell>
          <cell r="Q1880">
            <v>119000</v>
          </cell>
          <cell r="R1880">
            <v>7.6051850129542284</v>
          </cell>
          <cell r="S1880">
            <v>81.883842794759829</v>
          </cell>
          <cell r="T1880">
            <v>26290</v>
          </cell>
          <cell r="U1880">
            <v>8.8513122640667774</v>
          </cell>
          <cell r="V1880">
            <v>2477131</v>
          </cell>
          <cell r="X1880">
            <v>27</v>
          </cell>
          <cell r="Y1880">
            <v>38</v>
          </cell>
          <cell r="Z1880">
            <v>0</v>
          </cell>
        </row>
        <row r="1881">
          <cell r="A1881">
            <v>39498</v>
          </cell>
          <cell r="B1881">
            <v>532291</v>
          </cell>
          <cell r="C1881">
            <v>1340730</v>
          </cell>
          <cell r="D1881">
            <v>606211</v>
          </cell>
          <cell r="E1881">
            <v>410900</v>
          </cell>
          <cell r="H1881">
            <v>25</v>
          </cell>
          <cell r="J1881">
            <v>65.42</v>
          </cell>
          <cell r="K1881">
            <v>90.42</v>
          </cell>
          <cell r="L1881">
            <v>6810</v>
          </cell>
          <cell r="M1881">
            <v>25.92</v>
          </cell>
          <cell r="N1881">
            <v>5.53</v>
          </cell>
          <cell r="O1881">
            <v>0.21334876543209877</v>
          </cell>
          <cell r="P1881">
            <v>230</v>
          </cell>
          <cell r="Q1881">
            <v>142000</v>
          </cell>
          <cell r="R1881">
            <v>9.8157168643630737</v>
          </cell>
          <cell r="S1881">
            <v>89.017767988252572</v>
          </cell>
          <cell r="T1881">
            <v>32502</v>
          </cell>
          <cell r="U1881">
            <v>9.3790415109067666</v>
          </cell>
          <cell r="V1881">
            <v>2890132</v>
          </cell>
          <cell r="X1881">
            <v>28</v>
          </cell>
          <cell r="Y1881">
            <v>37</v>
          </cell>
          <cell r="Z1881">
            <v>0</v>
          </cell>
        </row>
        <row r="1882">
          <cell r="A1882">
            <v>39499</v>
          </cell>
          <cell r="B1882">
            <v>531399</v>
          </cell>
          <cell r="C1882">
            <v>1372430</v>
          </cell>
          <cell r="D1882">
            <v>582382</v>
          </cell>
          <cell r="E1882">
            <v>529250</v>
          </cell>
          <cell r="H1882">
            <v>36.46</v>
          </cell>
          <cell r="J1882">
            <v>54.98</v>
          </cell>
          <cell r="K1882">
            <v>91.44</v>
          </cell>
          <cell r="L1882">
            <v>7330</v>
          </cell>
          <cell r="M1882">
            <v>35.18</v>
          </cell>
          <cell r="N1882">
            <v>8.16</v>
          </cell>
          <cell r="O1882">
            <v>0.23194997157475838</v>
          </cell>
          <cell r="P1882">
            <v>230</v>
          </cell>
          <cell r="Q1882">
            <v>137000</v>
          </cell>
          <cell r="R1882">
            <v>9.6077989259200756</v>
          </cell>
          <cell r="S1882">
            <v>79.451841746248292</v>
          </cell>
          <cell r="T1882">
            <v>31958</v>
          </cell>
          <cell r="U1882">
            <v>8.8387719158032549</v>
          </cell>
          <cell r="V1882">
            <v>3015461</v>
          </cell>
          <cell r="X1882">
            <v>26</v>
          </cell>
          <cell r="Y1882">
            <v>39</v>
          </cell>
          <cell r="Z1882">
            <v>0</v>
          </cell>
        </row>
        <row r="1883">
          <cell r="A1883">
            <v>39500</v>
          </cell>
          <cell r="B1883">
            <v>444800</v>
          </cell>
          <cell r="C1883">
            <v>375400</v>
          </cell>
          <cell r="D1883">
            <v>1800</v>
          </cell>
          <cell r="E1883">
            <v>1853530</v>
          </cell>
          <cell r="H1883">
            <v>25</v>
          </cell>
          <cell r="J1883">
            <v>17.47</v>
          </cell>
          <cell r="K1883">
            <v>42.47</v>
          </cell>
          <cell r="L1883">
            <v>80</v>
          </cell>
          <cell r="M1883">
            <v>116.25</v>
          </cell>
          <cell r="N1883">
            <v>26.38</v>
          </cell>
          <cell r="O1883">
            <v>0.22692473118279569</v>
          </cell>
          <cell r="P1883">
            <v>230</v>
          </cell>
          <cell r="Q1883">
            <v>117000</v>
          </cell>
          <cell r="R1883">
            <v>8.422788558467742</v>
          </cell>
          <cell r="S1883">
            <v>22.5</v>
          </cell>
          <cell r="T1883">
            <v>30939</v>
          </cell>
          <cell r="U1883">
            <v>9.6441176140802014</v>
          </cell>
          <cell r="V1883">
            <v>2675530</v>
          </cell>
          <cell r="X1883">
            <v>27</v>
          </cell>
          <cell r="Y1883">
            <v>38</v>
          </cell>
          <cell r="Z1883">
            <v>0</v>
          </cell>
        </row>
        <row r="1884">
          <cell r="A1884">
            <v>39501</v>
          </cell>
          <cell r="B1884">
            <v>456857</v>
          </cell>
          <cell r="D1884">
            <v>1800</v>
          </cell>
          <cell r="E1884">
            <v>2075800</v>
          </cell>
          <cell r="H1884">
            <v>29.88</v>
          </cell>
          <cell r="K1884">
            <v>29.88</v>
          </cell>
          <cell r="L1884">
            <v>80</v>
          </cell>
          <cell r="M1884">
            <v>133.22999999999999</v>
          </cell>
          <cell r="N1884">
            <v>28.05</v>
          </cell>
          <cell r="O1884">
            <v>0.21053816707948661</v>
          </cell>
          <cell r="P1884">
            <v>230</v>
          </cell>
          <cell r="Q1884">
            <v>110000</v>
          </cell>
          <cell r="R1884">
            <v>7.7636472319293741</v>
          </cell>
          <cell r="S1884">
            <v>22.5</v>
          </cell>
          <cell r="T1884">
            <v>24866</v>
          </cell>
          <cell r="U1884">
            <v>8.1825195692805206</v>
          </cell>
          <cell r="V1884">
            <v>2534457</v>
          </cell>
          <cell r="X1884">
            <v>29</v>
          </cell>
          <cell r="Y1884">
            <v>36</v>
          </cell>
          <cell r="Z1884">
            <v>0</v>
          </cell>
        </row>
        <row r="1885">
          <cell r="A1885">
            <v>39502</v>
          </cell>
          <cell r="B1885">
            <v>342877</v>
          </cell>
          <cell r="E1885">
            <v>2042800</v>
          </cell>
          <cell r="H1885">
            <v>21.31</v>
          </cell>
          <cell r="K1885">
            <v>21.31</v>
          </cell>
          <cell r="M1885">
            <v>130.66999999999999</v>
          </cell>
          <cell r="N1885">
            <v>26.83</v>
          </cell>
          <cell r="O1885">
            <v>0.20532639473482819</v>
          </cell>
          <cell r="P1885">
            <v>230</v>
          </cell>
          <cell r="Q1885">
            <v>103000</v>
          </cell>
          <cell r="R1885">
            <v>7.848654428214239</v>
          </cell>
          <cell r="S1885" t="str">
            <v/>
          </cell>
          <cell r="T1885">
            <v>24808</v>
          </cell>
          <cell r="U1885">
            <v>8.6725369779731292</v>
          </cell>
          <cell r="V1885">
            <v>2385677</v>
          </cell>
          <cell r="X1885">
            <v>32</v>
          </cell>
          <cell r="Y1885">
            <v>33</v>
          </cell>
          <cell r="Z1885">
            <v>0</v>
          </cell>
        </row>
        <row r="1886">
          <cell r="A1886">
            <v>39503</v>
          </cell>
          <cell r="B1886">
            <v>342108</v>
          </cell>
          <cell r="E1886">
            <v>1841220</v>
          </cell>
          <cell r="H1886">
            <v>21.7</v>
          </cell>
          <cell r="K1886">
            <v>21.7</v>
          </cell>
          <cell r="M1886">
            <v>119.96</v>
          </cell>
          <cell r="N1886">
            <v>26.74</v>
          </cell>
          <cell r="O1886">
            <v>0.22290763587862622</v>
          </cell>
          <cell r="P1886">
            <v>230</v>
          </cell>
          <cell r="Q1886">
            <v>96000</v>
          </cell>
          <cell r="R1886">
            <v>7.7062261753494283</v>
          </cell>
          <cell r="S1886" t="str">
            <v/>
          </cell>
          <cell r="T1886">
            <v>32584</v>
          </cell>
          <cell r="U1886">
            <v>12.446620938310689</v>
          </cell>
          <cell r="V1886">
            <v>2183328</v>
          </cell>
          <cell r="X1886">
            <v>37</v>
          </cell>
          <cell r="Y1886">
            <v>28</v>
          </cell>
          <cell r="Z1886">
            <v>0</v>
          </cell>
        </row>
        <row r="1887">
          <cell r="A1887">
            <v>39504</v>
          </cell>
          <cell r="B1887">
            <v>393986</v>
          </cell>
          <cell r="E1887">
            <v>2018810</v>
          </cell>
          <cell r="H1887">
            <v>25.14</v>
          </cell>
          <cell r="K1887">
            <v>25.14</v>
          </cell>
          <cell r="M1887">
            <v>130.07</v>
          </cell>
          <cell r="N1887">
            <v>27.38</v>
          </cell>
          <cell r="O1887">
            <v>0.21050203736449605</v>
          </cell>
          <cell r="P1887">
            <v>230</v>
          </cell>
          <cell r="Q1887">
            <v>115000</v>
          </cell>
          <cell r="R1887">
            <v>7.7726821725404305</v>
          </cell>
          <cell r="S1887" t="str">
            <v/>
          </cell>
          <cell r="T1887">
            <v>26167</v>
          </cell>
          <cell r="U1887">
            <v>9.044808595504966</v>
          </cell>
          <cell r="V1887">
            <v>2412796</v>
          </cell>
          <cell r="X1887">
            <v>32</v>
          </cell>
          <cell r="Y1887">
            <v>33</v>
          </cell>
          <cell r="Z1887">
            <v>0</v>
          </cell>
        </row>
        <row r="1888">
          <cell r="A1888">
            <v>39505</v>
          </cell>
          <cell r="B1888">
            <v>419000</v>
          </cell>
          <cell r="E1888">
            <v>2141250</v>
          </cell>
          <cell r="H1888">
            <v>26.84</v>
          </cell>
          <cell r="K1888">
            <v>26.84</v>
          </cell>
          <cell r="M1888">
            <v>141.78</v>
          </cell>
          <cell r="N1888">
            <v>32.32</v>
          </cell>
          <cell r="O1888">
            <v>0.2279588094230498</v>
          </cell>
          <cell r="P1888">
            <v>230</v>
          </cell>
          <cell r="Q1888">
            <v>116000</v>
          </cell>
          <cell r="R1888">
            <v>7.5917744039852924</v>
          </cell>
          <cell r="S1888" t="str">
            <v/>
          </cell>
          <cell r="T1888">
            <v>25892</v>
          </cell>
          <cell r="U1888">
            <v>8.434304462454838</v>
          </cell>
          <cell r="V1888">
            <v>2560250</v>
          </cell>
          <cell r="X1888">
            <v>29</v>
          </cell>
          <cell r="Y1888">
            <v>36</v>
          </cell>
          <cell r="Z1888">
            <v>0</v>
          </cell>
        </row>
        <row r="1889">
          <cell r="A1889">
            <v>39506</v>
          </cell>
          <cell r="B1889">
            <v>262214</v>
          </cell>
          <cell r="E1889">
            <v>1989340</v>
          </cell>
          <cell r="H1889">
            <v>11.69</v>
          </cell>
          <cell r="K1889">
            <v>11.69</v>
          </cell>
          <cell r="M1889">
            <v>126.23</v>
          </cell>
          <cell r="N1889">
            <v>34.799999999999997</v>
          </cell>
          <cell r="O1889">
            <v>0.27568723758219121</v>
          </cell>
          <cell r="P1889">
            <v>230</v>
          </cell>
          <cell r="Q1889">
            <v>108000</v>
          </cell>
          <cell r="R1889">
            <v>8.1625362529002299</v>
          </cell>
          <cell r="S1889" t="str">
            <v/>
          </cell>
          <cell r="T1889">
            <v>28576</v>
          </cell>
          <cell r="U1889">
            <v>10.584860056654204</v>
          </cell>
          <cell r="V1889">
            <v>2251554</v>
          </cell>
          <cell r="X1889">
            <v>34</v>
          </cell>
          <cell r="Y1889">
            <v>31</v>
          </cell>
          <cell r="Z1889">
            <v>0</v>
          </cell>
        </row>
        <row r="1890">
          <cell r="A1890">
            <v>39507</v>
          </cell>
          <cell r="E1890">
            <v>1768250</v>
          </cell>
          <cell r="K1890">
            <v>0</v>
          </cell>
          <cell r="M1890">
            <v>110.3</v>
          </cell>
          <cell r="N1890">
            <v>33.76</v>
          </cell>
          <cell r="O1890">
            <v>0.30607434270172257</v>
          </cell>
          <cell r="P1890">
            <v>230</v>
          </cell>
          <cell r="Q1890">
            <v>82000</v>
          </cell>
          <cell r="R1890">
            <v>8.0156391659111517</v>
          </cell>
          <cell r="S1890" t="str">
            <v/>
          </cell>
          <cell r="T1890">
            <v>24857</v>
          </cell>
          <cell r="U1890">
            <v>11.723872755549273</v>
          </cell>
          <cell r="V1890">
            <v>1768250</v>
          </cell>
          <cell r="X1890">
            <v>47</v>
          </cell>
          <cell r="Y1890">
            <v>18</v>
          </cell>
          <cell r="Z1890">
            <v>0</v>
          </cell>
        </row>
        <row r="1891">
          <cell r="A1891">
            <v>39508</v>
          </cell>
          <cell r="E1891">
            <v>1720990</v>
          </cell>
          <cell r="K1891">
            <v>0</v>
          </cell>
          <cell r="M1891">
            <v>105.34</v>
          </cell>
          <cell r="N1891">
            <v>27.95</v>
          </cell>
          <cell r="O1891">
            <v>0.26533130814505407</v>
          </cell>
          <cell r="P1891">
            <v>230</v>
          </cell>
          <cell r="Q1891">
            <v>89000</v>
          </cell>
          <cell r="R1891">
            <v>8.1687393202961847</v>
          </cell>
          <cell r="S1891" t="str">
            <v/>
          </cell>
          <cell r="T1891">
            <v>22647</v>
          </cell>
          <cell r="U1891">
            <v>10.97484471147421</v>
          </cell>
          <cell r="V1891">
            <v>1720990</v>
          </cell>
          <cell r="X1891">
            <v>42</v>
          </cell>
          <cell r="Y1891">
            <v>23</v>
          </cell>
          <cell r="Z1891">
            <v>0</v>
          </cell>
        </row>
        <row r="1892">
          <cell r="A1892">
            <v>39509</v>
          </cell>
          <cell r="E1892">
            <v>1296920</v>
          </cell>
          <cell r="K1892">
            <v>0</v>
          </cell>
          <cell r="M1892">
            <v>80.349999999999994</v>
          </cell>
          <cell r="N1892">
            <v>19.940000000000001</v>
          </cell>
          <cell r="O1892">
            <v>0.2481642812694462</v>
          </cell>
          <cell r="P1892">
            <v>230</v>
          </cell>
          <cell r="Q1892">
            <v>64000</v>
          </cell>
          <cell r="R1892">
            <v>8.0704418170504049</v>
          </cell>
          <cell r="S1892" t="str">
            <v/>
          </cell>
          <cell r="T1892">
            <v>21939</v>
          </cell>
          <cell r="U1892">
            <v>14.108137741726553</v>
          </cell>
          <cell r="V1892">
            <v>1296920</v>
          </cell>
          <cell r="X1892">
            <v>60</v>
          </cell>
          <cell r="Y1892">
            <v>5</v>
          </cell>
          <cell r="Z1892">
            <v>2.2879999999999754</v>
          </cell>
        </row>
        <row r="1893">
          <cell r="A1893">
            <v>39510</v>
          </cell>
          <cell r="D1893">
            <v>3125</v>
          </cell>
          <cell r="E1893">
            <v>1749835</v>
          </cell>
          <cell r="H1893">
            <v>4.79</v>
          </cell>
          <cell r="K1893">
            <v>4.79</v>
          </cell>
          <cell r="L1893">
            <v>430</v>
          </cell>
          <cell r="M1893">
            <v>109.56</v>
          </cell>
          <cell r="N1893">
            <v>27.57</v>
          </cell>
          <cell r="O1893">
            <v>0.25164293537787513</v>
          </cell>
          <cell r="P1893">
            <v>230</v>
          </cell>
          <cell r="Q1893">
            <v>98000</v>
          </cell>
          <cell r="R1893">
            <v>7.6512243113248788</v>
          </cell>
          <cell r="S1893">
            <v>7.2674418604651159</v>
          </cell>
          <cell r="T1893">
            <v>23121</v>
          </cell>
          <cell r="U1893">
            <v>11.000201944140196</v>
          </cell>
          <cell r="V1893">
            <v>1752960</v>
          </cell>
          <cell r="X1893">
            <v>48</v>
          </cell>
          <cell r="Y1893">
            <v>17</v>
          </cell>
          <cell r="Z1893">
            <v>0</v>
          </cell>
        </row>
        <row r="1894">
          <cell r="A1894">
            <v>39511</v>
          </cell>
          <cell r="B1894">
            <v>265254</v>
          </cell>
          <cell r="D1894">
            <v>2359</v>
          </cell>
          <cell r="E1894">
            <v>2064600</v>
          </cell>
          <cell r="H1894">
            <v>18.45</v>
          </cell>
          <cell r="K1894">
            <v>18.45</v>
          </cell>
          <cell r="L1894">
            <v>280</v>
          </cell>
          <cell r="M1894">
            <v>139.77000000000001</v>
          </cell>
          <cell r="N1894">
            <v>33.86</v>
          </cell>
          <cell r="O1894">
            <v>0.24225513343349786</v>
          </cell>
          <cell r="P1894">
            <v>230</v>
          </cell>
          <cell r="Q1894">
            <v>103000</v>
          </cell>
          <cell r="R1894">
            <v>7.3627038301099734</v>
          </cell>
          <cell r="S1894">
            <v>8.4250000000000007</v>
          </cell>
          <cell r="T1894">
            <v>28418</v>
          </cell>
          <cell r="U1894">
            <v>10.162284491167831</v>
          </cell>
          <cell r="V1894">
            <v>2332213</v>
          </cell>
          <cell r="X1894">
            <v>16</v>
          </cell>
          <cell r="Y1894">
            <v>49</v>
          </cell>
          <cell r="Z1894">
            <v>0</v>
          </cell>
        </row>
        <row r="1895">
          <cell r="A1895">
            <v>39512</v>
          </cell>
          <cell r="B1895">
            <v>430475</v>
          </cell>
          <cell r="E1895">
            <v>1716830</v>
          </cell>
          <cell r="H1895">
            <v>26.73</v>
          </cell>
          <cell r="K1895">
            <v>26.73</v>
          </cell>
          <cell r="M1895">
            <v>113.03</v>
          </cell>
          <cell r="N1895">
            <v>19.829999999999998</v>
          </cell>
          <cell r="O1895">
            <v>0.17544014863310622</v>
          </cell>
          <cell r="P1895">
            <v>230</v>
          </cell>
          <cell r="Q1895">
            <v>105000</v>
          </cell>
          <cell r="R1895">
            <v>7.6821157698912419</v>
          </cell>
          <cell r="S1895" t="str">
            <v/>
          </cell>
          <cell r="T1895">
            <v>24802</v>
          </cell>
          <cell r="U1895">
            <v>9.6329436200260332</v>
          </cell>
          <cell r="V1895">
            <v>2147305</v>
          </cell>
          <cell r="X1895">
            <v>36</v>
          </cell>
          <cell r="Y1895">
            <v>29</v>
          </cell>
          <cell r="Z1895">
            <v>0</v>
          </cell>
        </row>
        <row r="1896">
          <cell r="A1896">
            <v>39513</v>
          </cell>
          <cell r="B1896">
            <v>366500</v>
          </cell>
          <cell r="E1896">
            <v>1966290</v>
          </cell>
          <cell r="H1896">
            <v>23.24</v>
          </cell>
          <cell r="K1896">
            <v>23.24</v>
          </cell>
          <cell r="M1896">
            <v>131.08000000000001</v>
          </cell>
          <cell r="N1896">
            <v>30</v>
          </cell>
          <cell r="O1896">
            <v>0.22886786695147998</v>
          </cell>
          <cell r="P1896">
            <v>230</v>
          </cell>
          <cell r="Q1896">
            <v>105000</v>
          </cell>
          <cell r="R1896">
            <v>7.5582879730430257</v>
          </cell>
          <cell r="S1896" t="str">
            <v/>
          </cell>
          <cell r="T1896">
            <v>25843</v>
          </cell>
          <cell r="U1896">
            <v>9.2391779800153468</v>
          </cell>
          <cell r="V1896">
            <v>2332790</v>
          </cell>
          <cell r="X1896">
            <v>33</v>
          </cell>
          <cell r="Y1896">
            <v>32</v>
          </cell>
          <cell r="Z1896">
            <v>0</v>
          </cell>
        </row>
        <row r="1897">
          <cell r="A1897">
            <v>39514</v>
          </cell>
          <cell r="B1897">
            <v>393946</v>
          </cell>
          <cell r="D1897">
            <v>1780</v>
          </cell>
          <cell r="E1897">
            <v>2105670</v>
          </cell>
          <cell r="H1897">
            <v>24.51</v>
          </cell>
          <cell r="K1897">
            <v>24.51</v>
          </cell>
          <cell r="L1897">
            <v>40</v>
          </cell>
          <cell r="M1897">
            <v>142.46</v>
          </cell>
          <cell r="N1897">
            <v>32.909999999999997</v>
          </cell>
          <cell r="O1897">
            <v>0.23101221395479429</v>
          </cell>
          <cell r="P1897">
            <v>230</v>
          </cell>
          <cell r="Q1897">
            <v>111000</v>
          </cell>
          <cell r="R1897">
            <v>7.4852248906989276</v>
          </cell>
          <cell r="S1897">
            <v>44.5</v>
          </cell>
          <cell r="T1897">
            <v>28506</v>
          </cell>
          <cell r="U1897">
            <v>9.5042944020059217</v>
          </cell>
          <cell r="V1897">
            <v>2501396</v>
          </cell>
          <cell r="X1897">
            <v>32</v>
          </cell>
          <cell r="Y1897">
            <v>33</v>
          </cell>
          <cell r="Z1897">
            <v>0</v>
          </cell>
        </row>
        <row r="1898">
          <cell r="A1898">
            <v>39515</v>
          </cell>
          <cell r="B1898">
            <v>462000</v>
          </cell>
          <cell r="E1898">
            <v>2100750</v>
          </cell>
          <cell r="H1898">
            <v>28.48</v>
          </cell>
          <cell r="K1898">
            <v>28.48</v>
          </cell>
          <cell r="M1898">
            <v>145</v>
          </cell>
          <cell r="N1898">
            <v>37.880000000000003</v>
          </cell>
          <cell r="O1898">
            <v>0.26124137931034486</v>
          </cell>
          <cell r="P1898">
            <v>230</v>
          </cell>
          <cell r="Q1898">
            <v>119000</v>
          </cell>
          <cell r="R1898">
            <v>7.38629813234955</v>
          </cell>
          <cell r="S1898" t="str">
            <v/>
          </cell>
          <cell r="T1898">
            <v>25254</v>
          </cell>
          <cell r="U1898">
            <v>8.2184512730465311</v>
          </cell>
          <cell r="V1898">
            <v>2562750</v>
          </cell>
          <cell r="X1898">
            <v>28</v>
          </cell>
          <cell r="Y1898">
            <v>37</v>
          </cell>
          <cell r="Z1898">
            <v>0</v>
          </cell>
        </row>
        <row r="1899">
          <cell r="A1899">
            <v>39516</v>
          </cell>
          <cell r="B1899">
            <v>172078</v>
          </cell>
          <cell r="E1899">
            <v>1913270</v>
          </cell>
          <cell r="H1899">
            <v>6.56</v>
          </cell>
          <cell r="K1899">
            <v>6.56</v>
          </cell>
          <cell r="M1899">
            <v>127.87</v>
          </cell>
          <cell r="N1899">
            <v>32.46</v>
          </cell>
          <cell r="O1899">
            <v>0.25385156799874875</v>
          </cell>
          <cell r="P1899">
            <v>230</v>
          </cell>
          <cell r="Q1899">
            <v>105000</v>
          </cell>
          <cell r="R1899">
            <v>7.7562597634456596</v>
          </cell>
          <cell r="S1899" t="str">
            <v/>
          </cell>
          <cell r="T1899">
            <v>22018</v>
          </cell>
          <cell r="U1899">
            <v>8.8057302666029855</v>
          </cell>
          <cell r="V1899">
            <v>2085348</v>
          </cell>
          <cell r="X1899">
            <v>39</v>
          </cell>
          <cell r="Y1899">
            <v>26</v>
          </cell>
          <cell r="Z1899">
            <v>0</v>
          </cell>
        </row>
        <row r="1900">
          <cell r="A1900">
            <v>39517</v>
          </cell>
          <cell r="E1900">
            <v>2030880</v>
          </cell>
          <cell r="K1900">
            <v>0</v>
          </cell>
          <cell r="M1900">
            <v>137.05000000000001</v>
          </cell>
          <cell r="N1900">
            <v>32.18</v>
          </cell>
          <cell r="O1900">
            <v>0.23480481576067128</v>
          </cell>
          <cell r="P1900">
            <v>230</v>
          </cell>
          <cell r="Q1900">
            <v>94000</v>
          </cell>
          <cell r="R1900">
            <v>7.40926669098869</v>
          </cell>
          <cell r="S1900" t="str">
            <v/>
          </cell>
          <cell r="T1900">
            <v>22311</v>
          </cell>
          <cell r="U1900">
            <v>9.1622222878752062</v>
          </cell>
          <cell r="V1900">
            <v>2030880</v>
          </cell>
          <cell r="X1900">
            <v>41</v>
          </cell>
          <cell r="Y1900">
            <v>24</v>
          </cell>
          <cell r="Z1900">
            <v>0</v>
          </cell>
        </row>
        <row r="1901">
          <cell r="A1901">
            <v>39518</v>
          </cell>
          <cell r="D1901">
            <v>26800</v>
          </cell>
          <cell r="E1901">
            <v>1921330</v>
          </cell>
          <cell r="K1901">
            <v>0</v>
          </cell>
          <cell r="L1901">
            <v>720</v>
          </cell>
          <cell r="M1901">
            <v>129.99</v>
          </cell>
          <cell r="N1901">
            <v>31.54</v>
          </cell>
          <cell r="O1901">
            <v>0.2426340487729825</v>
          </cell>
          <cell r="P1901">
            <v>230</v>
          </cell>
          <cell r="Q1901">
            <v>104000</v>
          </cell>
          <cell r="R1901">
            <v>7.3902992537887524</v>
          </cell>
          <cell r="S1901">
            <v>37.222222222222221</v>
          </cell>
          <cell r="T1901">
            <v>22912</v>
          </cell>
          <cell r="U1901">
            <v>9.8086924383896346</v>
          </cell>
          <cell r="V1901">
            <v>1948130</v>
          </cell>
          <cell r="X1901">
            <v>40</v>
          </cell>
          <cell r="Y1901">
            <v>25</v>
          </cell>
          <cell r="Z1901">
            <v>0</v>
          </cell>
        </row>
        <row r="1902">
          <cell r="A1902">
            <v>39519</v>
          </cell>
          <cell r="E1902">
            <v>1450850</v>
          </cell>
          <cell r="K1902">
            <v>0</v>
          </cell>
          <cell r="M1902">
            <v>97.83</v>
          </cell>
          <cell r="N1902">
            <v>26.22</v>
          </cell>
          <cell r="O1902">
            <v>0.2680159460288255</v>
          </cell>
          <cell r="P1902">
            <v>230</v>
          </cell>
          <cell r="Q1902">
            <v>81000</v>
          </cell>
          <cell r="R1902">
            <v>7.415158949197588</v>
          </cell>
          <cell r="S1902" t="str">
            <v/>
          </cell>
          <cell r="T1902">
            <v>22457</v>
          </cell>
          <cell r="U1902">
            <v>12.90907950511769</v>
          </cell>
          <cell r="V1902">
            <v>1450850</v>
          </cell>
          <cell r="X1902">
            <v>53</v>
          </cell>
          <cell r="Y1902">
            <v>12</v>
          </cell>
          <cell r="Z1902">
            <v>0</v>
          </cell>
        </row>
        <row r="1903">
          <cell r="A1903">
            <v>39520</v>
          </cell>
          <cell r="E1903">
            <v>1322400</v>
          </cell>
          <cell r="K1903">
            <v>0</v>
          </cell>
          <cell r="M1903">
            <v>90.35</v>
          </cell>
          <cell r="N1903">
            <v>23.3</v>
          </cell>
          <cell r="O1903">
            <v>0.25788599889319314</v>
          </cell>
          <cell r="P1903">
            <v>230</v>
          </cell>
          <cell r="Q1903">
            <v>66000</v>
          </cell>
          <cell r="R1903">
            <v>7.3182069728832317</v>
          </cell>
          <cell r="S1903" t="str">
            <v/>
          </cell>
          <cell r="T1903">
            <v>24292</v>
          </cell>
          <cell r="U1903">
            <v>15.320272232304898</v>
          </cell>
          <cell r="V1903">
            <v>1322400</v>
          </cell>
          <cell r="X1903">
            <v>55</v>
          </cell>
          <cell r="Y1903">
            <v>10</v>
          </cell>
          <cell r="Z1903">
            <v>0</v>
          </cell>
        </row>
        <row r="1904">
          <cell r="A1904">
            <v>39521</v>
          </cell>
          <cell r="E1904">
            <v>1459890</v>
          </cell>
          <cell r="K1904">
            <v>0</v>
          </cell>
          <cell r="M1904">
            <v>97.82</v>
          </cell>
          <cell r="N1904">
            <v>25.41</v>
          </cell>
          <cell r="O1904">
            <v>0.25976282968718056</v>
          </cell>
          <cell r="P1904">
            <v>230</v>
          </cell>
          <cell r="Q1904">
            <v>70000</v>
          </cell>
          <cell r="R1904">
            <v>7.4621243099570638</v>
          </cell>
          <cell r="S1904" t="str">
            <v/>
          </cell>
          <cell r="T1904">
            <v>19296</v>
          </cell>
          <cell r="U1904">
            <v>11.023340114666173</v>
          </cell>
          <cell r="V1904">
            <v>1459890</v>
          </cell>
          <cell r="X1904">
            <v>54</v>
          </cell>
          <cell r="Y1904">
            <v>11</v>
          </cell>
          <cell r="Z1904">
            <v>0</v>
          </cell>
        </row>
        <row r="1905">
          <cell r="A1905">
            <v>39522</v>
          </cell>
          <cell r="E1905">
            <v>1639270</v>
          </cell>
          <cell r="K1905">
            <v>0</v>
          </cell>
          <cell r="M1905">
            <v>110.96</v>
          </cell>
          <cell r="N1905">
            <v>27.12</v>
          </cell>
          <cell r="O1905">
            <v>0.24441240086517665</v>
          </cell>
          <cell r="P1905">
            <v>230</v>
          </cell>
          <cell r="Q1905">
            <v>77000</v>
          </cell>
          <cell r="R1905">
            <v>7.3867609949531365</v>
          </cell>
          <cell r="S1905" t="str">
            <v/>
          </cell>
          <cell r="T1905">
            <v>20064</v>
          </cell>
          <cell r="U1905">
            <v>10.207821774326376</v>
          </cell>
          <cell r="V1905">
            <v>1639270</v>
          </cell>
          <cell r="X1905">
            <v>50</v>
          </cell>
          <cell r="Y1905">
            <v>15</v>
          </cell>
          <cell r="Z1905">
            <v>0</v>
          </cell>
        </row>
        <row r="1906">
          <cell r="A1906">
            <v>39523</v>
          </cell>
          <cell r="E1906">
            <v>1783810</v>
          </cell>
          <cell r="K1906">
            <v>0</v>
          </cell>
          <cell r="M1906">
            <v>118.03</v>
          </cell>
          <cell r="N1906">
            <v>29.1</v>
          </cell>
          <cell r="O1906">
            <v>0.24654748792679829</v>
          </cell>
          <cell r="P1906">
            <v>230</v>
          </cell>
          <cell r="Q1906">
            <v>83000</v>
          </cell>
          <cell r="R1906">
            <v>7.5565957807337121</v>
          </cell>
          <cell r="S1906" t="str">
            <v/>
          </cell>
          <cell r="T1906">
            <v>21772</v>
          </cell>
          <cell r="U1906">
            <v>10.179250032234375</v>
          </cell>
          <cell r="V1906">
            <v>1783810</v>
          </cell>
          <cell r="X1906">
            <v>45</v>
          </cell>
          <cell r="Y1906">
            <v>20</v>
          </cell>
          <cell r="Z1906">
            <v>0</v>
          </cell>
        </row>
        <row r="1907">
          <cell r="A1907">
            <v>39524</v>
          </cell>
          <cell r="E1907">
            <v>1485880</v>
          </cell>
          <cell r="K1907">
            <v>0</v>
          </cell>
          <cell r="M1907">
            <v>98.71</v>
          </cell>
          <cell r="N1907">
            <v>25.63</v>
          </cell>
          <cell r="O1907">
            <v>0.25964947826967888</v>
          </cell>
          <cell r="P1907">
            <v>230</v>
          </cell>
          <cell r="Q1907">
            <v>81000</v>
          </cell>
          <cell r="R1907">
            <v>7.5264917434910341</v>
          </cell>
          <cell r="S1907" t="str">
            <v/>
          </cell>
          <cell r="T1907">
            <v>25957</v>
          </cell>
          <cell r="U1907">
            <v>14.569237085094356</v>
          </cell>
          <cell r="V1907">
            <v>1485880</v>
          </cell>
          <cell r="X1907">
            <v>54</v>
          </cell>
          <cell r="Y1907">
            <v>11</v>
          </cell>
          <cell r="Z1907">
            <v>0</v>
          </cell>
        </row>
        <row r="1908">
          <cell r="A1908">
            <v>39525</v>
          </cell>
          <cell r="E1908">
            <v>1369440</v>
          </cell>
          <cell r="K1908">
            <v>0</v>
          </cell>
          <cell r="M1908">
            <v>90.61</v>
          </cell>
          <cell r="N1908">
            <v>22.94</v>
          </cell>
          <cell r="O1908">
            <v>0.25317293896920873</v>
          </cell>
          <cell r="P1908">
            <v>230</v>
          </cell>
          <cell r="Q1908">
            <v>65000</v>
          </cell>
          <cell r="R1908">
            <v>7.5567818121620132</v>
          </cell>
          <cell r="S1908" t="str">
            <v/>
          </cell>
          <cell r="T1908">
            <v>25154</v>
          </cell>
          <cell r="U1908">
            <v>15.318988783736417</v>
          </cell>
          <cell r="V1908">
            <v>1369440</v>
          </cell>
          <cell r="X1908">
            <v>54</v>
          </cell>
          <cell r="Y1908">
            <v>11</v>
          </cell>
          <cell r="Z1908">
            <v>2.3535999999999859</v>
          </cell>
        </row>
        <row r="1909">
          <cell r="A1909">
            <v>39526</v>
          </cell>
          <cell r="C1909">
            <v>71200</v>
          </cell>
          <cell r="D1909">
            <v>1308000</v>
          </cell>
          <cell r="E1909">
            <v>805730</v>
          </cell>
          <cell r="J1909">
            <v>6.34</v>
          </cell>
          <cell r="K1909">
            <v>6.34</v>
          </cell>
          <cell r="L1909">
            <v>15650</v>
          </cell>
          <cell r="M1909">
            <v>55.36</v>
          </cell>
          <cell r="N1909">
            <v>7.79</v>
          </cell>
          <cell r="O1909">
            <v>0.14071531791907516</v>
          </cell>
          <cell r="P1909">
            <v>230</v>
          </cell>
          <cell r="Q1909">
            <v>99000</v>
          </cell>
          <cell r="R1909">
            <v>7.1064019448946514</v>
          </cell>
          <cell r="S1909">
            <v>83.57827476038338</v>
          </cell>
          <cell r="T1909">
            <v>36973</v>
          </cell>
          <cell r="U1909">
            <v>14.112800867762354</v>
          </cell>
          <cell r="V1909">
            <v>2184930</v>
          </cell>
          <cell r="X1909">
            <v>42</v>
          </cell>
          <cell r="Y1909">
            <v>23</v>
          </cell>
          <cell r="Z1909">
            <v>0</v>
          </cell>
        </row>
        <row r="1910">
          <cell r="A1910">
            <v>39527</v>
          </cell>
          <cell r="C1910">
            <v>830000</v>
          </cell>
          <cell r="D1910">
            <v>12860</v>
          </cell>
          <cell r="E1910">
            <v>992810</v>
          </cell>
          <cell r="J1910">
            <v>34.369999999999997</v>
          </cell>
          <cell r="K1910">
            <v>34.369999999999997</v>
          </cell>
          <cell r="L1910">
            <v>230</v>
          </cell>
          <cell r="M1910">
            <v>68.760000000000005</v>
          </cell>
          <cell r="N1910">
            <v>10.99</v>
          </cell>
          <cell r="O1910">
            <v>0.15983129726585224</v>
          </cell>
          <cell r="P1910">
            <v>230</v>
          </cell>
          <cell r="Q1910">
            <v>96000</v>
          </cell>
          <cell r="R1910">
            <v>8.8374381848152819</v>
          </cell>
          <cell r="S1910">
            <v>55.913043478260867</v>
          </cell>
          <cell r="T1910">
            <v>31803</v>
          </cell>
          <cell r="U1910">
            <v>14.44905783719296</v>
          </cell>
          <cell r="V1910">
            <v>1835670</v>
          </cell>
          <cell r="X1910">
            <v>46</v>
          </cell>
          <cell r="Y1910">
            <v>19</v>
          </cell>
          <cell r="Z1910">
            <v>0</v>
          </cell>
        </row>
        <row r="1911">
          <cell r="A1911">
            <v>39528</v>
          </cell>
          <cell r="C1911">
            <v>789100</v>
          </cell>
          <cell r="D1911">
            <v>87200</v>
          </cell>
          <cell r="E1911">
            <v>595950</v>
          </cell>
          <cell r="J1911">
            <v>48.69</v>
          </cell>
          <cell r="K1911">
            <v>48.69</v>
          </cell>
          <cell r="L1911">
            <v>1300</v>
          </cell>
          <cell r="M1911">
            <v>41.41</v>
          </cell>
          <cell r="N1911">
            <v>12.49</v>
          </cell>
          <cell r="O1911">
            <v>0.3016179666747163</v>
          </cell>
          <cell r="P1911">
            <v>230</v>
          </cell>
          <cell r="Q1911">
            <v>85000</v>
          </cell>
          <cell r="R1911">
            <v>7.6861820199778021</v>
          </cell>
          <cell r="S1911">
            <v>67.07692307692308</v>
          </cell>
          <cell r="T1911">
            <v>21523</v>
          </cell>
          <cell r="U1911">
            <v>12.192346408558329</v>
          </cell>
          <cell r="V1911">
            <v>1472250</v>
          </cell>
          <cell r="X1911">
            <v>55</v>
          </cell>
          <cell r="Y1911">
            <v>10</v>
          </cell>
          <cell r="Z1911">
            <v>0</v>
          </cell>
        </row>
        <row r="1912">
          <cell r="A1912">
            <v>39529</v>
          </cell>
          <cell r="C1912">
            <v>1305000</v>
          </cell>
          <cell r="D1912">
            <v>594810</v>
          </cell>
          <cell r="E1912">
            <v>253740</v>
          </cell>
          <cell r="J1912">
            <v>59.43</v>
          </cell>
          <cell r="K1912">
            <v>59.43</v>
          </cell>
          <cell r="L1912">
            <v>7500</v>
          </cell>
          <cell r="M1912">
            <v>16.95</v>
          </cell>
          <cell r="N1912">
            <v>5.44</v>
          </cell>
          <cell r="O1912">
            <v>0.32094395280235993</v>
          </cell>
          <cell r="P1912">
            <v>230</v>
          </cell>
          <cell r="Q1912">
            <v>99000</v>
          </cell>
          <cell r="R1912">
            <v>10.203849175176748</v>
          </cell>
          <cell r="S1912">
            <v>79.308000000000007</v>
          </cell>
          <cell r="T1912">
            <v>24154</v>
          </cell>
          <cell r="U1912">
            <v>9.3540600403984104</v>
          </cell>
          <cell r="V1912">
            <v>2153550</v>
          </cell>
          <cell r="X1912">
            <v>44</v>
          </cell>
          <cell r="Y1912">
            <v>21</v>
          </cell>
          <cell r="Z1912">
            <v>0</v>
          </cell>
        </row>
        <row r="1913">
          <cell r="A1913">
            <v>39530</v>
          </cell>
          <cell r="C1913">
            <v>1114090</v>
          </cell>
          <cell r="D1913">
            <v>383247</v>
          </cell>
          <cell r="E1913">
            <v>765840</v>
          </cell>
          <cell r="J1913">
            <v>54.2</v>
          </cell>
          <cell r="K1913">
            <v>54.2</v>
          </cell>
          <cell r="L1913">
            <v>4760</v>
          </cell>
          <cell r="M1913">
            <v>53.4</v>
          </cell>
          <cell r="N1913">
            <v>13.81</v>
          </cell>
          <cell r="O1913">
            <v>0.25861423220973784</v>
          </cell>
          <cell r="P1913">
            <v>230</v>
          </cell>
          <cell r="Q1913">
            <v>104000</v>
          </cell>
          <cell r="R1913">
            <v>8.7357342007434937</v>
          </cell>
          <cell r="S1913">
            <v>80.514075630252094</v>
          </cell>
          <cell r="T1913">
            <v>26588</v>
          </cell>
          <cell r="U1913">
            <v>9.7979044502484776</v>
          </cell>
          <cell r="V1913">
            <v>2263177</v>
          </cell>
          <cell r="X1913">
            <v>38</v>
          </cell>
          <cell r="Y1913">
            <v>27</v>
          </cell>
          <cell r="Z1913">
            <v>0</v>
          </cell>
        </row>
        <row r="1914">
          <cell r="A1914">
            <v>39531</v>
          </cell>
          <cell r="C1914">
            <v>510458</v>
          </cell>
          <cell r="E1914">
            <v>1581160</v>
          </cell>
          <cell r="J1914">
            <v>25.6</v>
          </cell>
          <cell r="K1914">
            <v>25.6</v>
          </cell>
          <cell r="M1914">
            <v>110.41</v>
          </cell>
          <cell r="N1914">
            <v>29.22</v>
          </cell>
          <cell r="O1914">
            <v>0.26464994112852097</v>
          </cell>
          <cell r="P1914">
            <v>230</v>
          </cell>
          <cell r="Q1914">
            <v>96000</v>
          </cell>
          <cell r="R1914">
            <v>7.6892066759797073</v>
          </cell>
          <cell r="S1914" t="str">
            <v/>
          </cell>
          <cell r="T1914">
            <v>24271</v>
          </cell>
          <cell r="U1914">
            <v>9.6776820624033633</v>
          </cell>
          <cell r="V1914">
            <v>2091618</v>
          </cell>
          <cell r="X1914">
            <v>38</v>
          </cell>
          <cell r="Y1914">
            <v>27</v>
          </cell>
          <cell r="Z1914">
            <v>0</v>
          </cell>
        </row>
        <row r="1915">
          <cell r="A1915">
            <v>39532</v>
          </cell>
          <cell r="C1915">
            <v>193616</v>
          </cell>
          <cell r="E1915">
            <v>1497440</v>
          </cell>
          <cell r="J1915">
            <v>6.39</v>
          </cell>
          <cell r="K1915">
            <v>6.39</v>
          </cell>
          <cell r="M1915">
            <v>105.26</v>
          </cell>
          <cell r="N1915">
            <v>29.22</v>
          </cell>
          <cell r="O1915">
            <v>0.27759832794983846</v>
          </cell>
          <cell r="P1915">
            <v>230</v>
          </cell>
          <cell r="Q1915">
            <v>88000</v>
          </cell>
          <cell r="R1915">
            <v>7.5730228392297354</v>
          </cell>
          <cell r="S1915" t="str">
            <v/>
          </cell>
          <cell r="T1915">
            <v>23447</v>
          </cell>
          <cell r="U1915">
            <v>11.563660813125054</v>
          </cell>
          <cell r="V1915">
            <v>1691056</v>
          </cell>
          <cell r="X1915">
            <v>50</v>
          </cell>
          <cell r="Y1915">
            <v>15</v>
          </cell>
          <cell r="Z1915">
            <v>0</v>
          </cell>
        </row>
        <row r="1916">
          <cell r="A1916">
            <v>39533</v>
          </cell>
          <cell r="E1916">
            <v>1399540</v>
          </cell>
          <cell r="K1916">
            <v>0</v>
          </cell>
          <cell r="M1916">
            <v>96.81</v>
          </cell>
          <cell r="N1916">
            <v>26.35</v>
          </cell>
          <cell r="O1916">
            <v>0.27218262576180147</v>
          </cell>
          <cell r="P1916">
            <v>230</v>
          </cell>
          <cell r="Q1916">
            <v>68000</v>
          </cell>
          <cell r="R1916">
            <v>7.2282822022518332</v>
          </cell>
          <cell r="S1916" t="str">
            <v/>
          </cell>
          <cell r="T1916">
            <v>24518</v>
          </cell>
          <cell r="U1916">
            <v>14.610523457707533</v>
          </cell>
          <cell r="V1916">
            <v>1399540</v>
          </cell>
          <cell r="X1916">
            <v>55</v>
          </cell>
          <cell r="Y1916">
            <v>10</v>
          </cell>
          <cell r="Z1916">
            <v>0.17759999999997689</v>
          </cell>
        </row>
        <row r="1917">
          <cell r="A1917">
            <v>39534</v>
          </cell>
          <cell r="E1917">
            <v>1228420</v>
          </cell>
          <cell r="K1917">
            <v>0</v>
          </cell>
          <cell r="M1917">
            <v>85.7</v>
          </cell>
          <cell r="N1917">
            <v>22.82</v>
          </cell>
          <cell r="O1917">
            <v>0.26627771295215868</v>
          </cell>
          <cell r="P1917">
            <v>230</v>
          </cell>
          <cell r="Q1917">
            <v>63000</v>
          </cell>
          <cell r="R1917">
            <v>7.1669778296382729</v>
          </cell>
          <cell r="S1917" t="str">
            <v/>
          </cell>
          <cell r="T1917">
            <v>23915</v>
          </cell>
          <cell r="U1917">
            <v>16.236393090311132</v>
          </cell>
          <cell r="V1917">
            <v>1228420</v>
          </cell>
          <cell r="X1917">
            <v>57</v>
          </cell>
          <cell r="Y1917">
            <v>8</v>
          </cell>
          <cell r="Z1917">
            <v>4.3727999999999838</v>
          </cell>
        </row>
        <row r="1918">
          <cell r="A1918">
            <v>39535</v>
          </cell>
          <cell r="E1918">
            <v>1716610</v>
          </cell>
          <cell r="K1918">
            <v>0</v>
          </cell>
          <cell r="M1918">
            <v>117.71</v>
          </cell>
          <cell r="N1918">
            <v>29.3</v>
          </cell>
          <cell r="O1918">
            <v>0.24891682949621954</v>
          </cell>
          <cell r="P1918">
            <v>230</v>
          </cell>
          <cell r="Q1918">
            <v>81000</v>
          </cell>
          <cell r="R1918">
            <v>7.2916914450768839</v>
          </cell>
          <cell r="S1918" t="str">
            <v/>
          </cell>
          <cell r="T1918">
            <v>23406</v>
          </cell>
          <cell r="U1918">
            <v>11.371601004304997</v>
          </cell>
          <cell r="V1918">
            <v>1716610</v>
          </cell>
          <cell r="X1918">
            <v>44</v>
          </cell>
          <cell r="Y1918">
            <v>21</v>
          </cell>
          <cell r="Z1918">
            <v>0</v>
          </cell>
        </row>
        <row r="1919">
          <cell r="A1919">
            <v>39536</v>
          </cell>
          <cell r="E1919">
            <v>1739830</v>
          </cell>
          <cell r="K1919">
            <v>0</v>
          </cell>
          <cell r="M1919">
            <v>118.38</v>
          </cell>
          <cell r="N1919">
            <v>29.1</v>
          </cell>
          <cell r="O1919">
            <v>0.24581855043081605</v>
          </cell>
          <cell r="P1919">
            <v>230</v>
          </cell>
          <cell r="Q1919">
            <v>82000</v>
          </cell>
          <cell r="R1919">
            <v>7.3484963676296671</v>
          </cell>
          <cell r="S1919" t="str">
            <v/>
          </cell>
          <cell r="T1919">
            <v>23586</v>
          </cell>
          <cell r="U1919">
            <v>11.306118413868022</v>
          </cell>
          <cell r="V1919">
            <v>1739830</v>
          </cell>
          <cell r="X1919">
            <v>42</v>
          </cell>
          <cell r="Y1919">
            <v>23</v>
          </cell>
          <cell r="Z1919">
            <v>0</v>
          </cell>
        </row>
        <row r="1920">
          <cell r="A1920">
            <v>39537</v>
          </cell>
          <cell r="E1920">
            <v>1427950</v>
          </cell>
          <cell r="K1920">
            <v>0</v>
          </cell>
          <cell r="M1920">
            <v>96.21</v>
          </cell>
          <cell r="N1920">
            <v>24.66</v>
          </cell>
          <cell r="O1920">
            <v>0.25631431244153419</v>
          </cell>
          <cell r="P1920">
            <v>230</v>
          </cell>
          <cell r="Q1920">
            <v>71000</v>
          </cell>
          <cell r="R1920">
            <v>7.4210061324186674</v>
          </cell>
          <cell r="S1920" t="str">
            <v/>
          </cell>
          <cell r="T1920">
            <v>21755</v>
          </cell>
          <cell r="U1920">
            <v>12.706096151826044</v>
          </cell>
          <cell r="V1920">
            <v>1427950</v>
          </cell>
          <cell r="X1920">
            <v>54</v>
          </cell>
          <cell r="Y1920">
            <v>11</v>
          </cell>
          <cell r="Z1920">
            <v>1.6879999999999811</v>
          </cell>
        </row>
        <row r="1921">
          <cell r="A1921">
            <v>39538</v>
          </cell>
          <cell r="E1921">
            <v>1183550</v>
          </cell>
          <cell r="K1921">
            <v>0</v>
          </cell>
          <cell r="M1921">
            <v>81.99</v>
          </cell>
          <cell r="N1921">
            <v>22.36</v>
          </cell>
          <cell r="O1921">
            <v>0.27271618490059762</v>
          </cell>
          <cell r="P1921">
            <v>230</v>
          </cell>
          <cell r="Q1921">
            <v>56000</v>
          </cell>
          <cell r="R1921">
            <v>7.2176484937187464</v>
          </cell>
          <cell r="S1921" t="str">
            <v/>
          </cell>
          <cell r="T1921">
            <v>18721</v>
          </cell>
          <cell r="U1921">
            <v>13.191934434540153</v>
          </cell>
          <cell r="V1921">
            <v>1183550</v>
          </cell>
          <cell r="X1921">
            <v>60</v>
          </cell>
          <cell r="Y1921">
            <v>5</v>
          </cell>
          <cell r="Z1921">
            <v>7.2415999999999769</v>
          </cell>
        </row>
        <row r="1922">
          <cell r="A1922">
            <v>39539</v>
          </cell>
          <cell r="E1922">
            <v>1423730</v>
          </cell>
          <cell r="K1922">
            <v>0</v>
          </cell>
          <cell r="M1922">
            <v>101.34</v>
          </cell>
          <cell r="N1922">
            <v>26.84</v>
          </cell>
          <cell r="O1922">
            <v>0.26485099664495754</v>
          </cell>
          <cell r="P1922">
            <v>230</v>
          </cell>
          <cell r="Q1922">
            <v>72000</v>
          </cell>
          <cell r="R1922">
            <v>7.0245214130649298</v>
          </cell>
          <cell r="S1922" t="str">
            <v/>
          </cell>
          <cell r="T1922">
            <v>19723</v>
          </cell>
          <cell r="U1922">
            <v>11.553442014988798</v>
          </cell>
          <cell r="V1922">
            <v>1423730</v>
          </cell>
          <cell r="X1922">
            <v>52</v>
          </cell>
          <cell r="Y1922">
            <v>13</v>
          </cell>
          <cell r="Z1922">
            <v>0</v>
          </cell>
        </row>
        <row r="1923">
          <cell r="A1923">
            <v>39540</v>
          </cell>
          <cell r="E1923">
            <v>1515870</v>
          </cell>
          <cell r="K1923">
            <v>0</v>
          </cell>
          <cell r="M1923">
            <v>103.89</v>
          </cell>
          <cell r="N1923">
            <v>26.6</v>
          </cell>
          <cell r="O1923">
            <v>0.25604004235248823</v>
          </cell>
          <cell r="P1923">
            <v>230</v>
          </cell>
          <cell r="Q1923">
            <v>80000</v>
          </cell>
          <cell r="R1923">
            <v>7.2955529887380886</v>
          </cell>
          <cell r="S1923" t="str">
            <v/>
          </cell>
          <cell r="T1923">
            <v>20716</v>
          </cell>
          <cell r="U1923">
            <v>11.39751034059649</v>
          </cell>
          <cell r="V1923">
            <v>1515870</v>
          </cell>
          <cell r="X1923">
            <v>46</v>
          </cell>
          <cell r="Y1923">
            <v>19</v>
          </cell>
          <cell r="Z1923">
            <v>0</v>
          </cell>
        </row>
        <row r="1924">
          <cell r="A1924">
            <v>39541</v>
          </cell>
          <cell r="E1924">
            <v>1471870</v>
          </cell>
          <cell r="K1924">
            <v>0</v>
          </cell>
          <cell r="M1924">
            <v>98.86</v>
          </cell>
          <cell r="N1924">
            <v>20.67</v>
          </cell>
          <cell r="O1924">
            <v>0.20908355249848273</v>
          </cell>
          <cell r="P1924">
            <v>230</v>
          </cell>
          <cell r="Q1924">
            <v>71000</v>
          </cell>
          <cell r="R1924">
            <v>7.4442140400566457</v>
          </cell>
          <cell r="S1924" t="str">
            <v/>
          </cell>
          <cell r="T1924">
            <v>24874</v>
          </cell>
          <cell r="U1924">
            <v>14.094258324444414</v>
          </cell>
          <cell r="V1924">
            <v>1471870</v>
          </cell>
          <cell r="X1924">
            <v>52</v>
          </cell>
          <cell r="Y1924">
            <v>13</v>
          </cell>
          <cell r="Z1924">
            <v>0</v>
          </cell>
        </row>
        <row r="1925">
          <cell r="A1925">
            <v>39542</v>
          </cell>
          <cell r="E1925">
            <v>1553480</v>
          </cell>
          <cell r="K1925">
            <v>0</v>
          </cell>
          <cell r="M1925">
            <v>106.51</v>
          </cell>
          <cell r="N1925">
            <v>21.26</v>
          </cell>
          <cell r="O1925">
            <v>0.19960567082903014</v>
          </cell>
          <cell r="P1925">
            <v>230</v>
          </cell>
          <cell r="Q1925">
            <v>74000</v>
          </cell>
          <cell r="R1925">
            <v>7.2926485775983476</v>
          </cell>
          <cell r="S1925" t="str">
            <v/>
          </cell>
          <cell r="T1925">
            <v>19454</v>
          </cell>
          <cell r="U1925">
            <v>10.444058500914077</v>
          </cell>
          <cell r="V1925">
            <v>1553480</v>
          </cell>
          <cell r="X1925">
            <v>50</v>
          </cell>
          <cell r="Y1925">
            <v>15</v>
          </cell>
          <cell r="Z1925">
            <v>0</v>
          </cell>
        </row>
        <row r="1926">
          <cell r="A1926">
            <v>39543</v>
          </cell>
          <cell r="E1926">
            <v>1530620</v>
          </cell>
          <cell r="K1926">
            <v>0</v>
          </cell>
          <cell r="M1926">
            <v>104.67</v>
          </cell>
          <cell r="N1926">
            <v>23.98</v>
          </cell>
          <cell r="O1926">
            <v>0.2291009840450941</v>
          </cell>
          <cell r="P1926">
            <v>230</v>
          </cell>
          <cell r="Q1926">
            <v>81000</v>
          </cell>
          <cell r="R1926">
            <v>7.3116461259195571</v>
          </cell>
          <cell r="S1926" t="str">
            <v/>
          </cell>
          <cell r="T1926">
            <v>19389</v>
          </cell>
          <cell r="U1926">
            <v>10.564624792567718</v>
          </cell>
          <cell r="V1926">
            <v>1530620</v>
          </cell>
          <cell r="X1926">
            <v>46</v>
          </cell>
          <cell r="Y1926">
            <v>19</v>
          </cell>
          <cell r="Z1926">
            <v>0</v>
          </cell>
        </row>
        <row r="1927">
          <cell r="A1927">
            <v>39544</v>
          </cell>
          <cell r="E1927">
            <v>1021140</v>
          </cell>
          <cell r="K1927">
            <v>0</v>
          </cell>
          <cell r="M1927">
            <v>69.45</v>
          </cell>
          <cell r="N1927">
            <v>17.86</v>
          </cell>
          <cell r="O1927">
            <v>0.25716342692584593</v>
          </cell>
          <cell r="P1927">
            <v>230</v>
          </cell>
          <cell r="Q1927">
            <v>70000</v>
          </cell>
          <cell r="R1927">
            <v>7.3516198704103672</v>
          </cell>
          <cell r="S1927" t="str">
            <v/>
          </cell>
          <cell r="T1927">
            <v>21389</v>
          </cell>
          <cell r="U1927">
            <v>17.469128620953054</v>
          </cell>
          <cell r="V1927">
            <v>1021140</v>
          </cell>
          <cell r="X1927">
            <v>52</v>
          </cell>
          <cell r="Y1927">
            <v>13</v>
          </cell>
          <cell r="Z1927">
            <v>0</v>
          </cell>
        </row>
        <row r="1928">
          <cell r="A1928">
            <v>39545</v>
          </cell>
          <cell r="E1928">
            <v>1145730</v>
          </cell>
          <cell r="K1928">
            <v>0</v>
          </cell>
          <cell r="M1928">
            <v>75.459999999999994</v>
          </cell>
          <cell r="N1928">
            <v>19.22</v>
          </cell>
          <cell r="O1928">
            <v>0.25470447919427514</v>
          </cell>
          <cell r="P1928">
            <v>230</v>
          </cell>
          <cell r="Q1928">
            <v>58000</v>
          </cell>
          <cell r="R1928">
            <v>7.5916379538828522</v>
          </cell>
          <cell r="S1928" t="str">
            <v/>
          </cell>
          <cell r="T1928">
            <v>21585</v>
          </cell>
          <cell r="U1928">
            <v>15.712157314550549</v>
          </cell>
          <cell r="V1928">
            <v>1145730</v>
          </cell>
          <cell r="X1928">
            <v>59</v>
          </cell>
          <cell r="Y1928">
            <v>6</v>
          </cell>
          <cell r="Z1928">
            <v>1.8319999999999936</v>
          </cell>
        </row>
        <row r="1929">
          <cell r="A1929">
            <v>39546</v>
          </cell>
          <cell r="E1929">
            <v>1079420</v>
          </cell>
          <cell r="K1929">
            <v>0</v>
          </cell>
          <cell r="M1929">
            <v>69.959999999999994</v>
          </cell>
          <cell r="N1929">
            <v>16.940000000000001</v>
          </cell>
          <cell r="O1929">
            <v>0.24213836477987424</v>
          </cell>
          <cell r="P1929">
            <v>230</v>
          </cell>
          <cell r="Q1929">
            <v>54000</v>
          </cell>
          <cell r="R1929">
            <v>7.714551172098342</v>
          </cell>
          <cell r="S1929" t="str">
            <v/>
          </cell>
          <cell r="T1929">
            <v>20117</v>
          </cell>
          <cell r="U1929">
            <v>15.543141687202386</v>
          </cell>
          <cell r="V1929">
            <v>1079420</v>
          </cell>
          <cell r="X1929">
            <v>61</v>
          </cell>
          <cell r="Y1929">
            <v>4</v>
          </cell>
          <cell r="Z1929">
            <v>4.8207999999999984</v>
          </cell>
        </row>
        <row r="1930">
          <cell r="A1930">
            <v>39547</v>
          </cell>
          <cell r="E1930">
            <v>1330300</v>
          </cell>
          <cell r="K1930">
            <v>0</v>
          </cell>
          <cell r="M1930">
            <v>88.7</v>
          </cell>
          <cell r="N1930">
            <v>17.54</v>
          </cell>
          <cell r="O1930">
            <v>0.19774520856820743</v>
          </cell>
          <cell r="P1930">
            <v>230</v>
          </cell>
          <cell r="Q1930">
            <v>65000</v>
          </cell>
          <cell r="R1930">
            <v>7.4988726042841041</v>
          </cell>
          <cell r="S1930" t="str">
            <v/>
          </cell>
          <cell r="T1930">
            <v>21610</v>
          </cell>
          <cell r="U1930">
            <v>13.547876418852889</v>
          </cell>
          <cell r="V1930">
            <v>1330300</v>
          </cell>
          <cell r="X1930">
            <v>51</v>
          </cell>
          <cell r="Y1930">
            <v>14</v>
          </cell>
          <cell r="Z1930">
            <v>0</v>
          </cell>
        </row>
        <row r="1931">
          <cell r="A1931">
            <v>39548</v>
          </cell>
          <cell r="E1931">
            <v>1134370</v>
          </cell>
          <cell r="K1931">
            <v>0</v>
          </cell>
          <cell r="L1931">
            <v>80</v>
          </cell>
          <cell r="M1931">
            <v>77.23</v>
          </cell>
          <cell r="N1931">
            <v>14.89</v>
          </cell>
          <cell r="O1931">
            <v>0.19280072510682378</v>
          </cell>
          <cell r="P1931">
            <v>230</v>
          </cell>
          <cell r="Q1931">
            <v>54000</v>
          </cell>
          <cell r="R1931">
            <v>7.3441020328887738</v>
          </cell>
          <cell r="S1931">
            <v>0</v>
          </cell>
          <cell r="T1931">
            <v>20863</v>
          </cell>
          <cell r="U1931">
            <v>15.338683145710833</v>
          </cell>
          <cell r="V1931">
            <v>1134370</v>
          </cell>
          <cell r="X1931">
            <v>62</v>
          </cell>
          <cell r="Y1931">
            <v>3</v>
          </cell>
          <cell r="Z1931">
            <v>9.339199999999984</v>
          </cell>
        </row>
        <row r="1932">
          <cell r="A1932">
            <v>39549</v>
          </cell>
          <cell r="E1932">
            <v>1116510</v>
          </cell>
          <cell r="K1932">
            <v>0</v>
          </cell>
          <cell r="M1932">
            <v>76.28</v>
          </cell>
          <cell r="N1932">
            <v>16.760000000000002</v>
          </cell>
          <cell r="O1932">
            <v>0.21971683272155218</v>
          </cell>
          <cell r="P1932">
            <v>230</v>
          </cell>
          <cell r="Q1932">
            <v>54000</v>
          </cell>
          <cell r="R1932">
            <v>7.31849764027268</v>
          </cell>
          <cell r="S1932" t="str">
            <v/>
          </cell>
          <cell r="T1932">
            <v>19663</v>
          </cell>
          <cell r="U1932">
            <v>14.687680361125292</v>
          </cell>
          <cell r="V1932">
            <v>1116510</v>
          </cell>
          <cell r="X1932">
            <v>58</v>
          </cell>
          <cell r="Y1932">
            <v>7</v>
          </cell>
          <cell r="Z1932">
            <v>0</v>
          </cell>
        </row>
        <row r="1933">
          <cell r="A1933">
            <v>39550</v>
          </cell>
          <cell r="E1933">
            <v>1515930</v>
          </cell>
          <cell r="K1933">
            <v>0</v>
          </cell>
          <cell r="M1933">
            <v>99.5</v>
          </cell>
          <cell r="N1933">
            <v>18.36</v>
          </cell>
          <cell r="O1933">
            <v>0.18452261306532663</v>
          </cell>
          <cell r="P1933">
            <v>230</v>
          </cell>
          <cell r="Q1933">
            <v>71000</v>
          </cell>
          <cell r="R1933">
            <v>7.617738693467337</v>
          </cell>
          <cell r="S1933" t="str">
            <v/>
          </cell>
          <cell r="T1933">
            <v>19758</v>
          </cell>
          <cell r="U1933">
            <v>10.870008509627754</v>
          </cell>
          <cell r="V1933">
            <v>1515930</v>
          </cell>
          <cell r="X1933">
            <v>44</v>
          </cell>
          <cell r="Y1933">
            <v>21</v>
          </cell>
          <cell r="Z1933">
            <v>0</v>
          </cell>
        </row>
        <row r="1934">
          <cell r="A1934">
            <v>39551</v>
          </cell>
          <cell r="E1934">
            <v>1770330</v>
          </cell>
          <cell r="K1934">
            <v>0</v>
          </cell>
          <cell r="M1934">
            <v>117.31</v>
          </cell>
          <cell r="N1934">
            <v>25.69</v>
          </cell>
          <cell r="O1934">
            <v>0.21899241326400137</v>
          </cell>
          <cell r="P1934">
            <v>230</v>
          </cell>
          <cell r="Q1934">
            <v>81000</v>
          </cell>
          <cell r="R1934">
            <v>7.5455204159918168</v>
          </cell>
          <cell r="S1934" t="str">
            <v/>
          </cell>
          <cell r="T1934">
            <v>20034</v>
          </cell>
          <cell r="U1934">
            <v>9.4379895273762511</v>
          </cell>
          <cell r="V1934">
            <v>1770330</v>
          </cell>
          <cell r="X1934">
            <v>40</v>
          </cell>
          <cell r="Y1934">
            <v>25</v>
          </cell>
          <cell r="Z1934">
            <v>0</v>
          </cell>
        </row>
        <row r="1935">
          <cell r="A1935">
            <v>39552</v>
          </cell>
          <cell r="E1935">
            <v>1760550</v>
          </cell>
          <cell r="K1935">
            <v>0</v>
          </cell>
          <cell r="M1935">
            <v>116.79</v>
          </cell>
          <cell r="N1935">
            <v>24.73</v>
          </cell>
          <cell r="O1935">
            <v>0.21174758112852127</v>
          </cell>
          <cell r="P1935">
            <v>230</v>
          </cell>
          <cell r="Q1935">
            <v>82000</v>
          </cell>
          <cell r="R1935">
            <v>7.5372463395838682</v>
          </cell>
          <cell r="S1935" t="str">
            <v/>
          </cell>
          <cell r="T1935">
            <v>25768</v>
          </cell>
          <cell r="U1935">
            <v>12.206703586947262</v>
          </cell>
          <cell r="V1935">
            <v>1760550</v>
          </cell>
          <cell r="X1935">
            <v>44</v>
          </cell>
          <cell r="Y1935">
            <v>21</v>
          </cell>
          <cell r="Z1935">
            <v>0</v>
          </cell>
        </row>
        <row r="1936">
          <cell r="A1936">
            <v>39553</v>
          </cell>
          <cell r="E1936">
            <v>1584750</v>
          </cell>
          <cell r="K1936">
            <v>0</v>
          </cell>
          <cell r="M1936">
            <v>105.79</v>
          </cell>
          <cell r="N1936">
            <v>23.11</v>
          </cell>
          <cell r="O1936">
            <v>0.21845164949428111</v>
          </cell>
          <cell r="P1936">
            <v>230</v>
          </cell>
          <cell r="Q1936">
            <v>85000</v>
          </cell>
          <cell r="R1936">
            <v>7.490074676245392</v>
          </cell>
          <cell r="S1936" t="str">
            <v/>
          </cell>
          <cell r="T1936">
            <v>20442</v>
          </cell>
          <cell r="U1936">
            <v>10.757929010884999</v>
          </cell>
          <cell r="V1936">
            <v>1584750</v>
          </cell>
          <cell r="X1936">
            <v>45</v>
          </cell>
          <cell r="Y1936">
            <v>20</v>
          </cell>
          <cell r="Z1936">
            <v>0</v>
          </cell>
        </row>
        <row r="1937">
          <cell r="A1937">
            <v>39554</v>
          </cell>
          <cell r="E1937">
            <v>1284870</v>
          </cell>
          <cell r="K1937">
            <v>0</v>
          </cell>
          <cell r="M1937">
            <v>84.28</v>
          </cell>
          <cell r="N1937">
            <v>18.89</v>
          </cell>
          <cell r="O1937">
            <v>0.22413383958234456</v>
          </cell>
          <cell r="P1937">
            <v>230</v>
          </cell>
          <cell r="Q1937">
            <v>72000</v>
          </cell>
          <cell r="R1937">
            <v>7.6226269577598478</v>
          </cell>
          <cell r="S1937" t="str">
            <v/>
          </cell>
          <cell r="T1937">
            <v>25508</v>
          </cell>
          <cell r="U1937">
            <v>16.557061803917904</v>
          </cell>
          <cell r="V1937">
            <v>1284870</v>
          </cell>
          <cell r="X1937">
            <v>56</v>
          </cell>
          <cell r="Y1937">
            <v>9</v>
          </cell>
          <cell r="Z1937">
            <v>0</v>
          </cell>
        </row>
        <row r="1938">
          <cell r="A1938">
            <v>39555</v>
          </cell>
          <cell r="D1938">
            <v>1660</v>
          </cell>
          <cell r="E1938">
            <v>1092980</v>
          </cell>
          <cell r="K1938">
            <v>0</v>
          </cell>
          <cell r="L1938">
            <v>40</v>
          </cell>
          <cell r="M1938">
            <v>73.17</v>
          </cell>
          <cell r="N1938">
            <v>17.68</v>
          </cell>
          <cell r="O1938">
            <v>0.24162908295749624</v>
          </cell>
          <cell r="P1938">
            <v>230</v>
          </cell>
          <cell r="Q1938">
            <v>54000</v>
          </cell>
          <cell r="R1938">
            <v>7.4687713543802108</v>
          </cell>
          <cell r="S1938">
            <v>41.5</v>
          </cell>
          <cell r="T1938">
            <v>19291</v>
          </cell>
          <cell r="U1938">
            <v>14.697703354527517</v>
          </cell>
          <cell r="V1938">
            <v>1094640</v>
          </cell>
          <cell r="X1938">
            <v>61</v>
          </cell>
          <cell r="Y1938">
            <v>4</v>
          </cell>
          <cell r="Z1938">
            <v>3.1615999999999715</v>
          </cell>
        </row>
        <row r="1939">
          <cell r="A1939">
            <v>39556</v>
          </cell>
          <cell r="E1939">
            <v>1088690</v>
          </cell>
          <cell r="K1939">
            <v>0</v>
          </cell>
          <cell r="M1939">
            <v>73.56</v>
          </cell>
          <cell r="N1939">
            <v>18.5</v>
          </cell>
          <cell r="O1939">
            <v>0.25149537792278409</v>
          </cell>
          <cell r="P1939">
            <v>230</v>
          </cell>
          <cell r="Q1939">
            <v>52000</v>
          </cell>
          <cell r="R1939">
            <v>7.4000135943447525</v>
          </cell>
          <cell r="S1939" t="str">
            <v/>
          </cell>
          <cell r="T1939">
            <v>17283</v>
          </cell>
          <cell r="U1939">
            <v>13.239785430195925</v>
          </cell>
          <cell r="V1939">
            <v>1088690</v>
          </cell>
          <cell r="X1939">
            <v>58</v>
          </cell>
          <cell r="Y1939">
            <v>7</v>
          </cell>
          <cell r="Z1939">
            <v>3.657599999999988</v>
          </cell>
        </row>
        <row r="1940">
          <cell r="A1940">
            <v>39557</v>
          </cell>
          <cell r="E1940">
            <v>1235550</v>
          </cell>
          <cell r="K1940">
            <v>0</v>
          </cell>
          <cell r="M1940">
            <v>82.28</v>
          </cell>
          <cell r="N1940">
            <v>20.5</v>
          </cell>
          <cell r="O1940">
            <v>0.24914924647544967</v>
          </cell>
          <cell r="P1940">
            <v>230</v>
          </cell>
          <cell r="Q1940">
            <v>56000</v>
          </cell>
          <cell r="R1940">
            <v>7.5082036947010211</v>
          </cell>
          <cell r="S1940" t="str">
            <v/>
          </cell>
          <cell r="T1940">
            <v>17603</v>
          </cell>
          <cell r="U1940">
            <v>11.882078426611629</v>
          </cell>
          <cell r="V1940">
            <v>1235550</v>
          </cell>
          <cell r="X1940">
            <v>52</v>
          </cell>
          <cell r="Y1940">
            <v>13</v>
          </cell>
          <cell r="Z1940">
            <v>0</v>
          </cell>
        </row>
        <row r="1941">
          <cell r="A1941">
            <v>39558</v>
          </cell>
          <cell r="E1941">
            <v>1112720</v>
          </cell>
          <cell r="K1941">
            <v>0</v>
          </cell>
          <cell r="M1941">
            <v>74.12</v>
          </cell>
          <cell r="N1941">
            <v>18.46</v>
          </cell>
          <cell r="O1941">
            <v>0.24905558553696708</v>
          </cell>
          <cell r="P1941">
            <v>230</v>
          </cell>
          <cell r="Q1941">
            <v>54000</v>
          </cell>
          <cell r="R1941">
            <v>7.5062061521856451</v>
          </cell>
          <cell r="S1941" t="str">
            <v/>
          </cell>
          <cell r="T1941">
            <v>17748</v>
          </cell>
          <cell r="U1941">
            <v>13.302386943705516</v>
          </cell>
          <cell r="V1941">
            <v>1112720</v>
          </cell>
          <cell r="X1941">
            <v>59</v>
          </cell>
          <cell r="Y1941">
            <v>6</v>
          </cell>
          <cell r="Z1941">
            <v>3.6191999999999922</v>
          </cell>
        </row>
        <row r="1942">
          <cell r="A1942">
            <v>39559</v>
          </cell>
          <cell r="E1942">
            <v>1095280</v>
          </cell>
          <cell r="K1942">
            <v>0</v>
          </cell>
          <cell r="M1942">
            <v>74.209999999999994</v>
          </cell>
          <cell r="N1942">
            <v>18.25</v>
          </cell>
          <cell r="O1942">
            <v>0.24592372995553163</v>
          </cell>
          <cell r="P1942">
            <v>230</v>
          </cell>
          <cell r="Q1942">
            <v>52000</v>
          </cell>
          <cell r="R1942">
            <v>7.3795984368683465</v>
          </cell>
          <cell r="S1942" t="str">
            <v/>
          </cell>
          <cell r="T1942">
            <v>25352</v>
          </cell>
          <cell r="U1942">
            <v>19.304258271857424</v>
          </cell>
          <cell r="V1942">
            <v>1095280</v>
          </cell>
          <cell r="X1942">
            <v>62</v>
          </cell>
          <cell r="Y1942">
            <v>3</v>
          </cell>
          <cell r="Z1942">
            <v>7.1599999999999824</v>
          </cell>
        </row>
        <row r="1943">
          <cell r="A1943">
            <v>39560</v>
          </cell>
          <cell r="E1943">
            <v>1629500</v>
          </cell>
          <cell r="K1943">
            <v>0</v>
          </cell>
          <cell r="M1943">
            <v>108.64</v>
          </cell>
          <cell r="N1943">
            <v>26.03</v>
          </cell>
          <cell r="O1943">
            <v>0.23959867452135494</v>
          </cell>
          <cell r="P1943">
            <v>230</v>
          </cell>
          <cell r="Q1943">
            <v>87000</v>
          </cell>
          <cell r="R1943">
            <v>7.4995397643593522</v>
          </cell>
          <cell r="S1943" t="str">
            <v/>
          </cell>
          <cell r="T1943">
            <v>21172</v>
          </cell>
          <cell r="U1943">
            <v>10.836114145443389</v>
          </cell>
          <cell r="V1943">
            <v>1629500</v>
          </cell>
          <cell r="X1943">
            <v>66</v>
          </cell>
          <cell r="Y1943">
            <v>0</v>
          </cell>
          <cell r="Z1943">
            <v>9.3055999999999841</v>
          </cell>
        </row>
        <row r="1944">
          <cell r="A1944">
            <v>39561</v>
          </cell>
          <cell r="D1944">
            <v>2059</v>
          </cell>
          <cell r="E1944">
            <v>2061340</v>
          </cell>
          <cell r="K1944">
            <v>0</v>
          </cell>
          <cell r="L1944">
            <v>580</v>
          </cell>
          <cell r="M1944">
            <v>137.19999999999999</v>
          </cell>
          <cell r="N1944">
            <v>35.520000000000003</v>
          </cell>
          <cell r="O1944">
            <v>0.25889212827988345</v>
          </cell>
          <cell r="P1944">
            <v>230</v>
          </cell>
          <cell r="Q1944">
            <v>93000</v>
          </cell>
          <cell r="R1944">
            <v>7.5121720116618071</v>
          </cell>
          <cell r="S1944">
            <v>3.55</v>
          </cell>
          <cell r="T1944">
            <v>30610</v>
          </cell>
          <cell r="U1944">
            <v>12.372178139080226</v>
          </cell>
          <cell r="V1944">
            <v>2063399</v>
          </cell>
          <cell r="X1944">
            <v>70</v>
          </cell>
          <cell r="Y1944">
            <v>0</v>
          </cell>
          <cell r="Z1944">
            <v>13.374399999999987</v>
          </cell>
        </row>
        <row r="1945">
          <cell r="A1945">
            <v>39562</v>
          </cell>
          <cell r="D1945">
            <v>3561</v>
          </cell>
          <cell r="E1945">
            <v>2124630</v>
          </cell>
          <cell r="K1945">
            <v>0</v>
          </cell>
          <cell r="L1945">
            <v>410</v>
          </cell>
          <cell r="M1945">
            <v>140.31</v>
          </cell>
          <cell r="N1945">
            <v>37.299999999999997</v>
          </cell>
          <cell r="O1945">
            <v>0.26583992587841204</v>
          </cell>
          <cell r="P1945">
            <v>230</v>
          </cell>
          <cell r="Q1945">
            <v>96000</v>
          </cell>
          <cell r="R1945">
            <v>7.5711994868505448</v>
          </cell>
          <cell r="S1945">
            <v>8.6853658536585368</v>
          </cell>
          <cell r="T1945">
            <v>26652</v>
          </cell>
          <cell r="U1945">
            <v>10.444442251658803</v>
          </cell>
          <cell r="V1945">
            <v>2128191</v>
          </cell>
          <cell r="X1945">
            <v>68</v>
          </cell>
          <cell r="Y1945">
            <v>0</v>
          </cell>
          <cell r="Z1945">
            <v>10.635199999999998</v>
          </cell>
        </row>
        <row r="1946">
          <cell r="A1946">
            <v>39563</v>
          </cell>
          <cell r="D1946">
            <v>7888</v>
          </cell>
          <cell r="E1946">
            <v>2148100</v>
          </cell>
          <cell r="K1946">
            <v>0</v>
          </cell>
          <cell r="L1946">
            <v>440</v>
          </cell>
          <cell r="M1946">
            <v>142.09</v>
          </cell>
          <cell r="N1946">
            <v>38.51</v>
          </cell>
          <cell r="O1946">
            <v>0.27102540643254275</v>
          </cell>
          <cell r="P1946">
            <v>230</v>
          </cell>
          <cell r="Q1946">
            <v>95000</v>
          </cell>
          <cell r="R1946">
            <v>7.5589415159406013</v>
          </cell>
          <cell r="S1946">
            <v>17.927272727272726</v>
          </cell>
          <cell r="T1946">
            <v>20421</v>
          </cell>
          <cell r="U1946">
            <v>7.8994474922865985</v>
          </cell>
          <cell r="V1946">
            <v>2155988</v>
          </cell>
          <cell r="X1946">
            <v>66</v>
          </cell>
          <cell r="Y1946">
            <v>0</v>
          </cell>
          <cell r="Z1946">
            <v>9.2959999999999781</v>
          </cell>
        </row>
        <row r="1947">
          <cell r="A1947">
            <v>39564</v>
          </cell>
          <cell r="E1947">
            <v>2092300</v>
          </cell>
          <cell r="K1947">
            <v>0</v>
          </cell>
          <cell r="M1947">
            <v>139.58000000000001</v>
          </cell>
          <cell r="N1947">
            <v>36.090000000000003</v>
          </cell>
          <cell r="O1947">
            <v>0.25856139848115778</v>
          </cell>
          <cell r="P1947">
            <v>230</v>
          </cell>
          <cell r="Q1947">
            <v>92000</v>
          </cell>
          <cell r="R1947">
            <v>7.4949849548645942</v>
          </cell>
          <cell r="S1947" t="str">
            <v/>
          </cell>
          <cell r="T1947">
            <v>18931</v>
          </cell>
          <cell r="U1947">
            <v>7.5459800219853754</v>
          </cell>
          <cell r="V1947">
            <v>2092300</v>
          </cell>
          <cell r="X1947">
            <v>55</v>
          </cell>
          <cell r="Y1947">
            <v>10</v>
          </cell>
          <cell r="Z1947">
            <v>0</v>
          </cell>
        </row>
        <row r="1948">
          <cell r="A1948">
            <v>39565</v>
          </cell>
          <cell r="E1948">
            <v>2085510</v>
          </cell>
          <cell r="K1948">
            <v>0</v>
          </cell>
          <cell r="M1948">
            <v>138.85</v>
          </cell>
          <cell r="N1948">
            <v>35.06</v>
          </cell>
          <cell r="O1948">
            <v>0.25250270075621178</v>
          </cell>
          <cell r="P1948">
            <v>230</v>
          </cell>
          <cell r="Q1948">
            <v>92000</v>
          </cell>
          <cell r="R1948">
            <v>7.5099387828592006</v>
          </cell>
          <cell r="S1948" t="str">
            <v/>
          </cell>
          <cell r="T1948">
            <v>28891</v>
          </cell>
          <cell r="U1948">
            <v>11.553573945941281</v>
          </cell>
          <cell r="V1948">
            <v>2085510</v>
          </cell>
          <cell r="X1948">
            <v>52</v>
          </cell>
          <cell r="Y1948">
            <v>13</v>
          </cell>
          <cell r="Z1948">
            <v>0</v>
          </cell>
        </row>
        <row r="1949">
          <cell r="A1949">
            <v>39566</v>
          </cell>
          <cell r="D1949">
            <v>10930</v>
          </cell>
          <cell r="E1949">
            <v>2136620</v>
          </cell>
          <cell r="K1949">
            <v>0</v>
          </cell>
          <cell r="L1949">
            <v>540</v>
          </cell>
          <cell r="M1949">
            <v>141.62</v>
          </cell>
          <cell r="N1949">
            <v>34.72</v>
          </cell>
          <cell r="O1949">
            <v>0.24516311255472389</v>
          </cell>
          <cell r="P1949">
            <v>230</v>
          </cell>
          <cell r="Q1949">
            <v>102000</v>
          </cell>
          <cell r="R1949">
            <v>7.5434966812597093</v>
          </cell>
          <cell r="S1949">
            <v>20.24074074074074</v>
          </cell>
          <cell r="T1949">
            <v>21076</v>
          </cell>
          <cell r="U1949">
            <v>8.1848543689320383</v>
          </cell>
          <cell r="V1949">
            <v>2147550</v>
          </cell>
          <cell r="X1949">
            <v>47</v>
          </cell>
          <cell r="Y1949">
            <v>18</v>
          </cell>
          <cell r="Z1949">
            <v>0</v>
          </cell>
        </row>
        <row r="1950">
          <cell r="A1950">
            <v>39567</v>
          </cell>
          <cell r="D1950">
            <v>1224</v>
          </cell>
          <cell r="E1950">
            <v>2105090</v>
          </cell>
          <cell r="K1950">
            <v>0</v>
          </cell>
          <cell r="L1950">
            <v>110</v>
          </cell>
          <cell r="M1950">
            <v>140.25</v>
          </cell>
          <cell r="N1950">
            <v>34.5</v>
          </cell>
          <cell r="O1950">
            <v>0.24598930481283424</v>
          </cell>
          <cell r="P1950">
            <v>230</v>
          </cell>
          <cell r="Q1950">
            <v>94000</v>
          </cell>
          <cell r="R1950">
            <v>7.5047771836007131</v>
          </cell>
          <cell r="S1950">
            <v>11.127272727272727</v>
          </cell>
          <cell r="T1950">
            <v>21688</v>
          </cell>
          <cell r="U1950">
            <v>8.5874147919066193</v>
          </cell>
          <cell r="V1950">
            <v>2106314</v>
          </cell>
          <cell r="X1950">
            <v>46</v>
          </cell>
          <cell r="Y1950">
            <v>19</v>
          </cell>
          <cell r="Z1950">
            <v>0</v>
          </cell>
        </row>
        <row r="1951">
          <cell r="A1951">
            <v>39568</v>
          </cell>
          <cell r="E1951">
            <v>2096580</v>
          </cell>
          <cell r="K1951">
            <v>0</v>
          </cell>
          <cell r="M1951">
            <v>136.94</v>
          </cell>
          <cell r="N1951">
            <v>32.299999999999997</v>
          </cell>
          <cell r="O1951">
            <v>0.23586972396670072</v>
          </cell>
          <cell r="P1951">
            <v>230</v>
          </cell>
          <cell r="Q1951">
            <v>93000</v>
          </cell>
          <cell r="R1951">
            <v>7.6551044252957503</v>
          </cell>
          <cell r="S1951" t="str">
            <v/>
          </cell>
          <cell r="T1951">
            <v>25599</v>
          </cell>
          <cell r="U1951">
            <v>10.183043814211716</v>
          </cell>
          <cell r="V1951">
            <v>2096580</v>
          </cell>
          <cell r="X1951">
            <v>58</v>
          </cell>
          <cell r="Y1951">
            <v>7</v>
          </cell>
          <cell r="Z1951">
            <v>0</v>
          </cell>
        </row>
        <row r="1952">
          <cell r="A1952">
            <v>39569</v>
          </cell>
          <cell r="D1952">
            <v>1828</v>
          </cell>
          <cell r="E1952">
            <v>2080410</v>
          </cell>
          <cell r="K1952">
            <v>0</v>
          </cell>
          <cell r="L1952">
            <v>40</v>
          </cell>
          <cell r="M1952">
            <v>137.74</v>
          </cell>
          <cell r="N1952">
            <v>32.71</v>
          </cell>
          <cell r="O1952">
            <v>0.23747640482067664</v>
          </cell>
          <cell r="P1952">
            <v>230</v>
          </cell>
          <cell r="Q1952">
            <v>91000</v>
          </cell>
          <cell r="R1952">
            <v>7.5519456947872801</v>
          </cell>
          <cell r="S1952">
            <v>45.7</v>
          </cell>
          <cell r="T1952">
            <v>22499</v>
          </cell>
          <cell r="U1952">
            <v>9.0115375860012161</v>
          </cell>
          <cell r="V1952">
            <v>2082238</v>
          </cell>
          <cell r="X1952">
            <v>67</v>
          </cell>
          <cell r="Y1952">
            <v>0</v>
          </cell>
          <cell r="Z1952">
            <v>8.0831999999999766</v>
          </cell>
        </row>
        <row r="1953">
          <cell r="A1953">
            <v>39570</v>
          </cell>
          <cell r="D1953">
            <v>17457</v>
          </cell>
          <cell r="E1953">
            <v>2098740</v>
          </cell>
          <cell r="K1953">
            <v>0</v>
          </cell>
          <cell r="L1953">
            <v>370</v>
          </cell>
          <cell r="M1953">
            <v>142.63999999999999</v>
          </cell>
          <cell r="N1953">
            <v>34.450000000000003</v>
          </cell>
          <cell r="O1953">
            <v>0.24151710600112175</v>
          </cell>
          <cell r="P1953">
            <v>230</v>
          </cell>
          <cell r="Q1953">
            <v>97000</v>
          </cell>
          <cell r="R1953">
            <v>7.3567722938867082</v>
          </cell>
          <cell r="S1953">
            <v>47.181081081081082</v>
          </cell>
          <cell r="T1953">
            <v>20919</v>
          </cell>
          <cell r="U1953">
            <v>8.244244746590228</v>
          </cell>
          <cell r="V1953">
            <v>2116197</v>
          </cell>
          <cell r="X1953">
            <v>66</v>
          </cell>
          <cell r="Y1953">
            <v>0</v>
          </cell>
          <cell r="Z1953">
            <v>10.827199999999998</v>
          </cell>
        </row>
        <row r="1954">
          <cell r="A1954">
            <v>39571</v>
          </cell>
          <cell r="E1954">
            <v>2007860</v>
          </cell>
          <cell r="K1954">
            <v>0</v>
          </cell>
          <cell r="M1954">
            <v>135.72</v>
          </cell>
          <cell r="N1954">
            <v>31.92</v>
          </cell>
          <cell r="O1954">
            <v>0.23519009725906279</v>
          </cell>
          <cell r="P1954">
            <v>230</v>
          </cell>
          <cell r="Q1954">
            <v>90000</v>
          </cell>
          <cell r="R1954">
            <v>7.3970674918950783</v>
          </cell>
          <cell r="S1954" t="str">
            <v/>
          </cell>
          <cell r="T1954">
            <v>18317</v>
          </cell>
          <cell r="U1954">
            <v>7.6082884264839183</v>
          </cell>
          <cell r="V1954">
            <v>2007860</v>
          </cell>
          <cell r="X1954">
            <v>52</v>
          </cell>
          <cell r="Y1954">
            <v>13</v>
          </cell>
          <cell r="Z1954">
            <v>0</v>
          </cell>
        </row>
        <row r="1955">
          <cell r="A1955">
            <v>39572</v>
          </cell>
          <cell r="E1955">
            <v>2098740</v>
          </cell>
          <cell r="K1955">
            <v>0</v>
          </cell>
          <cell r="M1955">
            <v>142.63999999999999</v>
          </cell>
          <cell r="N1955">
            <v>34.450000000000003</v>
          </cell>
          <cell r="O1955">
            <v>0.24151710600112175</v>
          </cell>
          <cell r="P1955">
            <v>230</v>
          </cell>
          <cell r="Q1955">
            <v>87000</v>
          </cell>
          <cell r="R1955">
            <v>7.3567722938867082</v>
          </cell>
          <cell r="S1955" t="str">
            <v/>
          </cell>
          <cell r="T1955">
            <v>20919</v>
          </cell>
          <cell r="U1955">
            <v>8.3128191200434554</v>
          </cell>
          <cell r="V1955">
            <v>2098740</v>
          </cell>
          <cell r="X1955">
            <v>54</v>
          </cell>
          <cell r="Y1955">
            <v>11</v>
          </cell>
          <cell r="Z1955">
            <v>0</v>
          </cell>
        </row>
        <row r="1956">
          <cell r="A1956">
            <v>39573</v>
          </cell>
          <cell r="E1956">
            <v>2003710</v>
          </cell>
          <cell r="K1956">
            <v>0</v>
          </cell>
          <cell r="M1956">
            <v>131.66999999999999</v>
          </cell>
          <cell r="N1956">
            <v>29.9</v>
          </cell>
          <cell r="O1956">
            <v>0.22708285866180605</v>
          </cell>
          <cell r="P1956">
            <v>230</v>
          </cell>
          <cell r="Q1956">
            <v>87000</v>
          </cell>
          <cell r="R1956">
            <v>7.6088326877800565</v>
          </cell>
          <cell r="S1956" t="str">
            <v/>
          </cell>
          <cell r="T1956">
            <v>20806</v>
          </cell>
          <cell r="U1956">
            <v>8.6600376301959869</v>
          </cell>
          <cell r="V1956">
            <v>2003710</v>
          </cell>
          <cell r="X1956">
            <v>60</v>
          </cell>
          <cell r="Y1956">
            <v>5</v>
          </cell>
          <cell r="Z1956">
            <v>2.5119999999999862</v>
          </cell>
        </row>
        <row r="1957">
          <cell r="A1957">
            <v>39574</v>
          </cell>
          <cell r="E1957">
            <v>2057240</v>
          </cell>
          <cell r="K1957">
            <v>0</v>
          </cell>
          <cell r="M1957">
            <v>131.96</v>
          </cell>
          <cell r="N1957">
            <v>27.47</v>
          </cell>
          <cell r="O1957">
            <v>0.20816914216429219</v>
          </cell>
          <cell r="P1957">
            <v>230</v>
          </cell>
          <cell r="Q1957">
            <v>92000</v>
          </cell>
          <cell r="R1957">
            <v>7.7949378599575629</v>
          </cell>
          <cell r="S1957" t="str">
            <v/>
          </cell>
          <cell r="T1957">
            <v>20837</v>
          </cell>
          <cell r="U1957">
            <v>8.4472681845579505</v>
          </cell>
          <cell r="V1957">
            <v>2057240</v>
          </cell>
          <cell r="X1957">
            <v>66</v>
          </cell>
          <cell r="Y1957">
            <v>0</v>
          </cell>
          <cell r="Z1957">
            <v>9.3055999999999841</v>
          </cell>
        </row>
        <row r="1958">
          <cell r="A1958">
            <v>39575</v>
          </cell>
          <cell r="D1958">
            <v>1600</v>
          </cell>
          <cell r="E1958">
            <v>2103220</v>
          </cell>
          <cell r="K1958">
            <v>0</v>
          </cell>
          <cell r="L1958">
            <v>300</v>
          </cell>
          <cell r="M1958">
            <v>137.03</v>
          </cell>
          <cell r="N1958">
            <v>27.84</v>
          </cell>
          <cell r="O1958">
            <v>0.20316718966649638</v>
          </cell>
          <cell r="P1958">
            <v>230</v>
          </cell>
          <cell r="Q1958">
            <v>95000</v>
          </cell>
          <cell r="R1958">
            <v>7.674304896737941</v>
          </cell>
          <cell r="S1958">
            <v>5.333333333333333</v>
          </cell>
          <cell r="T1958">
            <v>21745</v>
          </cell>
          <cell r="U1958">
            <v>8.616095438089717</v>
          </cell>
          <cell r="V1958">
            <v>2104820</v>
          </cell>
          <cell r="X1958">
            <v>65</v>
          </cell>
          <cell r="Y1958">
            <v>0</v>
          </cell>
          <cell r="Z1958">
            <v>10.975999999999985</v>
          </cell>
        </row>
        <row r="1959">
          <cell r="A1959">
            <v>39576</v>
          </cell>
          <cell r="D1959">
            <v>1817</v>
          </cell>
          <cell r="E1959">
            <v>2085920</v>
          </cell>
          <cell r="K1959">
            <v>0</v>
          </cell>
          <cell r="L1959">
            <v>230</v>
          </cell>
          <cell r="M1959">
            <v>136.41</v>
          </cell>
          <cell r="N1959">
            <v>26.86</v>
          </cell>
          <cell r="O1959">
            <v>0.19690638516237813</v>
          </cell>
          <cell r="P1959">
            <v>230</v>
          </cell>
          <cell r="Q1959">
            <v>94000</v>
          </cell>
          <cell r="R1959">
            <v>7.6457737702514477</v>
          </cell>
          <cell r="S1959">
            <v>7.9</v>
          </cell>
          <cell r="T1959">
            <v>19411</v>
          </cell>
          <cell r="U1959">
            <v>7.7542209579080117</v>
          </cell>
          <cell r="V1959">
            <v>2087737</v>
          </cell>
          <cell r="X1959">
            <v>62</v>
          </cell>
          <cell r="Y1959">
            <v>3</v>
          </cell>
          <cell r="Z1959">
            <v>9.5311999999999841</v>
          </cell>
        </row>
        <row r="1960">
          <cell r="A1960">
            <v>39577</v>
          </cell>
          <cell r="D1960">
            <v>1600</v>
          </cell>
          <cell r="E1960">
            <v>2060770</v>
          </cell>
          <cell r="K1960">
            <v>0</v>
          </cell>
          <cell r="L1960">
            <v>110</v>
          </cell>
          <cell r="M1960">
            <v>137.07</v>
          </cell>
          <cell r="N1960">
            <v>26.61</v>
          </cell>
          <cell r="O1960">
            <v>0.19413438389144233</v>
          </cell>
          <cell r="P1960">
            <v>230</v>
          </cell>
          <cell r="Q1960">
            <v>92000</v>
          </cell>
          <cell r="R1960">
            <v>7.5172174801196467</v>
          </cell>
          <cell r="S1960">
            <v>14.545454545454545</v>
          </cell>
          <cell r="T1960">
            <v>25607</v>
          </cell>
          <cell r="U1960">
            <v>10.355192327273961</v>
          </cell>
          <cell r="V1960">
            <v>2062370</v>
          </cell>
          <cell r="X1960">
            <v>57</v>
          </cell>
          <cell r="Y1960">
            <v>8</v>
          </cell>
          <cell r="Z1960">
            <v>4.5487999999999928</v>
          </cell>
        </row>
        <row r="1961">
          <cell r="A1961">
            <v>39578</v>
          </cell>
          <cell r="E1961">
            <v>2098640</v>
          </cell>
          <cell r="K1961">
            <v>0</v>
          </cell>
          <cell r="M1961">
            <v>140.74</v>
          </cell>
          <cell r="N1961">
            <v>24.61</v>
          </cell>
          <cell r="O1961">
            <v>0.17486144663919281</v>
          </cell>
          <cell r="P1961">
            <v>230</v>
          </cell>
          <cell r="Q1961">
            <v>92000</v>
          </cell>
          <cell r="R1961">
            <v>7.4557339775472506</v>
          </cell>
          <cell r="S1961" t="str">
            <v/>
          </cell>
          <cell r="T1961">
            <v>20389</v>
          </cell>
          <cell r="U1961">
            <v>8.1025931079175084</v>
          </cell>
          <cell r="V1961">
            <v>2098640</v>
          </cell>
          <cell r="X1961">
            <v>58</v>
          </cell>
          <cell r="Y1961">
            <v>7</v>
          </cell>
          <cell r="Z1961">
            <v>4.5919999999999845</v>
          </cell>
        </row>
        <row r="1962">
          <cell r="A1962">
            <v>39579</v>
          </cell>
          <cell r="E1962">
            <v>2069380</v>
          </cell>
          <cell r="K1962">
            <v>0</v>
          </cell>
          <cell r="M1962">
            <v>138.84</v>
          </cell>
          <cell r="N1962">
            <v>25.6</v>
          </cell>
          <cell r="O1962">
            <v>0.1843849034860271</v>
          </cell>
          <cell r="P1962">
            <v>230</v>
          </cell>
          <cell r="Q1962">
            <v>90000</v>
          </cell>
          <cell r="R1962">
            <v>7.4523912417170841</v>
          </cell>
          <cell r="S1962" t="str">
            <v/>
          </cell>
          <cell r="T1962">
            <v>19213</v>
          </cell>
          <cell r="U1962">
            <v>7.7432090771148836</v>
          </cell>
          <cell r="V1962">
            <v>2069380</v>
          </cell>
          <cell r="X1962">
            <v>57</v>
          </cell>
          <cell r="Y1962">
            <v>8</v>
          </cell>
          <cell r="Z1962">
            <v>1.6095999999999862</v>
          </cell>
        </row>
        <row r="1963">
          <cell r="A1963">
            <v>39580</v>
          </cell>
          <cell r="E1963">
            <v>2020150</v>
          </cell>
          <cell r="K1963">
            <v>0</v>
          </cell>
          <cell r="M1963">
            <v>131.34</v>
          </cell>
          <cell r="N1963">
            <v>26.82</v>
          </cell>
          <cell r="O1963">
            <v>0.20420283234353587</v>
          </cell>
          <cell r="P1963">
            <v>230</v>
          </cell>
          <cell r="Q1963">
            <v>91000</v>
          </cell>
          <cell r="R1963">
            <v>7.6905360134003349</v>
          </cell>
          <cell r="S1963" t="str">
            <v/>
          </cell>
          <cell r="T1963">
            <v>20543</v>
          </cell>
          <cell r="U1963">
            <v>8.480985075365691</v>
          </cell>
          <cell r="V1963">
            <v>2020150</v>
          </cell>
          <cell r="X1963">
            <v>56</v>
          </cell>
          <cell r="Y1963">
            <v>9</v>
          </cell>
          <cell r="Z1963">
            <v>0</v>
          </cell>
        </row>
        <row r="1964">
          <cell r="A1964">
            <v>39581</v>
          </cell>
          <cell r="D1964">
            <v>1761</v>
          </cell>
          <cell r="E1964">
            <v>2037690</v>
          </cell>
          <cell r="K1964">
            <v>0</v>
          </cell>
          <cell r="L1964">
            <v>110</v>
          </cell>
          <cell r="M1964">
            <v>132.38999999999999</v>
          </cell>
          <cell r="N1964">
            <v>27.63</v>
          </cell>
          <cell r="O1964">
            <v>0.2087015635622026</v>
          </cell>
          <cell r="P1964">
            <v>230</v>
          </cell>
          <cell r="Q1964">
            <v>93000</v>
          </cell>
          <cell r="R1964">
            <v>7.6957851801495583</v>
          </cell>
          <cell r="S1964">
            <v>16.009090909090908</v>
          </cell>
          <cell r="T1964">
            <v>18531</v>
          </cell>
          <cell r="U1964">
            <v>7.5779481831139863</v>
          </cell>
          <cell r="V1964">
            <v>2039451</v>
          </cell>
          <cell r="X1964">
            <v>59</v>
          </cell>
          <cell r="Y1964">
            <v>6</v>
          </cell>
          <cell r="Z1964">
            <v>2.4351999999999947</v>
          </cell>
        </row>
        <row r="1965">
          <cell r="A1965">
            <v>39582</v>
          </cell>
          <cell r="D1965">
            <v>1600</v>
          </cell>
          <cell r="E1965">
            <v>2129600</v>
          </cell>
          <cell r="K1965">
            <v>0</v>
          </cell>
          <cell r="L1965">
            <v>70</v>
          </cell>
          <cell r="M1965">
            <v>140.82</v>
          </cell>
          <cell r="N1965">
            <v>33.880000000000003</v>
          </cell>
          <cell r="O1965">
            <v>0.24059082516687974</v>
          </cell>
          <cell r="P1965">
            <v>230</v>
          </cell>
          <cell r="Q1965">
            <v>93000</v>
          </cell>
          <cell r="R1965">
            <v>7.5614259338162189</v>
          </cell>
          <cell r="S1965">
            <v>22.857142857142858</v>
          </cell>
          <cell r="T1965">
            <v>26198</v>
          </cell>
          <cell r="U1965">
            <v>10.252032657657658</v>
          </cell>
          <cell r="V1965">
            <v>2131200</v>
          </cell>
          <cell r="X1965">
            <v>60</v>
          </cell>
          <cell r="Y1965">
            <v>5</v>
          </cell>
          <cell r="Z1965">
            <v>6.4767999999999972</v>
          </cell>
        </row>
        <row r="1966">
          <cell r="A1966">
            <v>39583</v>
          </cell>
          <cell r="D1966">
            <v>1786</v>
          </cell>
          <cell r="E1966">
            <v>2078040</v>
          </cell>
          <cell r="K1966">
            <v>0</v>
          </cell>
          <cell r="L1966">
            <v>190</v>
          </cell>
          <cell r="M1966">
            <v>138.72999999999999</v>
          </cell>
          <cell r="N1966">
            <v>36.79</v>
          </cell>
          <cell r="O1966">
            <v>0.2651913789375045</v>
          </cell>
          <cell r="P1966">
            <v>230</v>
          </cell>
          <cell r="Q1966">
            <v>94000</v>
          </cell>
          <cell r="R1966">
            <v>7.4895120017299792</v>
          </cell>
          <cell r="S1966">
            <v>9.4</v>
          </cell>
          <cell r="T1966">
            <v>28571</v>
          </cell>
          <cell r="U1966">
            <v>11.456830523322624</v>
          </cell>
          <cell r="V1966">
            <v>2079826</v>
          </cell>
          <cell r="X1966">
            <v>55</v>
          </cell>
          <cell r="Y1966">
            <v>10</v>
          </cell>
          <cell r="Z1966">
            <v>3.4959999999999809</v>
          </cell>
        </row>
        <row r="1967">
          <cell r="A1967">
            <v>39584</v>
          </cell>
          <cell r="E1967">
            <v>2045180</v>
          </cell>
          <cell r="K1967">
            <v>0</v>
          </cell>
          <cell r="M1967">
            <v>136.77000000000001</v>
          </cell>
          <cell r="N1967">
            <v>35.619999999999997</v>
          </cell>
          <cell r="O1967">
            <v>0.26043723038678068</v>
          </cell>
          <cell r="P1967">
            <v>230</v>
          </cell>
          <cell r="Q1967">
            <v>89000</v>
          </cell>
          <cell r="R1967">
            <v>7.476712729399722</v>
          </cell>
          <cell r="S1967" t="str">
            <v/>
          </cell>
          <cell r="T1967">
            <v>20569</v>
          </cell>
          <cell r="U1967">
            <v>8.3877927615173231</v>
          </cell>
          <cell r="V1967">
            <v>2045180</v>
          </cell>
          <cell r="X1967">
            <v>60</v>
          </cell>
          <cell r="Y1967">
            <v>5</v>
          </cell>
          <cell r="Z1967">
            <v>3.3215999999999752</v>
          </cell>
        </row>
        <row r="1968">
          <cell r="A1968">
            <v>39585</v>
          </cell>
          <cell r="D1968">
            <v>1825</v>
          </cell>
          <cell r="E1968">
            <v>2122500</v>
          </cell>
          <cell r="K1968">
            <v>0</v>
          </cell>
          <cell r="L1968">
            <v>70</v>
          </cell>
          <cell r="M1968">
            <v>140.77000000000001</v>
          </cell>
          <cell r="N1968">
            <v>35.18</v>
          </cell>
          <cell r="O1968">
            <v>0.24991120267102362</v>
          </cell>
          <cell r="P1968">
            <v>230</v>
          </cell>
          <cell r="Q1968">
            <v>94000</v>
          </cell>
          <cell r="R1968">
            <v>7.5388932300916389</v>
          </cell>
          <cell r="S1968">
            <v>26.071428571428573</v>
          </cell>
          <cell r="T1968">
            <v>23324</v>
          </cell>
          <cell r="U1968">
            <v>9.1568926600214198</v>
          </cell>
          <cell r="V1968">
            <v>2124325</v>
          </cell>
          <cell r="X1968">
            <v>66</v>
          </cell>
          <cell r="Y1968">
            <v>0</v>
          </cell>
          <cell r="Z1968">
            <v>6.9855999999999909</v>
          </cell>
        </row>
        <row r="1969">
          <cell r="A1969">
            <v>39586</v>
          </cell>
          <cell r="E1969">
            <v>2104810</v>
          </cell>
          <cell r="K1969">
            <v>0</v>
          </cell>
          <cell r="M1969">
            <v>141.08000000000001</v>
          </cell>
          <cell r="N1969">
            <v>36.01</v>
          </cell>
          <cell r="O1969">
            <v>0.25524525092146294</v>
          </cell>
          <cell r="P1969">
            <v>230</v>
          </cell>
          <cell r="Q1969">
            <v>91000</v>
          </cell>
          <cell r="R1969">
            <v>7.4596328324354975</v>
          </cell>
          <cell r="S1969" t="str">
            <v/>
          </cell>
          <cell r="T1969">
            <v>22110</v>
          </cell>
          <cell r="U1969">
            <v>8.760762254075189</v>
          </cell>
          <cell r="V1969">
            <v>2104810</v>
          </cell>
          <cell r="X1969">
            <v>63</v>
          </cell>
          <cell r="Y1969">
            <v>2</v>
          </cell>
          <cell r="Z1969">
            <v>2.5871999999999886</v>
          </cell>
        </row>
        <row r="1970">
          <cell r="A1970">
            <v>39587</v>
          </cell>
          <cell r="D1970">
            <v>1498</v>
          </cell>
          <cell r="E1970">
            <v>2076010</v>
          </cell>
          <cell r="K1970">
            <v>0</v>
          </cell>
          <cell r="L1970">
            <v>110</v>
          </cell>
          <cell r="M1970">
            <v>138.88</v>
          </cell>
          <cell r="N1970">
            <v>34.92</v>
          </cell>
          <cell r="O1970">
            <v>0.25144009216589863</v>
          </cell>
          <cell r="P1970">
            <v>230</v>
          </cell>
          <cell r="Q1970">
            <v>99000</v>
          </cell>
          <cell r="R1970">
            <v>7.4741143433179724</v>
          </cell>
          <cell r="S1970">
            <v>13.618181818181819</v>
          </cell>
          <cell r="T1970">
            <v>19103</v>
          </cell>
          <cell r="U1970">
            <v>7.6687560288576497</v>
          </cell>
          <cell r="V1970">
            <v>2077508</v>
          </cell>
          <cell r="X1970">
            <v>64</v>
          </cell>
          <cell r="Y1970">
            <v>1</v>
          </cell>
          <cell r="Z1970">
            <v>6.1599999999999824</v>
          </cell>
        </row>
        <row r="1971">
          <cell r="A1971">
            <v>39588</v>
          </cell>
          <cell r="E1971">
            <v>2065630</v>
          </cell>
          <cell r="K1971">
            <v>0</v>
          </cell>
          <cell r="M1971">
            <v>136.66999999999999</v>
          </cell>
          <cell r="N1971">
            <v>33.32</v>
          </cell>
          <cell r="O1971">
            <v>0.24379893173337239</v>
          </cell>
          <cell r="P1971">
            <v>230</v>
          </cell>
          <cell r="Q1971">
            <v>92000</v>
          </cell>
          <cell r="R1971">
            <v>7.5569986097900053</v>
          </cell>
          <cell r="S1971" t="str">
            <v/>
          </cell>
          <cell r="T1971">
            <v>31625</v>
          </cell>
          <cell r="U1971">
            <v>12.768622647812048</v>
          </cell>
          <cell r="V1971">
            <v>2065630</v>
          </cell>
          <cell r="X1971">
            <v>62</v>
          </cell>
          <cell r="Y1971">
            <v>3</v>
          </cell>
          <cell r="Z1971">
            <v>5.9039999999999893</v>
          </cell>
        </row>
        <row r="1972">
          <cell r="A1972">
            <v>39589</v>
          </cell>
          <cell r="E1972">
            <v>2052910</v>
          </cell>
          <cell r="K1972">
            <v>0</v>
          </cell>
          <cell r="L1972">
            <v>40</v>
          </cell>
          <cell r="M1972">
            <v>134.41999999999999</v>
          </cell>
          <cell r="N1972">
            <v>32.9</v>
          </cell>
          <cell r="O1972">
            <v>0.24475524475524477</v>
          </cell>
          <cell r="P1972">
            <v>230</v>
          </cell>
          <cell r="Q1972">
            <v>91000</v>
          </cell>
          <cell r="R1972">
            <v>7.6361776521350988</v>
          </cell>
          <cell r="S1972">
            <v>0</v>
          </cell>
          <cell r="T1972">
            <v>24988</v>
          </cell>
          <cell r="U1972">
            <v>10.151439663696898</v>
          </cell>
          <cell r="V1972">
            <v>2052910</v>
          </cell>
          <cell r="X1972">
            <v>60</v>
          </cell>
          <cell r="Y1972">
            <v>5</v>
          </cell>
          <cell r="Z1972">
            <v>1.6351999999999975</v>
          </cell>
        </row>
        <row r="1973">
          <cell r="A1973">
            <v>39590</v>
          </cell>
          <cell r="E1973">
            <v>2050140</v>
          </cell>
          <cell r="K1973">
            <v>0</v>
          </cell>
          <cell r="L1973">
            <v>30</v>
          </cell>
          <cell r="M1973">
            <v>137.88999999999999</v>
          </cell>
          <cell r="N1973">
            <v>33.700000000000003</v>
          </cell>
          <cell r="O1973">
            <v>0.24439770831822472</v>
          </cell>
          <cell r="P1973">
            <v>230</v>
          </cell>
          <cell r="Q1973">
            <v>92000</v>
          </cell>
          <cell r="R1973">
            <v>7.4339691058089779</v>
          </cell>
          <cell r="S1973">
            <v>0</v>
          </cell>
          <cell r="T1973">
            <v>19797</v>
          </cell>
          <cell r="U1973">
            <v>8.0534490327489845</v>
          </cell>
          <cell r="V1973">
            <v>2050140</v>
          </cell>
          <cell r="X1973">
            <v>60</v>
          </cell>
          <cell r="Y1973">
            <v>5</v>
          </cell>
          <cell r="Z1973">
            <v>4.7151999999999958</v>
          </cell>
        </row>
        <row r="1974">
          <cell r="A1974">
            <v>39591</v>
          </cell>
          <cell r="D1974">
            <v>1600</v>
          </cell>
          <cell r="E1974">
            <v>2119730</v>
          </cell>
          <cell r="K1974">
            <v>0</v>
          </cell>
          <cell r="L1974">
            <v>330</v>
          </cell>
          <cell r="M1974">
            <v>143.31</v>
          </cell>
          <cell r="N1974">
            <v>35.39</v>
          </cell>
          <cell r="O1974">
            <v>0.24694717744749145</v>
          </cell>
          <cell r="P1974">
            <v>230</v>
          </cell>
          <cell r="Q1974">
            <v>97000</v>
          </cell>
          <cell r="R1974">
            <v>7.395610913404508</v>
          </cell>
          <cell r="S1974">
            <v>4.8484848484848486</v>
          </cell>
          <cell r="T1974">
            <v>21428</v>
          </cell>
          <cell r="U1974">
            <v>8.4244092149736236</v>
          </cell>
          <cell r="V1974">
            <v>2121330</v>
          </cell>
          <cell r="X1974">
            <v>70</v>
          </cell>
          <cell r="Y1974">
            <v>0</v>
          </cell>
          <cell r="Z1974">
            <v>11.425599999999989</v>
          </cell>
        </row>
        <row r="1975">
          <cell r="A1975">
            <v>39592</v>
          </cell>
          <cell r="D1975">
            <v>1691</v>
          </cell>
          <cell r="E1975">
            <v>1995690</v>
          </cell>
          <cell r="K1975">
            <v>0</v>
          </cell>
          <cell r="L1975">
            <v>70</v>
          </cell>
          <cell r="M1975">
            <v>131.87</v>
          </cell>
          <cell r="N1975">
            <v>32.5</v>
          </cell>
          <cell r="O1975">
            <v>0.2464548418897399</v>
          </cell>
          <cell r="P1975">
            <v>230</v>
          </cell>
          <cell r="Q1975">
            <v>95000</v>
          </cell>
          <cell r="R1975">
            <v>7.5668840524759231</v>
          </cell>
          <cell r="S1975">
            <v>24.157142857142858</v>
          </cell>
          <cell r="T1975">
            <v>27127</v>
          </cell>
          <cell r="U1975">
            <v>11.326791433382013</v>
          </cell>
          <cell r="V1975">
            <v>1997381</v>
          </cell>
          <cell r="X1975">
            <v>66</v>
          </cell>
          <cell r="Y1975">
            <v>0</v>
          </cell>
          <cell r="Z1975">
            <v>9.9775999999999883</v>
          </cell>
        </row>
        <row r="1976">
          <cell r="A1976">
            <v>39593</v>
          </cell>
          <cell r="D1976">
            <v>1700</v>
          </cell>
          <cell r="E1976">
            <v>2133250</v>
          </cell>
          <cell r="K1976">
            <v>0</v>
          </cell>
          <cell r="L1976">
            <v>620</v>
          </cell>
          <cell r="M1976">
            <v>143.13999999999999</v>
          </cell>
          <cell r="N1976">
            <v>36.44</v>
          </cell>
          <cell r="O1976">
            <v>0.25457593963951375</v>
          </cell>
          <cell r="P1976">
            <v>230</v>
          </cell>
          <cell r="Q1976">
            <v>99000</v>
          </cell>
          <cell r="R1976">
            <v>7.4516207908341485</v>
          </cell>
          <cell r="S1976">
            <v>2.7419354838709675</v>
          </cell>
          <cell r="T1976">
            <v>66321</v>
          </cell>
          <cell r="U1976">
            <v>25.907732733787675</v>
          </cell>
          <cell r="V1976">
            <v>2134950</v>
          </cell>
          <cell r="X1976">
            <v>72</v>
          </cell>
          <cell r="Y1976">
            <v>0</v>
          </cell>
          <cell r="Z1976">
            <v>16.147200000000012</v>
          </cell>
        </row>
        <row r="1977">
          <cell r="A1977">
            <v>39594</v>
          </cell>
          <cell r="D1977">
            <v>6596</v>
          </cell>
          <cell r="E1977">
            <v>2217310</v>
          </cell>
          <cell r="K1977">
            <v>0</v>
          </cell>
          <cell r="L1977">
            <v>590</v>
          </cell>
          <cell r="M1977">
            <v>149.65</v>
          </cell>
          <cell r="N1977">
            <v>37.32</v>
          </cell>
          <cell r="O1977">
            <v>0.24938189107918476</v>
          </cell>
          <cell r="P1977">
            <v>230</v>
          </cell>
          <cell r="Q1977">
            <v>99000</v>
          </cell>
          <cell r="R1977">
            <v>7.4083194119612426</v>
          </cell>
          <cell r="S1977">
            <v>11.179661016949153</v>
          </cell>
          <cell r="T1977">
            <v>21889</v>
          </cell>
          <cell r="U1977">
            <v>8.2087219513774414</v>
          </cell>
          <cell r="V1977">
            <v>2223906</v>
          </cell>
          <cell r="X1977">
            <v>70</v>
          </cell>
          <cell r="Y1977">
            <v>0</v>
          </cell>
          <cell r="Z1977">
            <v>17.888000000000034</v>
          </cell>
        </row>
        <row r="1978">
          <cell r="A1978">
            <v>39595</v>
          </cell>
          <cell r="D1978">
            <v>66587</v>
          </cell>
          <cell r="E1978">
            <v>2192910</v>
          </cell>
          <cell r="K1978">
            <v>0</v>
          </cell>
          <cell r="L1978">
            <v>1080</v>
          </cell>
          <cell r="M1978">
            <v>148.79</v>
          </cell>
          <cell r="N1978">
            <v>34.68</v>
          </cell>
          <cell r="O1978">
            <v>0.23308018011963172</v>
          </cell>
          <cell r="P1978">
            <v>230</v>
          </cell>
          <cell r="Q1978">
            <v>105000</v>
          </cell>
          <cell r="R1978">
            <v>7.3691444317494454</v>
          </cell>
          <cell r="S1978">
            <v>61.654629629629632</v>
          </cell>
          <cell r="T1978">
            <v>19781</v>
          </cell>
          <cell r="U1978">
            <v>7.3013391918643835</v>
          </cell>
          <cell r="V1978">
            <v>2259497</v>
          </cell>
          <cell r="X1978">
            <v>70</v>
          </cell>
          <cell r="Y1978">
            <v>0</v>
          </cell>
          <cell r="Z1978">
            <v>18.744000000000028</v>
          </cell>
        </row>
        <row r="1979">
          <cell r="A1979">
            <v>39596</v>
          </cell>
          <cell r="E1979">
            <v>2058250</v>
          </cell>
          <cell r="K1979">
            <v>0</v>
          </cell>
          <cell r="M1979">
            <v>136.5</v>
          </cell>
          <cell r="N1979">
            <v>31.27</v>
          </cell>
          <cell r="O1979">
            <v>0.22908424908424907</v>
          </cell>
          <cell r="P1979">
            <v>230</v>
          </cell>
          <cell r="Q1979">
            <v>90000</v>
          </cell>
          <cell r="R1979">
            <v>7.5393772893772892</v>
          </cell>
          <cell r="S1979" t="str">
            <v/>
          </cell>
          <cell r="T1979">
            <v>30116</v>
          </cell>
          <cell r="U1979">
            <v>12.202960767642415</v>
          </cell>
          <cell r="V1979">
            <v>2058250</v>
          </cell>
          <cell r="X1979">
            <v>65</v>
          </cell>
          <cell r="Y1979">
            <v>0</v>
          </cell>
          <cell r="Z1979">
            <v>9.2959999999999781</v>
          </cell>
        </row>
        <row r="1980">
          <cell r="A1980">
            <v>39597</v>
          </cell>
          <cell r="E1980">
            <v>2127750</v>
          </cell>
          <cell r="K1980">
            <v>0</v>
          </cell>
          <cell r="L1980">
            <v>210</v>
          </cell>
          <cell r="M1980">
            <v>140.72</v>
          </cell>
          <cell r="N1980">
            <v>35.200000000000003</v>
          </cell>
          <cell r="O1980">
            <v>0.2501421262080728</v>
          </cell>
          <cell r="P1980">
            <v>230</v>
          </cell>
          <cell r="Q1980">
            <v>93000</v>
          </cell>
          <cell r="R1980">
            <v>7.5602259806708361</v>
          </cell>
          <cell r="S1980">
            <v>0</v>
          </cell>
          <cell r="T1980">
            <v>26332</v>
          </cell>
          <cell r="U1980">
            <v>10.32117870990483</v>
          </cell>
          <cell r="V1980">
            <v>2127750</v>
          </cell>
          <cell r="X1980">
            <v>68</v>
          </cell>
          <cell r="Y1980">
            <v>0</v>
          </cell>
          <cell r="Z1980">
            <v>11.111999999999981</v>
          </cell>
        </row>
        <row r="1981">
          <cell r="A1981">
            <v>39598</v>
          </cell>
          <cell r="D1981">
            <v>157675</v>
          </cell>
          <cell r="E1981">
            <v>2213390</v>
          </cell>
          <cell r="K1981">
            <v>0</v>
          </cell>
          <cell r="L1981">
            <v>2200</v>
          </cell>
          <cell r="M1981">
            <v>146.83000000000001</v>
          </cell>
          <cell r="N1981">
            <v>36.94</v>
          </cell>
          <cell r="O1981">
            <v>0.25158346386978137</v>
          </cell>
          <cell r="P1981">
            <v>230</v>
          </cell>
          <cell r="Q1981">
            <v>107000</v>
          </cell>
          <cell r="R1981">
            <v>7.5372539671729211</v>
          </cell>
          <cell r="S1981">
            <v>71.670454545454547</v>
          </cell>
          <cell r="T1981">
            <v>19398</v>
          </cell>
          <cell r="U1981">
            <v>6.8230655844525563</v>
          </cell>
          <cell r="V1981">
            <v>2371065</v>
          </cell>
          <cell r="X1981">
            <v>75</v>
          </cell>
          <cell r="Y1981">
            <v>0</v>
          </cell>
          <cell r="Z1981">
            <v>17.376000000000033</v>
          </cell>
        </row>
        <row r="1982">
          <cell r="A1982">
            <v>39599</v>
          </cell>
          <cell r="D1982">
            <v>157700</v>
          </cell>
          <cell r="E1982">
            <v>2260700</v>
          </cell>
          <cell r="K1982">
            <v>0</v>
          </cell>
          <cell r="L1982">
            <v>2160</v>
          </cell>
          <cell r="M1982">
            <v>148.76</v>
          </cell>
          <cell r="N1982">
            <v>35.99</v>
          </cell>
          <cell r="O1982">
            <v>0.24193331540736759</v>
          </cell>
          <cell r="P1982">
            <v>230</v>
          </cell>
          <cell r="Q1982">
            <v>105000</v>
          </cell>
          <cell r="R1982">
            <v>7.5984807744017209</v>
          </cell>
          <cell r="S1982">
            <v>73.009259259259252</v>
          </cell>
          <cell r="T1982">
            <v>19941</v>
          </cell>
          <cell r="U1982">
            <v>6.8767755540853459</v>
          </cell>
          <cell r="V1982">
            <v>2418400</v>
          </cell>
          <cell r="X1982">
            <v>76</v>
          </cell>
          <cell r="Y1982">
            <v>0</v>
          </cell>
          <cell r="Z1982">
            <v>18.79200000000003</v>
          </cell>
        </row>
        <row r="1983">
          <cell r="A1983">
            <v>39600</v>
          </cell>
          <cell r="D1983">
            <v>93022</v>
          </cell>
          <cell r="E1983">
            <v>2261610</v>
          </cell>
          <cell r="K1983">
            <v>0</v>
          </cell>
          <cell r="L1983">
            <v>1760</v>
          </cell>
          <cell r="M1983">
            <v>149.09</v>
          </cell>
          <cell r="N1983">
            <v>36.24</v>
          </cell>
          <cell r="O1983">
            <v>0.24307465289422497</v>
          </cell>
          <cell r="P1983">
            <v>230</v>
          </cell>
          <cell r="Q1983">
            <v>103000</v>
          </cell>
          <cell r="R1983">
            <v>7.5847139311825069</v>
          </cell>
          <cell r="S1983">
            <v>52.853409090909089</v>
          </cell>
          <cell r="T1983">
            <v>17266</v>
          </cell>
          <cell r="U1983">
            <v>6.1155390736216955</v>
          </cell>
          <cell r="V1983">
            <v>2354632</v>
          </cell>
          <cell r="X1983">
            <v>76</v>
          </cell>
          <cell r="Y1983">
            <v>0</v>
          </cell>
          <cell r="Z1983">
            <v>18.275199999999998</v>
          </cell>
        </row>
        <row r="1984">
          <cell r="A1984">
            <v>39601</v>
          </cell>
          <cell r="B1984">
            <v>75511</v>
          </cell>
          <cell r="D1984">
            <v>107707</v>
          </cell>
          <cell r="E1984">
            <v>2235460</v>
          </cell>
          <cell r="H1984">
            <v>10.06</v>
          </cell>
          <cell r="K1984">
            <v>10.06</v>
          </cell>
          <cell r="L1984">
            <v>1830</v>
          </cell>
          <cell r="M1984">
            <v>149.55000000000001</v>
          </cell>
          <cell r="N1984">
            <v>36.06</v>
          </cell>
          <cell r="O1984">
            <v>0.241123370110331</v>
          </cell>
          <cell r="P1984">
            <v>230</v>
          </cell>
          <cell r="Q1984">
            <v>107000</v>
          </cell>
          <cell r="R1984">
            <v>7.2394304868116031</v>
          </cell>
          <cell r="S1984">
            <v>58.856284153005461</v>
          </cell>
          <cell r="T1984">
            <v>20385</v>
          </cell>
          <cell r="U1984">
            <v>7.0290836564437269</v>
          </cell>
          <cell r="V1984">
            <v>2418678</v>
          </cell>
          <cell r="X1984">
            <v>74</v>
          </cell>
          <cell r="Y1984">
            <v>0</v>
          </cell>
          <cell r="Z1984">
            <v>18.960000000000022</v>
          </cell>
        </row>
        <row r="1985">
          <cell r="A1985">
            <v>39602</v>
          </cell>
          <cell r="B1985">
            <v>460321</v>
          </cell>
          <cell r="E1985">
            <v>2122290</v>
          </cell>
          <cell r="H1985">
            <v>25.98</v>
          </cell>
          <cell r="K1985">
            <v>25.98</v>
          </cell>
          <cell r="M1985">
            <v>137.91999999999999</v>
          </cell>
          <cell r="N1985">
            <v>35.270000000000003</v>
          </cell>
          <cell r="O1985">
            <v>0.255727958236659</v>
          </cell>
          <cell r="P1985">
            <v>230</v>
          </cell>
          <cell r="Q1985">
            <v>117000</v>
          </cell>
          <cell r="R1985">
            <v>7.8786180597925579</v>
          </cell>
          <cell r="S1985" t="str">
            <v/>
          </cell>
          <cell r="T1985">
            <v>28325</v>
          </cell>
          <cell r="U1985">
            <v>9.1469640607896441</v>
          </cell>
          <cell r="V1985">
            <v>2582611</v>
          </cell>
          <cell r="X1985">
            <v>80</v>
          </cell>
          <cell r="Y1985">
            <v>0</v>
          </cell>
          <cell r="Z1985">
            <v>22.404800000000009</v>
          </cell>
        </row>
        <row r="1986">
          <cell r="A1986">
            <v>39603</v>
          </cell>
          <cell r="B1986">
            <v>555706</v>
          </cell>
          <cell r="E1986">
            <v>2092110</v>
          </cell>
          <cell r="H1986">
            <v>33.619999999999997</v>
          </cell>
          <cell r="K1986">
            <v>33.619999999999997</v>
          </cell>
          <cell r="M1986">
            <v>136.53</v>
          </cell>
          <cell r="N1986">
            <v>34.79</v>
          </cell>
          <cell r="O1986">
            <v>0.25481579140115723</v>
          </cell>
          <cell r="P1986">
            <v>230</v>
          </cell>
          <cell r="Q1986">
            <v>117000</v>
          </cell>
          <cell r="R1986">
            <v>7.7808286805759623</v>
          </cell>
          <cell r="S1986" t="str">
            <v/>
          </cell>
          <cell r="T1986">
            <v>23918</v>
          </cell>
          <cell r="U1986">
            <v>7.5336095861645971</v>
          </cell>
          <cell r="V1986">
            <v>2647816</v>
          </cell>
          <cell r="X1986">
            <v>78</v>
          </cell>
          <cell r="Y1986">
            <v>0</v>
          </cell>
          <cell r="Z1986">
            <v>19.777600000000035</v>
          </cell>
        </row>
        <row r="1987">
          <cell r="A1987">
            <v>39604</v>
          </cell>
          <cell r="B1987">
            <v>624864</v>
          </cell>
          <cell r="E1987">
            <v>2168140</v>
          </cell>
          <cell r="H1987">
            <v>44.65</v>
          </cell>
          <cell r="K1987">
            <v>44.65</v>
          </cell>
          <cell r="M1987">
            <v>144.52000000000001</v>
          </cell>
          <cell r="N1987">
            <v>37.14</v>
          </cell>
          <cell r="O1987">
            <v>0.25698865208967614</v>
          </cell>
          <cell r="P1987">
            <v>230</v>
          </cell>
          <cell r="Q1987">
            <v>123000</v>
          </cell>
          <cell r="R1987">
            <v>7.3822593434476911</v>
          </cell>
          <cell r="S1987" t="str">
            <v/>
          </cell>
          <cell r="T1987">
            <v>18234</v>
          </cell>
          <cell r="U1987">
            <v>5.4447311926513535</v>
          </cell>
          <cell r="V1987">
            <v>2793004</v>
          </cell>
          <cell r="X1987">
            <v>84</v>
          </cell>
          <cell r="Y1987">
            <v>0</v>
          </cell>
          <cell r="Z1987">
            <v>24.574400000000026</v>
          </cell>
        </row>
        <row r="1988">
          <cell r="A1988">
            <v>39605</v>
          </cell>
          <cell r="B1988">
            <v>69616</v>
          </cell>
          <cell r="C1988">
            <v>509644</v>
          </cell>
          <cell r="D1988">
            <v>135391</v>
          </cell>
          <cell r="E1988">
            <v>2124340</v>
          </cell>
          <cell r="H1988">
            <v>4</v>
          </cell>
          <cell r="J1988">
            <v>32.47</v>
          </cell>
          <cell r="K1988">
            <v>36.47</v>
          </cell>
          <cell r="L1988">
            <v>1720</v>
          </cell>
          <cell r="M1988">
            <v>140.30000000000001</v>
          </cell>
          <cell r="N1988">
            <v>36.14</v>
          </cell>
          <cell r="O1988">
            <v>0.25759087669280112</v>
          </cell>
          <cell r="P1988">
            <v>230</v>
          </cell>
          <cell r="Q1988">
            <v>129000</v>
          </cell>
          <cell r="R1988">
            <v>7.647225207897268</v>
          </cell>
          <cell r="S1988">
            <v>78.715697674418607</v>
          </cell>
          <cell r="T1988">
            <v>27291</v>
          </cell>
          <cell r="U1988">
            <v>8.0171772295156973</v>
          </cell>
          <cell r="V1988">
            <v>2838991</v>
          </cell>
          <cell r="X1988">
            <v>84</v>
          </cell>
          <cell r="Y1988">
            <v>0</v>
          </cell>
          <cell r="Z1988">
            <v>23.683200000000028</v>
          </cell>
        </row>
        <row r="1989">
          <cell r="A1989">
            <v>39606</v>
          </cell>
          <cell r="C1989">
            <v>831630</v>
          </cell>
          <cell r="E1989">
            <v>2052130</v>
          </cell>
          <cell r="J1989">
            <v>32</v>
          </cell>
          <cell r="K1989">
            <v>32</v>
          </cell>
          <cell r="M1989">
            <v>132.22999999999999</v>
          </cell>
          <cell r="N1989">
            <v>31.42</v>
          </cell>
          <cell r="O1989">
            <v>0.23761627467291843</v>
          </cell>
          <cell r="P1989">
            <v>230</v>
          </cell>
          <cell r="Q1989">
            <v>127000</v>
          </cell>
          <cell r="R1989">
            <v>8.7796383121232413</v>
          </cell>
          <cell r="S1989" t="str">
            <v/>
          </cell>
          <cell r="T1989">
            <v>24840</v>
          </cell>
          <cell r="U1989">
            <v>7.1838710572308377</v>
          </cell>
          <cell r="V1989">
            <v>2883760</v>
          </cell>
          <cell r="X1989">
            <v>85</v>
          </cell>
          <cell r="Y1989">
            <v>0</v>
          </cell>
          <cell r="Z1989">
            <v>23.635199999999998</v>
          </cell>
        </row>
        <row r="1990">
          <cell r="A1990">
            <v>39607</v>
          </cell>
          <cell r="C1990">
            <v>824477</v>
          </cell>
          <cell r="E1990">
            <v>2061820</v>
          </cell>
          <cell r="J1990">
            <v>43.91</v>
          </cell>
          <cell r="K1990">
            <v>43.91</v>
          </cell>
          <cell r="M1990">
            <v>134.19999999999999</v>
          </cell>
          <cell r="N1990">
            <v>27.08</v>
          </cell>
          <cell r="O1990">
            <v>0.20178837555886736</v>
          </cell>
          <cell r="P1990">
            <v>230</v>
          </cell>
          <cell r="Q1990">
            <v>128000</v>
          </cell>
          <cell r="R1990">
            <v>8.102568637358937</v>
          </cell>
          <cell r="S1990" t="str">
            <v/>
          </cell>
          <cell r="T1990">
            <v>28197</v>
          </cell>
          <cell r="U1990">
            <v>8.1475669343799328</v>
          </cell>
          <cell r="V1990">
            <v>2886297</v>
          </cell>
          <cell r="X1990">
            <v>85</v>
          </cell>
          <cell r="Y1990">
            <v>0</v>
          </cell>
          <cell r="Z1990">
            <v>23.632000000000005</v>
          </cell>
        </row>
        <row r="1991">
          <cell r="A1991">
            <v>39608</v>
          </cell>
          <cell r="C1991">
            <v>872702</v>
          </cell>
          <cell r="E1991">
            <v>2034500</v>
          </cell>
          <cell r="J1991">
            <v>48.16</v>
          </cell>
          <cell r="K1991">
            <v>48.16</v>
          </cell>
          <cell r="M1991">
            <v>131.75</v>
          </cell>
          <cell r="N1991">
            <v>28.54</v>
          </cell>
          <cell r="O1991">
            <v>0.2166223908918406</v>
          </cell>
          <cell r="P1991">
            <v>230</v>
          </cell>
          <cell r="Q1991">
            <v>134000</v>
          </cell>
          <cell r="R1991">
            <v>8.0796009115668941</v>
          </cell>
          <cell r="S1991" t="str">
            <v/>
          </cell>
          <cell r="T1991">
            <v>24799</v>
          </cell>
          <cell r="U1991">
            <v>7.1141826402155743</v>
          </cell>
          <cell r="V1991">
            <v>2907202</v>
          </cell>
          <cell r="X1991">
            <v>80</v>
          </cell>
          <cell r="Y1991">
            <v>0</v>
          </cell>
          <cell r="Z1991">
            <v>21.58880000000002</v>
          </cell>
        </row>
        <row r="1992">
          <cell r="A1992">
            <v>39609</v>
          </cell>
          <cell r="C1992">
            <v>613923</v>
          </cell>
          <cell r="D1992">
            <v>1681</v>
          </cell>
          <cell r="E1992">
            <v>1931330</v>
          </cell>
          <cell r="J1992">
            <v>30.13</v>
          </cell>
          <cell r="K1992">
            <v>30.13</v>
          </cell>
          <cell r="M1992">
            <v>124.84</v>
          </cell>
          <cell r="N1992">
            <v>28.59</v>
          </cell>
          <cell r="O1992">
            <v>0.22901313681512336</v>
          </cell>
          <cell r="P1992">
            <v>230</v>
          </cell>
          <cell r="Q1992">
            <v>113000</v>
          </cell>
          <cell r="R1992">
            <v>8.2120829838033167</v>
          </cell>
          <cell r="S1992" t="str">
            <v/>
          </cell>
          <cell r="T1992">
            <v>27812</v>
          </cell>
          <cell r="U1992">
            <v>9.1071099604465608</v>
          </cell>
          <cell r="V1992">
            <v>2546934</v>
          </cell>
          <cell r="X1992">
            <v>74</v>
          </cell>
          <cell r="Y1992">
            <v>0</v>
          </cell>
          <cell r="Z1992">
            <v>16.734400000000022</v>
          </cell>
        </row>
        <row r="1993">
          <cell r="A1993">
            <v>39610</v>
          </cell>
          <cell r="C1993">
            <v>672846</v>
          </cell>
          <cell r="E1993">
            <v>1939190</v>
          </cell>
          <cell r="J1993">
            <v>38.020000000000003</v>
          </cell>
          <cell r="K1993">
            <v>38.020000000000003</v>
          </cell>
          <cell r="M1993">
            <v>128.69</v>
          </cell>
          <cell r="N1993">
            <v>30.57</v>
          </cell>
          <cell r="O1993">
            <v>0.23754759499572617</v>
          </cell>
          <cell r="P1993">
            <v>230</v>
          </cell>
          <cell r="Q1993">
            <v>118000</v>
          </cell>
          <cell r="R1993">
            <v>7.8340711415032089</v>
          </cell>
          <cell r="S1993" t="str">
            <v/>
          </cell>
          <cell r="T1993">
            <v>26162</v>
          </cell>
          <cell r="U1993">
            <v>8.3532952838322281</v>
          </cell>
          <cell r="V1993">
            <v>2612036</v>
          </cell>
          <cell r="X1993">
            <v>75</v>
          </cell>
          <cell r="Y1993">
            <v>0</v>
          </cell>
          <cell r="Z1993">
            <v>16.339200000000019</v>
          </cell>
        </row>
        <row r="1994">
          <cell r="A1994">
            <v>39611</v>
          </cell>
          <cell r="C1994">
            <v>849159</v>
          </cell>
          <cell r="E1994">
            <v>2086990</v>
          </cell>
          <cell r="J1994">
            <v>41.4</v>
          </cell>
          <cell r="K1994">
            <v>41.4</v>
          </cell>
          <cell r="M1994">
            <v>135.88</v>
          </cell>
          <cell r="N1994">
            <v>27.29</v>
          </cell>
          <cell r="O1994">
            <v>0.20083897556667649</v>
          </cell>
          <cell r="P1994">
            <v>230</v>
          </cell>
          <cell r="Q1994">
            <v>131000</v>
          </cell>
          <cell r="R1994">
            <v>8.2811061597472921</v>
          </cell>
          <cell r="S1994" t="str">
            <v/>
          </cell>
          <cell r="T1994">
            <v>25410</v>
          </cell>
          <cell r="U1994">
            <v>7.2175969271314226</v>
          </cell>
          <cell r="V1994">
            <v>2936149</v>
          </cell>
          <cell r="X1994">
            <v>82</v>
          </cell>
          <cell r="Y1994">
            <v>0</v>
          </cell>
          <cell r="Z1994">
            <v>21.64</v>
          </cell>
        </row>
        <row r="1995">
          <cell r="A1995">
            <v>39612</v>
          </cell>
          <cell r="C1995">
            <v>860596</v>
          </cell>
          <cell r="E1995">
            <v>2056870</v>
          </cell>
          <cell r="J1995">
            <v>44.1</v>
          </cell>
          <cell r="K1995">
            <v>44.1</v>
          </cell>
          <cell r="M1995">
            <v>133.72999999999999</v>
          </cell>
          <cell r="N1995">
            <v>23.86</v>
          </cell>
          <cell r="O1995">
            <v>0.17841920287145743</v>
          </cell>
          <cell r="P1995">
            <v>230</v>
          </cell>
          <cell r="Q1995">
            <v>135000</v>
          </cell>
          <cell r="R1995">
            <v>8.2029635044705635</v>
          </cell>
          <cell r="S1995" t="str">
            <v/>
          </cell>
          <cell r="T1995">
            <v>24258</v>
          </cell>
          <cell r="U1995">
            <v>6.9345013789363783</v>
          </cell>
          <cell r="V1995">
            <v>2917466</v>
          </cell>
          <cell r="X1995">
            <v>78</v>
          </cell>
          <cell r="Y1995">
            <v>0</v>
          </cell>
          <cell r="Z1995">
            <v>22.185600000000022</v>
          </cell>
        </row>
        <row r="1996">
          <cell r="A1996">
            <v>39613</v>
          </cell>
          <cell r="C1996">
            <v>615000</v>
          </cell>
          <cell r="E1996">
            <v>2018220</v>
          </cell>
          <cell r="J1996">
            <v>33.299999999999997</v>
          </cell>
          <cell r="K1996">
            <v>33.299999999999997</v>
          </cell>
          <cell r="M1996">
            <v>132.05000000000001</v>
          </cell>
          <cell r="N1996">
            <v>23.55</v>
          </cell>
          <cell r="O1996">
            <v>0.17834153729647859</v>
          </cell>
          <cell r="P1996">
            <v>230</v>
          </cell>
          <cell r="Q1996">
            <v>114000</v>
          </cell>
          <cell r="R1996">
            <v>7.9625642576353179</v>
          </cell>
          <cell r="S1996" t="str">
            <v/>
          </cell>
          <cell r="T1996">
            <v>24546</v>
          </cell>
          <cell r="U1996">
            <v>7.7742702850502416</v>
          </cell>
          <cell r="V1996">
            <v>2633220</v>
          </cell>
          <cell r="X1996">
            <v>75</v>
          </cell>
          <cell r="Y1996">
            <v>0</v>
          </cell>
          <cell r="Z1996">
            <v>20.384000000000029</v>
          </cell>
        </row>
        <row r="1997">
          <cell r="A1997">
            <v>39614</v>
          </cell>
          <cell r="C1997">
            <v>641882</v>
          </cell>
          <cell r="E1997">
            <v>2081540</v>
          </cell>
          <cell r="J1997">
            <v>25.59</v>
          </cell>
          <cell r="K1997">
            <v>25.59</v>
          </cell>
          <cell r="M1997">
            <v>138.12</v>
          </cell>
          <cell r="N1997">
            <v>29.87</v>
          </cell>
          <cell r="O1997">
            <v>0.2162612221256878</v>
          </cell>
          <cell r="P1997">
            <v>230</v>
          </cell>
          <cell r="Q1997">
            <v>124000</v>
          </cell>
          <cell r="R1997">
            <v>8.3178242013316233</v>
          </cell>
          <cell r="S1997" t="str">
            <v/>
          </cell>
          <cell r="T1997">
            <v>26836</v>
          </cell>
          <cell r="U1997">
            <v>8.2180521417540131</v>
          </cell>
          <cell r="V1997">
            <v>2723422</v>
          </cell>
          <cell r="X1997">
            <v>76</v>
          </cell>
          <cell r="Y1997">
            <v>0</v>
          </cell>
          <cell r="Z1997">
            <v>19.057600000000008</v>
          </cell>
        </row>
        <row r="1998">
          <cell r="A1998">
            <v>39615</v>
          </cell>
          <cell r="C1998">
            <v>626097</v>
          </cell>
          <cell r="E1998">
            <v>1950250</v>
          </cell>
          <cell r="J1998">
            <v>36.11</v>
          </cell>
          <cell r="K1998">
            <v>36.11</v>
          </cell>
          <cell r="M1998">
            <v>126.02</v>
          </cell>
          <cell r="N1998">
            <v>27.05</v>
          </cell>
          <cell r="O1998">
            <v>0.21464846849706398</v>
          </cell>
          <cell r="P1998">
            <v>230</v>
          </cell>
          <cell r="Q1998">
            <v>116000</v>
          </cell>
          <cell r="R1998">
            <v>7.9453124036267191</v>
          </cell>
          <cell r="S1998" t="str">
            <v/>
          </cell>
          <cell r="T1998">
            <v>23567</v>
          </cell>
          <cell r="U1998">
            <v>7.6289715632249848</v>
          </cell>
          <cell r="V1998">
            <v>2576347</v>
          </cell>
          <cell r="X1998">
            <v>75</v>
          </cell>
          <cell r="Y1998">
            <v>0</v>
          </cell>
          <cell r="Z1998">
            <v>14.720000000000013</v>
          </cell>
        </row>
        <row r="1999">
          <cell r="A1999">
            <v>39616</v>
          </cell>
          <cell r="C1999">
            <v>527961</v>
          </cell>
          <cell r="E1999">
            <v>1746450</v>
          </cell>
          <cell r="J1999">
            <v>28.82</v>
          </cell>
          <cell r="K1999">
            <v>28.82</v>
          </cell>
          <cell r="M1999">
            <v>113.88</v>
          </cell>
          <cell r="N1999">
            <v>20.72</v>
          </cell>
          <cell r="O1999">
            <v>0.18194590797330523</v>
          </cell>
          <cell r="P1999">
            <v>230</v>
          </cell>
          <cell r="Q1999">
            <v>100000</v>
          </cell>
          <cell r="R1999">
            <v>7.9692046250875963</v>
          </cell>
          <cell r="S1999" t="str">
            <v/>
          </cell>
          <cell r="T1999">
            <v>28478</v>
          </cell>
          <cell r="U1999">
            <v>10.442550620798087</v>
          </cell>
          <cell r="V1999">
            <v>2274411</v>
          </cell>
          <cell r="X1999">
            <v>68</v>
          </cell>
          <cell r="Y1999">
            <v>0</v>
          </cell>
          <cell r="Z1999">
            <v>7.0079999999999742</v>
          </cell>
        </row>
        <row r="2000">
          <cell r="A2000">
            <v>39617</v>
          </cell>
          <cell r="C2000">
            <v>517037</v>
          </cell>
          <cell r="E2000">
            <v>1785380</v>
          </cell>
          <cell r="J2000">
            <v>26.02</v>
          </cell>
          <cell r="K2000">
            <v>26.02</v>
          </cell>
          <cell r="M2000">
            <v>118.04</v>
          </cell>
          <cell r="N2000">
            <v>20.76</v>
          </cell>
          <cell r="O2000">
            <v>0.17587258556421553</v>
          </cell>
          <cell r="P2000">
            <v>230</v>
          </cell>
          <cell r="Q2000">
            <v>102000</v>
          </cell>
          <cell r="R2000">
            <v>7.9911738164653618</v>
          </cell>
          <cell r="S2000" t="str">
            <v/>
          </cell>
          <cell r="T2000">
            <v>27367</v>
          </cell>
          <cell r="U2000">
            <v>9.9130948042861036</v>
          </cell>
          <cell r="V2000">
            <v>2302417</v>
          </cell>
          <cell r="X2000">
            <v>68</v>
          </cell>
          <cell r="Y2000">
            <v>0</v>
          </cell>
          <cell r="Z2000">
            <v>8.7279999999999802</v>
          </cell>
        </row>
        <row r="2001">
          <cell r="A2001">
            <v>39618</v>
          </cell>
          <cell r="B2001">
            <v>239834</v>
          </cell>
          <cell r="C2001">
            <v>1010130</v>
          </cell>
          <cell r="E2001">
            <v>1010680</v>
          </cell>
          <cell r="H2001">
            <v>22.25</v>
          </cell>
          <cell r="J2001">
            <v>47.91</v>
          </cell>
          <cell r="K2001">
            <v>70.16</v>
          </cell>
          <cell r="L2001">
            <v>2380</v>
          </cell>
          <cell r="M2001">
            <v>64.03</v>
          </cell>
          <cell r="N2001">
            <v>12.04</v>
          </cell>
          <cell r="O2001">
            <v>0.18803685772294235</v>
          </cell>
          <cell r="P2001">
            <v>230</v>
          </cell>
          <cell r="Q2001">
            <v>115000</v>
          </cell>
          <cell r="R2001">
            <v>8.4232953275206803</v>
          </cell>
          <cell r="S2001">
            <v>0</v>
          </cell>
          <cell r="T2001">
            <v>26006</v>
          </cell>
          <cell r="U2001">
            <v>9.5941705107040303</v>
          </cell>
          <cell r="V2001">
            <v>2260644</v>
          </cell>
          <cell r="X2001">
            <v>72</v>
          </cell>
          <cell r="Y2001">
            <v>0</v>
          </cell>
          <cell r="Z2001">
            <v>12.40799999999998</v>
          </cell>
        </row>
        <row r="2002">
          <cell r="A2002">
            <v>39619</v>
          </cell>
          <cell r="B2002">
            <v>682748</v>
          </cell>
          <cell r="C2002">
            <v>1441820</v>
          </cell>
          <cell r="D2002">
            <v>627869</v>
          </cell>
          <cell r="E2002">
            <v>256901</v>
          </cell>
          <cell r="H2002">
            <v>38.619999999999997</v>
          </cell>
          <cell r="J2002">
            <v>68.13</v>
          </cell>
          <cell r="K2002">
            <v>106.75</v>
          </cell>
          <cell r="L2002">
            <v>8110</v>
          </cell>
          <cell r="M2002">
            <v>1.93</v>
          </cell>
          <cell r="N2002">
            <v>1.51</v>
          </cell>
          <cell r="O2002">
            <v>0.78238341968911918</v>
          </cell>
          <cell r="P2002">
            <v>230</v>
          </cell>
          <cell r="Q2002">
            <v>133000</v>
          </cell>
          <cell r="R2002">
            <v>10.956335112256165</v>
          </cell>
          <cell r="S2002">
            <v>77.41911220715167</v>
          </cell>
          <cell r="T2002">
            <v>37939</v>
          </cell>
          <cell r="U2002">
            <v>10.514314443907598</v>
          </cell>
          <cell r="V2002">
            <v>3009338</v>
          </cell>
          <cell r="X2002">
            <v>70</v>
          </cell>
          <cell r="Y2002">
            <v>0</v>
          </cell>
          <cell r="Z2002">
            <v>15.905600000000021</v>
          </cell>
        </row>
        <row r="2003">
          <cell r="A2003">
            <v>39620</v>
          </cell>
          <cell r="B2003">
            <v>480</v>
          </cell>
          <cell r="C2003">
            <v>683450</v>
          </cell>
          <cell r="D2003">
            <v>10792</v>
          </cell>
          <cell r="E2003">
            <v>1696320</v>
          </cell>
          <cell r="J2003">
            <v>34.61</v>
          </cell>
          <cell r="K2003">
            <v>34.61</v>
          </cell>
          <cell r="L2003">
            <v>620</v>
          </cell>
          <cell r="M2003">
            <v>114.89</v>
          </cell>
          <cell r="N2003">
            <v>26.66</v>
          </cell>
          <cell r="O2003">
            <v>0.23204804595700235</v>
          </cell>
          <cell r="P2003">
            <v>230</v>
          </cell>
          <cell r="Q2003">
            <v>108000</v>
          </cell>
          <cell r="R2003">
            <v>7.9607023411371234</v>
          </cell>
          <cell r="S2003">
            <v>17.406451612903226</v>
          </cell>
          <cell r="T2003">
            <v>27593</v>
          </cell>
          <cell r="U2003">
            <v>9.6244909123302715</v>
          </cell>
          <cell r="V2003">
            <v>2391042</v>
          </cell>
          <cell r="X2003">
            <v>74</v>
          </cell>
          <cell r="Y2003">
            <v>0</v>
          </cell>
          <cell r="Z2003">
            <v>18.721600000000038</v>
          </cell>
        </row>
        <row r="2004">
          <cell r="A2004">
            <v>39621</v>
          </cell>
          <cell r="C2004">
            <v>518871</v>
          </cell>
          <cell r="E2004">
            <v>1909570</v>
          </cell>
          <cell r="J2004">
            <v>26.19</v>
          </cell>
          <cell r="K2004">
            <v>26.19</v>
          </cell>
          <cell r="M2004">
            <v>126.82</v>
          </cell>
          <cell r="N2004">
            <v>26.49</v>
          </cell>
          <cell r="O2004">
            <v>0.20887872575303579</v>
          </cell>
          <cell r="P2004">
            <v>230</v>
          </cell>
          <cell r="Q2004">
            <v>105000</v>
          </cell>
          <cell r="R2004">
            <v>7.9355630350957451</v>
          </cell>
          <cell r="S2004" t="str">
            <v/>
          </cell>
          <cell r="T2004">
            <v>25647</v>
          </cell>
          <cell r="U2004">
            <v>8.8079545683835843</v>
          </cell>
          <cell r="V2004">
            <v>2428441</v>
          </cell>
          <cell r="X2004">
            <v>71</v>
          </cell>
          <cell r="Y2004">
            <v>0</v>
          </cell>
          <cell r="Z2004">
            <v>13.788799999999995</v>
          </cell>
        </row>
        <row r="2005">
          <cell r="A2005">
            <v>39622</v>
          </cell>
          <cell r="C2005">
            <v>529775</v>
          </cell>
          <cell r="E2005">
            <v>1910020</v>
          </cell>
          <cell r="J2005">
            <v>26.19</v>
          </cell>
          <cell r="K2005">
            <v>26.19</v>
          </cell>
          <cell r="M2005">
            <v>128.63</v>
          </cell>
          <cell r="N2005">
            <v>30.26</v>
          </cell>
          <cell r="O2005">
            <v>0.23524838684599239</v>
          </cell>
          <cell r="P2005">
            <v>230</v>
          </cell>
          <cell r="Q2005">
            <v>107000</v>
          </cell>
          <cell r="R2005">
            <v>7.8794567885286142</v>
          </cell>
          <cell r="S2005" t="str">
            <v/>
          </cell>
          <cell r="T2005">
            <v>28785</v>
          </cell>
          <cell r="U2005">
            <v>9.8396340676163359</v>
          </cell>
          <cell r="V2005">
            <v>2439795</v>
          </cell>
          <cell r="X2005">
            <v>76</v>
          </cell>
          <cell r="Y2005">
            <v>0</v>
          </cell>
          <cell r="Z2005">
            <v>16.136000000000024</v>
          </cell>
        </row>
        <row r="2006">
          <cell r="A2006">
            <v>39623</v>
          </cell>
          <cell r="C2006">
            <v>571067</v>
          </cell>
          <cell r="E2006">
            <v>1986180</v>
          </cell>
          <cell r="J2006">
            <v>29.41</v>
          </cell>
          <cell r="K2006">
            <v>29.41</v>
          </cell>
          <cell r="M2006">
            <v>130.58000000000001</v>
          </cell>
          <cell r="N2006">
            <v>33.36</v>
          </cell>
          <cell r="O2006">
            <v>0.2554755705314749</v>
          </cell>
          <cell r="P2006">
            <v>230</v>
          </cell>
          <cell r="Q2006">
            <v>127000</v>
          </cell>
          <cell r="R2006">
            <v>7.9918963685230331</v>
          </cell>
          <cell r="S2006" t="str">
            <v/>
          </cell>
          <cell r="T2006">
            <v>28873</v>
          </cell>
          <cell r="U2006">
            <v>9.4164083485091581</v>
          </cell>
          <cell r="V2006">
            <v>2557247</v>
          </cell>
          <cell r="X2006">
            <v>72</v>
          </cell>
          <cell r="Y2006">
            <v>0</v>
          </cell>
          <cell r="Z2006">
            <v>14.945600000000027</v>
          </cell>
        </row>
        <row r="2007">
          <cell r="A2007">
            <v>39624</v>
          </cell>
          <cell r="C2007">
            <v>759654</v>
          </cell>
          <cell r="E2007">
            <v>2061960</v>
          </cell>
          <cell r="J2007">
            <v>38.119999999999997</v>
          </cell>
          <cell r="K2007">
            <v>38.119999999999997</v>
          </cell>
          <cell r="M2007">
            <v>137.5</v>
          </cell>
          <cell r="N2007">
            <v>37.049999999999997</v>
          </cell>
          <cell r="O2007">
            <v>0.26945454545454545</v>
          </cell>
          <cell r="P2007">
            <v>230</v>
          </cell>
          <cell r="Q2007">
            <v>127000</v>
          </cell>
          <cell r="R2007">
            <v>8.0332934745473175</v>
          </cell>
          <cell r="S2007" t="str">
            <v/>
          </cell>
          <cell r="T2007">
            <v>29423</v>
          </cell>
          <cell r="U2007">
            <v>8.6967182612504761</v>
          </cell>
          <cell r="V2007">
            <v>2821614</v>
          </cell>
          <cell r="X2007">
            <v>82</v>
          </cell>
          <cell r="Y2007">
            <v>0</v>
          </cell>
          <cell r="Z2007">
            <v>21.352000000000018</v>
          </cell>
        </row>
        <row r="2008">
          <cell r="A2008">
            <v>39625</v>
          </cell>
          <cell r="C2008">
            <v>791355</v>
          </cell>
          <cell r="D2008">
            <v>1600</v>
          </cell>
          <cell r="E2008">
            <v>2030690</v>
          </cell>
          <cell r="J2008">
            <v>40.369999999999997</v>
          </cell>
          <cell r="K2008">
            <v>40.369999999999997</v>
          </cell>
          <cell r="L2008">
            <v>30</v>
          </cell>
          <cell r="M2008">
            <v>136.93</v>
          </cell>
          <cell r="N2008">
            <v>37.130000000000003</v>
          </cell>
          <cell r="O2008">
            <v>0.27116044694369384</v>
          </cell>
          <cell r="P2008">
            <v>230</v>
          </cell>
          <cell r="Q2008">
            <v>127000</v>
          </cell>
          <cell r="R2008">
            <v>7.9583897349125774</v>
          </cell>
          <cell r="S2008">
            <v>53.333333333333336</v>
          </cell>
          <cell r="T2008">
            <v>28248</v>
          </cell>
          <cell r="U2008">
            <v>8.3434114415941103</v>
          </cell>
          <cell r="V2008">
            <v>2823645</v>
          </cell>
          <cell r="X2008">
            <v>81</v>
          </cell>
          <cell r="Y2008">
            <v>0</v>
          </cell>
          <cell r="Z2008">
            <v>23.331200000000024</v>
          </cell>
        </row>
        <row r="2009">
          <cell r="A2009">
            <v>39626</v>
          </cell>
          <cell r="C2009">
            <v>782485</v>
          </cell>
          <cell r="E2009">
            <v>2025760</v>
          </cell>
          <cell r="J2009">
            <v>40.020000000000003</v>
          </cell>
          <cell r="K2009">
            <v>40.020000000000003</v>
          </cell>
          <cell r="M2009">
            <v>136.13</v>
          </cell>
          <cell r="N2009">
            <v>36.53</v>
          </cell>
          <cell r="O2009">
            <v>0.26834643355615956</v>
          </cell>
          <cell r="P2009">
            <v>230</v>
          </cell>
          <cell r="Q2009">
            <v>132000</v>
          </cell>
          <cell r="R2009">
            <v>7.9711751348282718</v>
          </cell>
          <cell r="S2009" t="str">
            <v/>
          </cell>
          <cell r="T2009">
            <v>20457</v>
          </cell>
          <cell r="U2009">
            <v>6.0753737654656197</v>
          </cell>
          <cell r="V2009">
            <v>2808245</v>
          </cell>
          <cell r="X2009">
            <v>79</v>
          </cell>
          <cell r="Y2009">
            <v>0</v>
          </cell>
          <cell r="Z2009">
            <v>22.844800000000021</v>
          </cell>
        </row>
        <row r="2010">
          <cell r="A2010">
            <v>39627</v>
          </cell>
          <cell r="C2010">
            <v>652921</v>
          </cell>
          <cell r="E2010">
            <v>1963420</v>
          </cell>
          <cell r="J2010">
            <v>31.57</v>
          </cell>
          <cell r="K2010">
            <v>31.57</v>
          </cell>
          <cell r="M2010">
            <v>133.32</v>
          </cell>
          <cell r="N2010">
            <v>35.5</v>
          </cell>
          <cell r="O2010">
            <v>0.26627662766276627</v>
          </cell>
          <cell r="P2010">
            <v>230</v>
          </cell>
          <cell r="Q2010">
            <v>116000</v>
          </cell>
          <cell r="R2010">
            <v>7.9335951240220757</v>
          </cell>
          <cell r="S2010" t="str">
            <v/>
          </cell>
          <cell r="T2010">
            <v>21134</v>
          </cell>
          <cell r="U2010">
            <v>6.7367961592162491</v>
          </cell>
          <cell r="V2010">
            <v>2616341</v>
          </cell>
          <cell r="X2010">
            <v>77</v>
          </cell>
          <cell r="Y2010">
            <v>0</v>
          </cell>
          <cell r="Z2010">
            <v>19.432000000000002</v>
          </cell>
        </row>
        <row r="2011">
          <cell r="A2011">
            <v>39628</v>
          </cell>
          <cell r="C2011">
            <v>529465</v>
          </cell>
          <cell r="E2011">
            <v>1772400</v>
          </cell>
          <cell r="J2011">
            <v>26.83</v>
          </cell>
          <cell r="K2011">
            <v>26.83</v>
          </cell>
          <cell r="M2011">
            <v>118.69</v>
          </cell>
          <cell r="N2011">
            <v>31.6</v>
          </cell>
          <cell r="O2011">
            <v>0.26623978431207351</v>
          </cell>
          <cell r="P2011">
            <v>230</v>
          </cell>
          <cell r="Q2011">
            <v>99000</v>
          </cell>
          <cell r="R2011">
            <v>7.9091018416712497</v>
          </cell>
          <cell r="S2011" t="str">
            <v/>
          </cell>
          <cell r="T2011">
            <v>21156</v>
          </cell>
          <cell r="U2011">
            <v>7.6651341412289602</v>
          </cell>
          <cell r="V2011">
            <v>2301865</v>
          </cell>
          <cell r="X2011">
            <v>72</v>
          </cell>
          <cell r="Y2011">
            <v>0</v>
          </cell>
          <cell r="Z2011">
            <v>14.428799999999995</v>
          </cell>
        </row>
        <row r="2012">
          <cell r="A2012">
            <v>39629</v>
          </cell>
          <cell r="C2012">
            <v>492098</v>
          </cell>
          <cell r="E2012">
            <v>1803960</v>
          </cell>
          <cell r="J2012">
            <v>24.28</v>
          </cell>
          <cell r="K2012">
            <v>24.28</v>
          </cell>
          <cell r="M2012">
            <v>121.95</v>
          </cell>
          <cell r="N2012">
            <v>31.06</v>
          </cell>
          <cell r="O2012">
            <v>0.25469454694546945</v>
          </cell>
          <cell r="P2012">
            <v>230</v>
          </cell>
          <cell r="Q2012">
            <v>127000</v>
          </cell>
          <cell r="R2012">
            <v>7.8508445599398193</v>
          </cell>
          <cell r="S2012" t="str">
            <v/>
          </cell>
          <cell r="T2012">
            <v>26841</v>
          </cell>
          <cell r="U2012">
            <v>9.7494897776972547</v>
          </cell>
          <cell r="V2012">
            <v>2296058</v>
          </cell>
          <cell r="X2012">
            <v>72</v>
          </cell>
          <cell r="Y2012">
            <v>0</v>
          </cell>
          <cell r="Z2012">
            <v>12.161599999999972</v>
          </cell>
        </row>
        <row r="2013">
          <cell r="A2013">
            <v>39630</v>
          </cell>
          <cell r="C2013">
            <v>512731</v>
          </cell>
          <cell r="E2013">
            <v>1924680</v>
          </cell>
          <cell r="J2013">
            <v>24.21</v>
          </cell>
          <cell r="K2013">
            <v>24.21</v>
          </cell>
          <cell r="M2013">
            <v>129.38999999999999</v>
          </cell>
          <cell r="N2013">
            <v>30.4</v>
          </cell>
          <cell r="O2013">
            <v>0.23494860499265788</v>
          </cell>
          <cell r="P2013">
            <v>230</v>
          </cell>
          <cell r="Q2013">
            <v>110000</v>
          </cell>
          <cell r="R2013">
            <v>7.9342805989583329</v>
          </cell>
          <cell r="S2013" t="str">
            <v/>
          </cell>
          <cell r="T2013">
            <v>22429</v>
          </cell>
          <cell r="U2013">
            <v>7.6744488311573207</v>
          </cell>
          <cell r="V2013">
            <v>2437411</v>
          </cell>
          <cell r="X2013">
            <v>72</v>
          </cell>
          <cell r="Y2013">
            <v>0</v>
          </cell>
          <cell r="Z2013">
            <v>12.935999999999986</v>
          </cell>
        </row>
        <row r="2014">
          <cell r="A2014">
            <v>39631</v>
          </cell>
          <cell r="C2014">
            <v>613684</v>
          </cell>
          <cell r="E2014">
            <v>1957550</v>
          </cell>
          <cell r="J2014">
            <v>31.25</v>
          </cell>
          <cell r="K2014">
            <v>31.25</v>
          </cell>
          <cell r="M2014">
            <v>134.16999999999999</v>
          </cell>
          <cell r="N2014">
            <v>35.85</v>
          </cell>
          <cell r="O2014">
            <v>0.26719833047626151</v>
          </cell>
          <cell r="P2014">
            <v>230</v>
          </cell>
          <cell r="Q2014">
            <v>119000</v>
          </cell>
          <cell r="R2014">
            <v>7.7718353282553503</v>
          </cell>
          <cell r="S2014" t="str">
            <v/>
          </cell>
          <cell r="T2014">
            <v>24126</v>
          </cell>
          <cell r="U2014">
            <v>7.8254581263315597</v>
          </cell>
          <cell r="V2014">
            <v>2571234</v>
          </cell>
          <cell r="X2014">
            <v>76</v>
          </cell>
          <cell r="Y2014">
            <v>0</v>
          </cell>
          <cell r="Z2014">
            <v>15.859200000000016</v>
          </cell>
        </row>
        <row r="2015">
          <cell r="A2015">
            <v>39632</v>
          </cell>
          <cell r="C2015">
            <v>614228</v>
          </cell>
          <cell r="E2015">
            <v>2029820</v>
          </cell>
          <cell r="J2015">
            <v>29.31</v>
          </cell>
          <cell r="K2015">
            <v>29.31</v>
          </cell>
          <cell r="M2015">
            <v>135.44</v>
          </cell>
          <cell r="N2015">
            <v>36.57</v>
          </cell>
          <cell r="O2015">
            <v>0.27000886001181335</v>
          </cell>
          <cell r="P2015">
            <v>230</v>
          </cell>
          <cell r="Q2015">
            <v>119000</v>
          </cell>
          <cell r="R2015">
            <v>8.0244248861911984</v>
          </cell>
          <cell r="S2015" t="str">
            <v/>
          </cell>
          <cell r="T2015">
            <v>26251</v>
          </cell>
          <cell r="U2015">
            <v>8.2802331878997659</v>
          </cell>
          <cell r="V2015">
            <v>2644048</v>
          </cell>
          <cell r="X2015">
            <v>74</v>
          </cell>
          <cell r="Y2015">
            <v>0</v>
          </cell>
          <cell r="Z2015">
            <v>18.960000000000022</v>
          </cell>
        </row>
        <row r="2016">
          <cell r="A2016">
            <v>39633</v>
          </cell>
          <cell r="C2016">
            <v>597039</v>
          </cell>
          <cell r="E2016">
            <v>2022390</v>
          </cell>
          <cell r="J2016">
            <v>28.68</v>
          </cell>
          <cell r="K2016">
            <v>28.68</v>
          </cell>
          <cell r="M2016">
            <v>137.85</v>
          </cell>
          <cell r="N2016">
            <v>36.47</v>
          </cell>
          <cell r="O2016">
            <v>0.26456293072179904</v>
          </cell>
          <cell r="P2016">
            <v>230</v>
          </cell>
          <cell r="Q2016">
            <v>115000</v>
          </cell>
          <cell r="R2016">
            <v>7.8647360835885429</v>
          </cell>
          <cell r="S2016" t="str">
            <v/>
          </cell>
          <cell r="T2016">
            <v>38163</v>
          </cell>
          <cell r="U2016">
            <v>12.150717580052751</v>
          </cell>
          <cell r="V2016">
            <v>2619429</v>
          </cell>
          <cell r="X2016">
            <v>70</v>
          </cell>
          <cell r="Y2016">
            <v>0</v>
          </cell>
          <cell r="Z2016">
            <v>17.016000000000005</v>
          </cell>
        </row>
        <row r="2017">
          <cell r="A2017">
            <v>39634</v>
          </cell>
          <cell r="C2017">
            <v>533507</v>
          </cell>
          <cell r="E2017">
            <v>1913000</v>
          </cell>
          <cell r="J2017">
            <v>27.04</v>
          </cell>
          <cell r="K2017">
            <v>27.04</v>
          </cell>
          <cell r="M2017">
            <v>130.96</v>
          </cell>
          <cell r="N2017">
            <v>35.159999999999997</v>
          </cell>
          <cell r="O2017">
            <v>0.26847892486255343</v>
          </cell>
          <cell r="P2017">
            <v>230</v>
          </cell>
          <cell r="Q2017">
            <v>108000</v>
          </cell>
          <cell r="R2017">
            <v>7.7421107594936709</v>
          </cell>
          <cell r="S2017" t="str">
            <v/>
          </cell>
          <cell r="T2017">
            <v>21928</v>
          </cell>
          <cell r="U2017">
            <v>7.4751276002889018</v>
          </cell>
          <cell r="V2017">
            <v>2446507</v>
          </cell>
          <cell r="X2017">
            <v>71</v>
          </cell>
          <cell r="Y2017">
            <v>0</v>
          </cell>
          <cell r="Z2017">
            <v>16.392000000000024</v>
          </cell>
        </row>
        <row r="2018">
          <cell r="A2018">
            <v>39635</v>
          </cell>
          <cell r="C2018">
            <v>593858</v>
          </cell>
          <cell r="E2018">
            <v>1974840</v>
          </cell>
          <cell r="J2018">
            <v>29.28</v>
          </cell>
          <cell r="K2018">
            <v>29.28</v>
          </cell>
          <cell r="M2018">
            <v>135.16999999999999</v>
          </cell>
          <cell r="N2018">
            <v>35.909999999999997</v>
          </cell>
          <cell r="O2018">
            <v>0.26566545831175559</v>
          </cell>
          <cell r="P2018">
            <v>230</v>
          </cell>
          <cell r="Q2018">
            <v>123000</v>
          </cell>
          <cell r="R2018">
            <v>7.8099665551839461</v>
          </cell>
          <cell r="S2018" t="str">
            <v/>
          </cell>
          <cell r="T2018">
            <v>29952</v>
          </cell>
          <cell r="U2018">
            <v>9.7247586131183965</v>
          </cell>
          <cell r="V2018">
            <v>2568698</v>
          </cell>
          <cell r="X2018">
            <v>74</v>
          </cell>
          <cell r="Y2018">
            <v>0</v>
          </cell>
          <cell r="Z2018">
            <v>18.473600000000005</v>
          </cell>
        </row>
        <row r="2019">
          <cell r="A2019">
            <v>39636</v>
          </cell>
          <cell r="C2019">
            <v>942478</v>
          </cell>
          <cell r="E2019">
            <v>2070370</v>
          </cell>
          <cell r="J2019">
            <v>48.99</v>
          </cell>
          <cell r="K2019">
            <v>48.99</v>
          </cell>
          <cell r="M2019">
            <v>139.58000000000001</v>
          </cell>
          <cell r="N2019">
            <v>38.97</v>
          </cell>
          <cell r="O2019">
            <v>0.2791947270382576</v>
          </cell>
          <cell r="P2019">
            <v>230</v>
          </cell>
          <cell r="Q2019">
            <v>144000</v>
          </cell>
          <cell r="R2019">
            <v>7.988672641459404</v>
          </cell>
          <cell r="S2019" t="str">
            <v/>
          </cell>
          <cell r="T2019">
            <v>23146</v>
          </cell>
          <cell r="U2019">
            <v>6.4071483194638432</v>
          </cell>
          <cell r="V2019">
            <v>3012848</v>
          </cell>
          <cell r="X2019">
            <v>82</v>
          </cell>
          <cell r="Y2019">
            <v>0</v>
          </cell>
          <cell r="Z2019">
            <v>24.239999999999995</v>
          </cell>
        </row>
        <row r="2020">
          <cell r="A2020">
            <v>39637</v>
          </cell>
          <cell r="C2020">
            <v>1005570</v>
          </cell>
          <cell r="E2020">
            <v>2067610</v>
          </cell>
          <cell r="J2020">
            <v>50.87</v>
          </cell>
          <cell r="K2020">
            <v>50.87</v>
          </cell>
          <cell r="M2020">
            <v>138.81</v>
          </cell>
          <cell r="N2020">
            <v>36.92</v>
          </cell>
          <cell r="O2020">
            <v>0.26597507384194224</v>
          </cell>
          <cell r="P2020">
            <v>230</v>
          </cell>
          <cell r="Q2020">
            <v>139000</v>
          </cell>
          <cell r="R2020">
            <v>8.1009595107549561</v>
          </cell>
          <cell r="S2020" t="str">
            <v/>
          </cell>
          <cell r="T2020">
            <v>29762</v>
          </cell>
          <cell r="U2020">
            <v>8.0768155461118436</v>
          </cell>
          <cell r="V2020">
            <v>3073180</v>
          </cell>
          <cell r="X2020">
            <v>81</v>
          </cell>
          <cell r="Y2020">
            <v>0</v>
          </cell>
          <cell r="Z2020">
            <v>24.428799999999995</v>
          </cell>
        </row>
        <row r="2021">
          <cell r="A2021">
            <v>39638</v>
          </cell>
          <cell r="C2021">
            <v>826000</v>
          </cell>
          <cell r="E2021">
            <v>2072130</v>
          </cell>
          <cell r="J2021">
            <v>39.54</v>
          </cell>
          <cell r="K2021">
            <v>39.54</v>
          </cell>
          <cell r="M2021">
            <v>139.84</v>
          </cell>
          <cell r="N2021">
            <v>36.96</v>
          </cell>
          <cell r="O2021">
            <v>0.26430205949656749</v>
          </cell>
          <cell r="P2021">
            <v>230</v>
          </cell>
          <cell r="Q2021">
            <v>126000</v>
          </cell>
          <cell r="R2021">
            <v>8.0781859739101343</v>
          </cell>
          <cell r="S2021" t="str">
            <v/>
          </cell>
          <cell r="T2021">
            <v>41318</v>
          </cell>
          <cell r="U2021">
            <v>11.890153995852499</v>
          </cell>
          <cell r="V2021">
            <v>2898130</v>
          </cell>
          <cell r="X2021">
            <v>74</v>
          </cell>
          <cell r="Y2021">
            <v>0</v>
          </cell>
          <cell r="Z2021">
            <v>21.776000000000039</v>
          </cell>
        </row>
        <row r="2022">
          <cell r="A2022">
            <v>39639</v>
          </cell>
          <cell r="C2022">
            <v>759622</v>
          </cell>
          <cell r="E2022">
            <v>2054680</v>
          </cell>
          <cell r="J2022">
            <v>36.08</v>
          </cell>
          <cell r="K2022">
            <v>36.08</v>
          </cell>
          <cell r="M2022">
            <v>139.43</v>
          </cell>
          <cell r="N2022">
            <v>36.04</v>
          </cell>
          <cell r="O2022">
            <v>0.25848095818690381</v>
          </cell>
          <cell r="P2022">
            <v>230</v>
          </cell>
          <cell r="Q2022">
            <v>124000</v>
          </cell>
          <cell r="R2022">
            <v>8.0174975784855569</v>
          </cell>
          <cell r="S2022" t="str">
            <v/>
          </cell>
          <cell r="T2022">
            <v>32743</v>
          </cell>
          <cell r="U2022">
            <v>9.7031740019372474</v>
          </cell>
          <cell r="V2022">
            <v>2814302</v>
          </cell>
          <cell r="X2022">
            <v>75</v>
          </cell>
          <cell r="Y2022">
            <v>0</v>
          </cell>
          <cell r="Z2022">
            <v>20.627200000000002</v>
          </cell>
        </row>
        <row r="2023">
          <cell r="A2023">
            <v>39640</v>
          </cell>
          <cell r="C2023">
            <v>931913</v>
          </cell>
          <cell r="E2023">
            <v>2084570</v>
          </cell>
          <cell r="J2023">
            <v>46.15</v>
          </cell>
          <cell r="K2023">
            <v>46.15</v>
          </cell>
          <cell r="M2023">
            <v>138.63999999999999</v>
          </cell>
          <cell r="N2023">
            <v>36.32</v>
          </cell>
          <cell r="O2023">
            <v>0.26197345643392961</v>
          </cell>
          <cell r="P2023">
            <v>230</v>
          </cell>
          <cell r="Q2023">
            <v>137000</v>
          </cell>
          <cell r="R2023">
            <v>8.1619216407814275</v>
          </cell>
          <cell r="S2023" t="str">
            <v/>
          </cell>
          <cell r="T2023">
            <v>20163</v>
          </cell>
          <cell r="U2023">
            <v>5.5746848233522277</v>
          </cell>
          <cell r="V2023">
            <v>3016483</v>
          </cell>
          <cell r="X2023">
            <v>81</v>
          </cell>
          <cell r="Y2023">
            <v>0</v>
          </cell>
          <cell r="Z2023">
            <v>25.76960000000004</v>
          </cell>
        </row>
        <row r="2024">
          <cell r="A2024">
            <v>39641</v>
          </cell>
          <cell r="C2024">
            <v>851731</v>
          </cell>
          <cell r="E2024">
            <v>2110740</v>
          </cell>
          <cell r="J2024">
            <v>42.77</v>
          </cell>
          <cell r="K2024">
            <v>42.77</v>
          </cell>
          <cell r="M2024">
            <v>142.19</v>
          </cell>
          <cell r="N2024">
            <v>36.31</v>
          </cell>
          <cell r="O2024">
            <v>0.25536254307616574</v>
          </cell>
          <cell r="P2024">
            <v>230</v>
          </cell>
          <cell r="Q2024">
            <v>137000</v>
          </cell>
          <cell r="R2024">
            <v>8.0084099264705877</v>
          </cell>
          <cell r="S2024" t="str">
            <v/>
          </cell>
          <cell r="T2024">
            <v>19270</v>
          </cell>
          <cell r="U2024">
            <v>5.424923990817125</v>
          </cell>
          <cell r="V2024">
            <v>2962471</v>
          </cell>
          <cell r="X2024">
            <v>82</v>
          </cell>
          <cell r="Y2024">
            <v>0</v>
          </cell>
          <cell r="Z2024">
            <v>25.353600000000014</v>
          </cell>
        </row>
        <row r="2025">
          <cell r="A2025">
            <v>39642</v>
          </cell>
          <cell r="C2025">
            <v>554572</v>
          </cell>
          <cell r="E2025">
            <v>1882560</v>
          </cell>
          <cell r="J2025">
            <v>27.58</v>
          </cell>
          <cell r="K2025">
            <v>27.58</v>
          </cell>
          <cell r="M2025">
            <v>127.51</v>
          </cell>
          <cell r="N2025">
            <v>32.700000000000003</v>
          </cell>
          <cell r="O2025">
            <v>0.2564504744725904</v>
          </cell>
          <cell r="P2025">
            <v>230</v>
          </cell>
          <cell r="Q2025">
            <v>107000</v>
          </cell>
          <cell r="R2025">
            <v>7.8571539106325359</v>
          </cell>
          <cell r="S2025" t="str">
            <v/>
          </cell>
          <cell r="T2025">
            <v>21491</v>
          </cell>
          <cell r="U2025">
            <v>7.3543386242517839</v>
          </cell>
          <cell r="V2025">
            <v>2437132</v>
          </cell>
          <cell r="X2025">
            <v>74</v>
          </cell>
          <cell r="Y2025">
            <v>0</v>
          </cell>
          <cell r="Z2025">
            <v>15.968000000000046</v>
          </cell>
        </row>
        <row r="2026">
          <cell r="A2026">
            <v>39643</v>
          </cell>
          <cell r="C2026">
            <v>632233</v>
          </cell>
          <cell r="E2026">
            <v>1930750</v>
          </cell>
          <cell r="J2026">
            <v>28.4</v>
          </cell>
          <cell r="K2026">
            <v>28.4</v>
          </cell>
          <cell r="M2026">
            <v>131.91</v>
          </cell>
          <cell r="N2026">
            <v>33.880000000000003</v>
          </cell>
          <cell r="O2026">
            <v>0.25684178606625735</v>
          </cell>
          <cell r="P2026">
            <v>230</v>
          </cell>
          <cell r="Q2026">
            <v>117000</v>
          </cell>
          <cell r="R2026">
            <v>7.9938338219699334</v>
          </cell>
          <cell r="S2026" t="str">
            <v/>
          </cell>
          <cell r="T2026">
            <v>19330</v>
          </cell>
          <cell r="U2026">
            <v>6.2900222123985996</v>
          </cell>
          <cell r="V2026">
            <v>2562983</v>
          </cell>
          <cell r="X2026">
            <v>74</v>
          </cell>
          <cell r="Y2026">
            <v>0</v>
          </cell>
          <cell r="Z2026">
            <v>15.969600000000042</v>
          </cell>
        </row>
        <row r="2027">
          <cell r="A2027">
            <v>39644</v>
          </cell>
          <cell r="C2027">
            <v>716823</v>
          </cell>
          <cell r="E2027">
            <v>2002970</v>
          </cell>
          <cell r="J2027">
            <v>33.57</v>
          </cell>
          <cell r="K2027">
            <v>33.57</v>
          </cell>
          <cell r="M2027">
            <v>132.94999999999999</v>
          </cell>
          <cell r="N2027">
            <v>34.57</v>
          </cell>
          <cell r="O2027">
            <v>0.26002256487401282</v>
          </cell>
          <cell r="P2027">
            <v>230</v>
          </cell>
          <cell r="Q2027">
            <v>124000</v>
          </cell>
          <cell r="R2027">
            <v>8.1665655777083845</v>
          </cell>
          <cell r="S2027" t="str">
            <v/>
          </cell>
          <cell r="T2027">
            <v>25798</v>
          </cell>
          <cell r="U2027">
            <v>7.9107240881934775</v>
          </cell>
          <cell r="V2027">
            <v>2719793</v>
          </cell>
          <cell r="X2027">
            <v>76</v>
          </cell>
          <cell r="Y2027">
            <v>0</v>
          </cell>
          <cell r="Z2027">
            <v>18.284800000000018</v>
          </cell>
        </row>
        <row r="2028">
          <cell r="A2028">
            <v>39645</v>
          </cell>
          <cell r="C2028">
            <v>709699</v>
          </cell>
          <cell r="E2028">
            <v>2025320</v>
          </cell>
          <cell r="J2028">
            <v>37.44</v>
          </cell>
          <cell r="K2028">
            <v>37.44</v>
          </cell>
          <cell r="M2028">
            <v>136.51</v>
          </cell>
          <cell r="N2028">
            <v>35.28</v>
          </cell>
          <cell r="O2028">
            <v>0.25844260493736726</v>
          </cell>
          <cell r="P2028">
            <v>230</v>
          </cell>
          <cell r="Q2028">
            <v>121000</v>
          </cell>
          <cell r="R2028">
            <v>7.861509054325956</v>
          </cell>
          <cell r="S2028" t="str">
            <v/>
          </cell>
          <cell r="T2028">
            <v>21528</v>
          </cell>
          <cell r="U2028">
            <v>6.5646169185661964</v>
          </cell>
          <cell r="V2028">
            <v>2735019</v>
          </cell>
          <cell r="X2028">
            <v>76</v>
          </cell>
          <cell r="Y2028">
            <v>0</v>
          </cell>
          <cell r="Z2028">
            <v>17.766400000000033</v>
          </cell>
        </row>
        <row r="2029">
          <cell r="A2029">
            <v>39646</v>
          </cell>
          <cell r="B2029">
            <v>386763</v>
          </cell>
          <cell r="C2029">
            <v>1160590</v>
          </cell>
          <cell r="D2029">
            <v>271076</v>
          </cell>
          <cell r="E2029">
            <v>949890</v>
          </cell>
          <cell r="H2029">
            <v>23.07</v>
          </cell>
          <cell r="J2029">
            <v>64.349999999999994</v>
          </cell>
          <cell r="K2029">
            <v>87.419999999999987</v>
          </cell>
          <cell r="L2029">
            <v>3440</v>
          </cell>
          <cell r="M2029">
            <v>62.74</v>
          </cell>
          <cell r="N2029">
            <v>17.52</v>
          </cell>
          <cell r="O2029">
            <v>0.27924768887472107</v>
          </cell>
          <cell r="P2029">
            <v>230</v>
          </cell>
          <cell r="Q2029">
            <v>127000</v>
          </cell>
          <cell r="R2029">
            <v>8.315273708044753</v>
          </cell>
          <cell r="S2029">
            <v>78.801162790697674</v>
          </cell>
          <cell r="T2029">
            <v>20981</v>
          </cell>
          <cell r="U2029">
            <v>6.3208589761512322</v>
          </cell>
          <cell r="V2029">
            <v>2768319</v>
          </cell>
          <cell r="X2029">
            <v>78</v>
          </cell>
          <cell r="Y2029">
            <v>0</v>
          </cell>
          <cell r="Z2029">
            <v>21.152000000000015</v>
          </cell>
        </row>
        <row r="2030">
          <cell r="A2030">
            <v>39647</v>
          </cell>
          <cell r="B2030">
            <v>868900</v>
          </cell>
          <cell r="C2030">
            <v>1470300</v>
          </cell>
          <cell r="D2030">
            <v>588000</v>
          </cell>
          <cell r="E2030">
            <v>121310</v>
          </cell>
          <cell r="H2030">
            <v>54.54</v>
          </cell>
          <cell r="J2030">
            <v>64.91</v>
          </cell>
          <cell r="K2030">
            <v>119.44999999999999</v>
          </cell>
          <cell r="L2030">
            <v>8330</v>
          </cell>
          <cell r="M2030">
            <v>8.69</v>
          </cell>
          <cell r="N2030">
            <v>5.97</v>
          </cell>
          <cell r="O2030">
            <v>0.68699654775604146</v>
          </cell>
          <cell r="P2030">
            <v>230</v>
          </cell>
          <cell r="Q2030">
            <v>138000</v>
          </cell>
          <cell r="R2030">
            <v>9.600866240049946</v>
          </cell>
          <cell r="S2030">
            <v>70.588235294117652</v>
          </cell>
          <cell r="T2030">
            <v>21549</v>
          </cell>
          <cell r="U2030">
            <v>5.8952950785793723</v>
          </cell>
          <cell r="V2030">
            <v>3048510</v>
          </cell>
          <cell r="X2030">
            <v>78</v>
          </cell>
          <cell r="Y2030">
            <v>0</v>
          </cell>
          <cell r="Z2030">
            <v>20.614400000000003</v>
          </cell>
        </row>
        <row r="2031">
          <cell r="A2031">
            <v>39648</v>
          </cell>
          <cell r="B2031">
            <v>72200</v>
          </cell>
          <cell r="C2031">
            <v>891400</v>
          </cell>
          <cell r="E2031">
            <v>1862250</v>
          </cell>
          <cell r="J2031">
            <v>43.7</v>
          </cell>
          <cell r="K2031">
            <v>43.7</v>
          </cell>
          <cell r="M2031">
            <v>127.56</v>
          </cell>
          <cell r="N2031">
            <v>34.869999999999997</v>
          </cell>
          <cell r="O2031">
            <v>0.27336155534650358</v>
          </cell>
          <cell r="P2031">
            <v>230</v>
          </cell>
          <cell r="Q2031">
            <v>128000</v>
          </cell>
          <cell r="R2031">
            <v>8.2501751722527157</v>
          </cell>
          <cell r="S2031" t="str">
            <v/>
          </cell>
          <cell r="T2031">
            <v>20475</v>
          </cell>
          <cell r="U2031">
            <v>6.042836668612984</v>
          </cell>
          <cell r="V2031">
            <v>2825850</v>
          </cell>
          <cell r="X2031">
            <v>80</v>
          </cell>
          <cell r="Y2031">
            <v>0</v>
          </cell>
          <cell r="Z2031">
            <v>22.697600000000023</v>
          </cell>
        </row>
        <row r="2032">
          <cell r="A2032">
            <v>39649</v>
          </cell>
          <cell r="C2032">
            <v>878500</v>
          </cell>
          <cell r="E2032">
            <v>2100800</v>
          </cell>
          <cell r="J2032">
            <v>40.450000000000003</v>
          </cell>
          <cell r="K2032">
            <v>40.450000000000003</v>
          </cell>
          <cell r="M2032">
            <v>139.36000000000001</v>
          </cell>
          <cell r="N2032">
            <v>37.28</v>
          </cell>
          <cell r="O2032">
            <v>0.26750861079219285</v>
          </cell>
          <cell r="P2032">
            <v>230</v>
          </cell>
          <cell r="Q2032">
            <v>137000</v>
          </cell>
          <cell r="R2032">
            <v>8.2845781658417224</v>
          </cell>
          <cell r="S2032" t="str">
            <v/>
          </cell>
          <cell r="T2032">
            <v>20746</v>
          </cell>
          <cell r="U2032">
            <v>5.8074594703453819</v>
          </cell>
          <cell r="V2032">
            <v>2979300</v>
          </cell>
          <cell r="X2032">
            <v>84</v>
          </cell>
          <cell r="Y2032">
            <v>0</v>
          </cell>
          <cell r="Z2032">
            <v>24.592000000000027</v>
          </cell>
        </row>
        <row r="2033">
          <cell r="A2033">
            <v>39650</v>
          </cell>
          <cell r="C2033">
            <v>993672</v>
          </cell>
          <cell r="D2033">
            <v>1713</v>
          </cell>
          <cell r="E2033">
            <v>2095390</v>
          </cell>
          <cell r="J2033">
            <v>49.53</v>
          </cell>
          <cell r="K2033">
            <v>49.53</v>
          </cell>
          <cell r="L2033">
            <v>40</v>
          </cell>
          <cell r="M2033">
            <v>139.21</v>
          </cell>
          <cell r="N2033">
            <v>37.380000000000003</v>
          </cell>
          <cell r="O2033">
            <v>0.26851519287407516</v>
          </cell>
          <cell r="P2033">
            <v>230</v>
          </cell>
          <cell r="Q2033">
            <v>142000</v>
          </cell>
          <cell r="R2033">
            <v>8.1833792518808952</v>
          </cell>
          <cell r="S2033">
            <v>42.825000000000003</v>
          </cell>
          <cell r="T2033">
            <v>21269</v>
          </cell>
          <cell r="U2033">
            <v>5.7391256238322104</v>
          </cell>
          <cell r="V2033">
            <v>3090775</v>
          </cell>
          <cell r="X2033">
            <v>84</v>
          </cell>
          <cell r="Y2033">
            <v>0</v>
          </cell>
          <cell r="Z2033">
            <v>24.289600000000021</v>
          </cell>
        </row>
        <row r="2034">
          <cell r="A2034">
            <v>39651</v>
          </cell>
          <cell r="C2034">
            <v>862329</v>
          </cell>
          <cell r="E2034">
            <v>1998790</v>
          </cell>
          <cell r="J2034">
            <v>42.81</v>
          </cell>
          <cell r="K2034">
            <v>42.81</v>
          </cell>
          <cell r="M2034">
            <v>133.91999999999999</v>
          </cell>
          <cell r="N2034">
            <v>34.03</v>
          </cell>
          <cell r="O2034">
            <v>0.25410692951015534</v>
          </cell>
          <cell r="P2034">
            <v>230</v>
          </cell>
          <cell r="Q2034">
            <v>128000</v>
          </cell>
          <cell r="R2034">
            <v>8.0946047643297678</v>
          </cell>
          <cell r="S2034" t="str">
            <v/>
          </cell>
          <cell r="T2034">
            <v>26455</v>
          </cell>
          <cell r="U2034">
            <v>7.7114828149405872</v>
          </cell>
          <cell r="V2034">
            <v>2861119</v>
          </cell>
          <cell r="X2034">
            <v>76</v>
          </cell>
          <cell r="Y2034">
            <v>0</v>
          </cell>
          <cell r="Z2034">
            <v>20.078399999999988</v>
          </cell>
        </row>
        <row r="2035">
          <cell r="A2035">
            <v>39652</v>
          </cell>
          <cell r="C2035">
            <v>623383</v>
          </cell>
          <cell r="E2035">
            <v>2031690</v>
          </cell>
          <cell r="J2035">
            <v>32.590000000000003</v>
          </cell>
          <cell r="K2035">
            <v>32.590000000000003</v>
          </cell>
          <cell r="M2035">
            <v>137.93</v>
          </cell>
          <cell r="N2035">
            <v>33.19</v>
          </cell>
          <cell r="O2035">
            <v>0.24062930471978536</v>
          </cell>
          <cell r="P2035">
            <v>230</v>
          </cell>
          <cell r="Q2035">
            <v>114000</v>
          </cell>
          <cell r="R2035">
            <v>7.7852246070842126</v>
          </cell>
          <cell r="S2035" t="str">
            <v/>
          </cell>
          <cell r="T2035">
            <v>19428</v>
          </cell>
          <cell r="U2035">
            <v>6.1026389858207279</v>
          </cell>
          <cell r="V2035">
            <v>2655073</v>
          </cell>
          <cell r="X2035">
            <v>75</v>
          </cell>
          <cell r="Y2035">
            <v>0</v>
          </cell>
          <cell r="Z2035">
            <v>17.641600000000025</v>
          </cell>
        </row>
        <row r="2036">
          <cell r="A2036">
            <v>39653</v>
          </cell>
          <cell r="C2036">
            <v>577891</v>
          </cell>
          <cell r="E2036">
            <v>2020290</v>
          </cell>
          <cell r="J2036">
            <v>29.33</v>
          </cell>
          <cell r="K2036">
            <v>29.33</v>
          </cell>
          <cell r="M2036">
            <v>137.1</v>
          </cell>
          <cell r="N2036">
            <v>33.47</v>
          </cell>
          <cell r="O2036">
            <v>0.24412837345003646</v>
          </cell>
          <cell r="P2036">
            <v>230</v>
          </cell>
          <cell r="Q2036">
            <v>115000</v>
          </cell>
          <cell r="R2036">
            <v>7.8056269903262629</v>
          </cell>
          <cell r="S2036" t="str">
            <v/>
          </cell>
          <cell r="T2036">
            <v>19084</v>
          </cell>
          <cell r="U2036">
            <v>6.1258457359206302</v>
          </cell>
          <cell r="V2036">
            <v>2598181</v>
          </cell>
          <cell r="X2036">
            <v>69</v>
          </cell>
          <cell r="Y2036">
            <v>0</v>
          </cell>
          <cell r="Z2036">
            <v>14.745600000000024</v>
          </cell>
        </row>
        <row r="2037">
          <cell r="A2037">
            <v>39654</v>
          </cell>
          <cell r="C2037">
            <v>900200</v>
          </cell>
          <cell r="D2037">
            <v>470800</v>
          </cell>
          <cell r="E2037">
            <v>1470260</v>
          </cell>
          <cell r="J2037">
            <v>45.36</v>
          </cell>
          <cell r="K2037">
            <v>45.36</v>
          </cell>
          <cell r="L2037">
            <v>5790</v>
          </cell>
          <cell r="M2037">
            <v>96.95</v>
          </cell>
          <cell r="N2037">
            <v>25.61</v>
          </cell>
          <cell r="O2037">
            <v>0.26415678184631253</v>
          </cell>
          <cell r="P2037">
            <v>230</v>
          </cell>
          <cell r="Q2037">
            <v>137000</v>
          </cell>
          <cell r="R2037">
            <v>8.3285081863537354</v>
          </cell>
          <cell r="S2037">
            <v>81.312607944732292</v>
          </cell>
          <cell r="T2037">
            <v>22702</v>
          </cell>
          <cell r="U2037">
            <v>6.6637576286577085</v>
          </cell>
          <cell r="V2037">
            <v>2841260</v>
          </cell>
          <cell r="X2037">
            <v>75</v>
          </cell>
          <cell r="Y2037">
            <v>0</v>
          </cell>
          <cell r="Z2037">
            <v>20.627200000000002</v>
          </cell>
        </row>
        <row r="2038">
          <cell r="A2038">
            <v>39655</v>
          </cell>
          <cell r="B2038">
            <v>333076</v>
          </cell>
          <cell r="C2038">
            <v>1458390</v>
          </cell>
          <cell r="D2038">
            <v>1137430</v>
          </cell>
          <cell r="E2038">
            <v>158520</v>
          </cell>
          <cell r="H2038">
            <v>19.190000000000001</v>
          </cell>
          <cell r="J2038">
            <v>70</v>
          </cell>
          <cell r="K2038">
            <v>89.19</v>
          </cell>
          <cell r="L2038">
            <v>14380</v>
          </cell>
          <cell r="M2038">
            <v>13.05</v>
          </cell>
          <cell r="N2038">
            <v>11.41</v>
          </cell>
          <cell r="O2038">
            <v>0.8743295019157088</v>
          </cell>
          <cell r="P2038">
            <v>230</v>
          </cell>
          <cell r="Q2038">
            <v>143000</v>
          </cell>
          <cell r="R2038">
            <v>9.5363165101721439</v>
          </cell>
          <cell r="S2038">
            <v>79.098052851182203</v>
          </cell>
          <cell r="T2038">
            <v>27409</v>
          </cell>
          <cell r="U2038">
            <v>7.4039604640255803</v>
          </cell>
          <cell r="V2038">
            <v>3087416</v>
          </cell>
          <cell r="X2038">
            <v>82</v>
          </cell>
          <cell r="Y2038">
            <v>0</v>
          </cell>
          <cell r="Z2038">
            <v>25.076799999999992</v>
          </cell>
        </row>
        <row r="2039">
          <cell r="A2039">
            <v>39656</v>
          </cell>
          <cell r="B2039">
            <v>689100</v>
          </cell>
          <cell r="C2039">
            <v>1115800</v>
          </cell>
          <cell r="D2039">
            <v>60700</v>
          </cell>
          <cell r="E2039">
            <v>1101010</v>
          </cell>
          <cell r="H2039">
            <v>35.14</v>
          </cell>
          <cell r="J2039">
            <v>77.930000000000007</v>
          </cell>
          <cell r="K2039">
            <v>113.07000000000001</v>
          </cell>
          <cell r="L2039">
            <v>820</v>
          </cell>
          <cell r="M2039">
            <v>77.930000000000007</v>
          </cell>
          <cell r="N2039">
            <v>24.39</v>
          </cell>
          <cell r="O2039">
            <v>0.31297318105992555</v>
          </cell>
          <cell r="P2039">
            <v>230</v>
          </cell>
          <cell r="Q2039">
            <v>132000</v>
          </cell>
          <cell r="R2039">
            <v>7.6070942408376965</v>
          </cell>
          <cell r="S2039">
            <v>74.024390243902445</v>
          </cell>
          <cell r="T2039">
            <v>21534</v>
          </cell>
          <cell r="U2039">
            <v>6.05383114059482</v>
          </cell>
          <cell r="V2039">
            <v>2966610</v>
          </cell>
          <cell r="X2039">
            <v>79</v>
          </cell>
          <cell r="Y2039">
            <v>0</v>
          </cell>
          <cell r="Z2039">
            <v>22.848000000000027</v>
          </cell>
        </row>
        <row r="2040">
          <cell r="A2040">
            <v>39657</v>
          </cell>
          <cell r="C2040">
            <v>837309</v>
          </cell>
          <cell r="E2040">
            <v>1986080</v>
          </cell>
          <cell r="J2040">
            <v>38.159999999999997</v>
          </cell>
          <cell r="K2040">
            <v>38.159999999999997</v>
          </cell>
          <cell r="M2040">
            <v>134.63</v>
          </cell>
          <cell r="N2040">
            <v>36.11</v>
          </cell>
          <cell r="O2040">
            <v>0.26821659362697764</v>
          </cell>
          <cell r="P2040">
            <v>230</v>
          </cell>
          <cell r="Q2040">
            <v>131000</v>
          </cell>
          <cell r="R2040">
            <v>8.17000115747439</v>
          </cell>
          <cell r="S2040" t="str">
            <v/>
          </cell>
          <cell r="T2040">
            <v>20176</v>
          </cell>
          <cell r="U2040">
            <v>5.9597823750110237</v>
          </cell>
          <cell r="V2040">
            <v>2823389</v>
          </cell>
          <cell r="X2040">
            <v>78</v>
          </cell>
          <cell r="Y2040">
            <v>0</v>
          </cell>
          <cell r="Z2040">
            <v>22.180800000000019</v>
          </cell>
        </row>
        <row r="2041">
          <cell r="A2041">
            <v>39658</v>
          </cell>
          <cell r="C2041">
            <v>1070450</v>
          </cell>
          <cell r="E2041">
            <v>2076930</v>
          </cell>
          <cell r="J2041">
            <v>51.87</v>
          </cell>
          <cell r="K2041">
            <v>51.87</v>
          </cell>
          <cell r="M2041">
            <v>140.6</v>
          </cell>
          <cell r="N2041">
            <v>38.049999999999997</v>
          </cell>
          <cell r="O2041">
            <v>0.27062588904694168</v>
          </cell>
          <cell r="P2041">
            <v>230</v>
          </cell>
          <cell r="Q2041">
            <v>145000</v>
          </cell>
          <cell r="R2041">
            <v>8.1762872135917277</v>
          </cell>
          <cell r="S2041" t="str">
            <v/>
          </cell>
          <cell r="T2041">
            <v>20265</v>
          </cell>
          <cell r="U2041">
            <v>5.3698663650401288</v>
          </cell>
          <cell r="V2041">
            <v>3147380</v>
          </cell>
          <cell r="X2041">
            <v>80</v>
          </cell>
          <cell r="Y2041">
            <v>0</v>
          </cell>
          <cell r="Z2041">
            <v>24.563200000000037</v>
          </cell>
        </row>
        <row r="2042">
          <cell r="A2042">
            <v>39659</v>
          </cell>
          <cell r="B2042">
            <v>609789</v>
          </cell>
          <cell r="C2042">
            <v>423162</v>
          </cell>
          <cell r="D2042">
            <v>103374</v>
          </cell>
          <cell r="E2042">
            <v>1939030</v>
          </cell>
          <cell r="H2042">
            <v>31.88</v>
          </cell>
          <cell r="J2042">
            <v>20</v>
          </cell>
          <cell r="K2042">
            <v>51.879999999999995</v>
          </cell>
          <cell r="L2042">
            <v>1460</v>
          </cell>
          <cell r="M2042">
            <v>127.12</v>
          </cell>
          <cell r="N2042">
            <v>34.380000000000003</v>
          </cell>
          <cell r="O2042">
            <v>0.27045311516677156</v>
          </cell>
          <cell r="P2042">
            <v>230</v>
          </cell>
          <cell r="Q2042">
            <v>138000</v>
          </cell>
          <cell r="R2042">
            <v>8.3016229050279335</v>
          </cell>
          <cell r="S2042">
            <v>70.80410958904109</v>
          </cell>
          <cell r="T2042">
            <v>20063</v>
          </cell>
          <cell r="U2042">
            <v>5.4408489426423934</v>
          </cell>
          <cell r="V2042">
            <v>3075355</v>
          </cell>
          <cell r="X2042">
            <v>80</v>
          </cell>
          <cell r="Y2042">
            <v>0</v>
          </cell>
          <cell r="Z2042">
            <v>25.852800000000016</v>
          </cell>
        </row>
        <row r="2043">
          <cell r="A2043">
            <v>39660</v>
          </cell>
          <cell r="B2043">
            <v>746494</v>
          </cell>
          <cell r="D2043">
            <v>104548</v>
          </cell>
          <cell r="E2043">
            <v>1426910</v>
          </cell>
          <cell r="H2043">
            <v>41.03</v>
          </cell>
          <cell r="K2043">
            <v>41.03</v>
          </cell>
          <cell r="L2043">
            <v>2020</v>
          </cell>
          <cell r="M2043">
            <v>95.86</v>
          </cell>
          <cell r="N2043">
            <v>24.25</v>
          </cell>
          <cell r="O2043">
            <v>0.25297308575005217</v>
          </cell>
          <cell r="P2043">
            <v>230</v>
          </cell>
          <cell r="Q2043">
            <v>114000</v>
          </cell>
          <cell r="R2043">
            <v>7.9385053692746004</v>
          </cell>
          <cell r="S2043">
            <v>51.756435643564359</v>
          </cell>
          <cell r="T2043">
            <v>42413</v>
          </cell>
          <cell r="U2043">
            <v>15.528177064310396</v>
          </cell>
          <cell r="V2043">
            <v>2277952</v>
          </cell>
          <cell r="X2043">
            <v>80</v>
          </cell>
          <cell r="Y2043">
            <v>0</v>
          </cell>
          <cell r="Z2043">
            <v>26.860800000000012</v>
          </cell>
        </row>
        <row r="2044">
          <cell r="A2044">
            <v>39661</v>
          </cell>
          <cell r="B2044">
            <v>521382</v>
          </cell>
          <cell r="C2044">
            <v>358169</v>
          </cell>
          <cell r="D2044">
            <v>1749</v>
          </cell>
          <cell r="E2044">
            <v>1882120</v>
          </cell>
          <cell r="H2044">
            <v>25.94</v>
          </cell>
          <cell r="J2044">
            <v>24.74</v>
          </cell>
          <cell r="K2044">
            <v>50.68</v>
          </cell>
          <cell r="L2044">
            <v>70</v>
          </cell>
          <cell r="M2044">
            <v>125.22</v>
          </cell>
          <cell r="N2044">
            <v>32.24</v>
          </cell>
          <cell r="O2044">
            <v>0.25746685832934035</v>
          </cell>
          <cell r="P2044">
            <v>230</v>
          </cell>
          <cell r="Q2044">
            <v>128000</v>
          </cell>
          <cell r="R2044">
            <v>7.8501165434906195</v>
          </cell>
          <cell r="S2044">
            <v>24.985714285714284</v>
          </cell>
          <cell r="T2044">
            <v>37000</v>
          </cell>
          <cell r="U2044">
            <v>11.166597911283844</v>
          </cell>
          <cell r="V2044">
            <v>2763420</v>
          </cell>
          <cell r="X2044">
            <v>80</v>
          </cell>
          <cell r="Y2044">
            <v>0</v>
          </cell>
          <cell r="Z2044">
            <v>26.361600000000038</v>
          </cell>
        </row>
        <row r="2045">
          <cell r="A2045">
            <v>39662</v>
          </cell>
          <cell r="B2045">
            <v>340447</v>
          </cell>
          <cell r="C2045">
            <v>701780</v>
          </cell>
          <cell r="E2045">
            <v>1786070</v>
          </cell>
          <cell r="H2045">
            <v>19.97</v>
          </cell>
          <cell r="J2045">
            <v>34.479999999999997</v>
          </cell>
          <cell r="K2045">
            <v>54.449999999999996</v>
          </cell>
          <cell r="M2045">
            <v>121.39</v>
          </cell>
          <cell r="N2045">
            <v>30.9</v>
          </cell>
          <cell r="O2045">
            <v>0.25455144575335692</v>
          </cell>
          <cell r="P2045">
            <v>230</v>
          </cell>
          <cell r="Q2045">
            <v>128000</v>
          </cell>
          <cell r="R2045">
            <v>8.0422457916287531</v>
          </cell>
          <cell r="S2045" t="str">
            <v/>
          </cell>
          <cell r="T2045">
            <v>29501</v>
          </cell>
          <cell r="U2045">
            <v>8.6991691466631682</v>
          </cell>
          <cell r="V2045">
            <v>2828297</v>
          </cell>
          <cell r="X2045">
            <v>82</v>
          </cell>
          <cell r="Y2045">
            <v>0</v>
          </cell>
          <cell r="Z2045">
            <v>25.891200000000026</v>
          </cell>
        </row>
        <row r="2046">
          <cell r="A2046">
            <v>39663</v>
          </cell>
          <cell r="B2046">
            <v>393084</v>
          </cell>
          <cell r="C2046">
            <v>513440</v>
          </cell>
          <cell r="E2046">
            <v>1700480</v>
          </cell>
          <cell r="H2046">
            <v>22.86</v>
          </cell>
          <cell r="J2046">
            <v>25.34</v>
          </cell>
          <cell r="K2046">
            <v>48.2</v>
          </cell>
          <cell r="M2046">
            <v>117.26</v>
          </cell>
          <cell r="N2046">
            <v>32.380000000000003</v>
          </cell>
          <cell r="O2046">
            <v>0.27613849565069076</v>
          </cell>
          <cell r="P2046">
            <v>230</v>
          </cell>
          <cell r="Q2046">
            <v>117000</v>
          </cell>
          <cell r="R2046">
            <v>7.8780490753052099</v>
          </cell>
          <cell r="S2046" t="str">
            <v/>
          </cell>
          <cell r="T2046">
            <v>33927</v>
          </cell>
          <cell r="U2046">
            <v>10.853500032988057</v>
          </cell>
          <cell r="V2046">
            <v>2607004</v>
          </cell>
          <cell r="X2046">
            <v>75</v>
          </cell>
          <cell r="Y2046">
            <v>0</v>
          </cell>
          <cell r="Z2046">
            <v>19.399999999999991</v>
          </cell>
        </row>
        <row r="2047">
          <cell r="A2047">
            <v>39664</v>
          </cell>
          <cell r="B2047">
            <v>323120</v>
          </cell>
          <cell r="C2047">
            <v>591719</v>
          </cell>
          <cell r="E2047">
            <v>1816690</v>
          </cell>
          <cell r="H2047">
            <v>15.43</v>
          </cell>
          <cell r="J2047">
            <v>28.29</v>
          </cell>
          <cell r="K2047">
            <v>43.72</v>
          </cell>
          <cell r="M2047">
            <v>123.65</v>
          </cell>
          <cell r="N2047">
            <v>31.94</v>
          </cell>
          <cell r="O2047">
            <v>0.25830974524868583</v>
          </cell>
          <cell r="P2047">
            <v>230</v>
          </cell>
          <cell r="Q2047">
            <v>124000</v>
          </cell>
          <cell r="R2047">
            <v>8.1601511620959553</v>
          </cell>
          <cell r="S2047" t="str">
            <v/>
          </cell>
          <cell r="T2047">
            <v>33867</v>
          </cell>
          <cell r="U2047">
            <v>10.340391041061617</v>
          </cell>
          <cell r="V2047">
            <v>2731529</v>
          </cell>
          <cell r="X2047">
            <v>79</v>
          </cell>
          <cell r="Y2047">
            <v>0</v>
          </cell>
          <cell r="Z2047">
            <v>23.112000000000009</v>
          </cell>
        </row>
        <row r="2048">
          <cell r="A2048">
            <v>39665</v>
          </cell>
          <cell r="C2048">
            <v>930449</v>
          </cell>
          <cell r="D2048">
            <v>166413</v>
          </cell>
          <cell r="E2048">
            <v>1723210</v>
          </cell>
          <cell r="J2048">
            <v>47.84</v>
          </cell>
          <cell r="K2048">
            <v>47.84</v>
          </cell>
          <cell r="L2048">
            <v>2130</v>
          </cell>
          <cell r="M2048">
            <v>110.88</v>
          </cell>
          <cell r="N2048">
            <v>31.59</v>
          </cell>
          <cell r="O2048">
            <v>0.28490259740259744</v>
          </cell>
          <cell r="P2048">
            <v>230</v>
          </cell>
          <cell r="Q2048">
            <v>130000</v>
          </cell>
          <cell r="R2048">
            <v>8.3595608618951616</v>
          </cell>
          <cell r="S2048">
            <v>78.128169014084506</v>
          </cell>
          <cell r="T2048">
            <v>31333</v>
          </cell>
          <cell r="U2048">
            <v>9.266331497919202</v>
          </cell>
          <cell r="V2048">
            <v>2820072</v>
          </cell>
          <cell r="X2048">
            <v>82</v>
          </cell>
          <cell r="Y2048">
            <v>0</v>
          </cell>
          <cell r="Z2048">
            <v>25.899200000000022</v>
          </cell>
        </row>
        <row r="2049">
          <cell r="A2049">
            <v>39666</v>
          </cell>
          <cell r="C2049">
            <v>1233000</v>
          </cell>
          <cell r="D2049">
            <v>819000</v>
          </cell>
          <cell r="E2049">
            <v>843120</v>
          </cell>
          <cell r="J2049">
            <v>60.51</v>
          </cell>
          <cell r="K2049">
            <v>60.51</v>
          </cell>
          <cell r="L2049">
            <v>11660</v>
          </cell>
          <cell r="M2049">
            <v>49.75</v>
          </cell>
          <cell r="N2049">
            <v>13.64</v>
          </cell>
          <cell r="O2049">
            <v>0.27417085427135679</v>
          </cell>
          <cell r="P2049">
            <v>230</v>
          </cell>
          <cell r="Q2049">
            <v>126000</v>
          </cell>
          <cell r="R2049">
            <v>9.4146562670052614</v>
          </cell>
          <cell r="S2049">
            <v>70.240137221269293</v>
          </cell>
          <cell r="T2049">
            <v>37404</v>
          </cell>
          <cell r="U2049">
            <v>10.775006217358865</v>
          </cell>
          <cell r="V2049">
            <v>2895120</v>
          </cell>
          <cell r="X2049">
            <v>78</v>
          </cell>
          <cell r="Y2049">
            <v>0</v>
          </cell>
          <cell r="Z2049">
            <v>23.710400000000007</v>
          </cell>
        </row>
        <row r="2050">
          <cell r="A2050">
            <v>39667</v>
          </cell>
          <cell r="C2050">
            <v>619000</v>
          </cell>
          <cell r="E2050">
            <v>1981700</v>
          </cell>
          <cell r="J2050">
            <v>31.38</v>
          </cell>
          <cell r="K2050">
            <v>31.38</v>
          </cell>
          <cell r="M2050">
            <v>128.91</v>
          </cell>
          <cell r="N2050">
            <v>35.83</v>
          </cell>
          <cell r="O2050">
            <v>0.27794585369637731</v>
          </cell>
          <cell r="P2050">
            <v>230</v>
          </cell>
          <cell r="Q2050">
            <v>115000</v>
          </cell>
          <cell r="R2050">
            <v>8.1124836234325279</v>
          </cell>
          <cell r="S2050" t="str">
            <v/>
          </cell>
          <cell r="T2050">
            <v>38630</v>
          </cell>
          <cell r="U2050">
            <v>12.387980159187912</v>
          </cell>
          <cell r="V2050">
            <v>2600700</v>
          </cell>
          <cell r="X2050">
            <v>76</v>
          </cell>
          <cell r="Y2050">
            <v>0</v>
          </cell>
          <cell r="Z2050">
            <v>19.569600000000037</v>
          </cell>
        </row>
        <row r="2051">
          <cell r="A2051">
            <v>39668</v>
          </cell>
          <cell r="B2051">
            <v>366175</v>
          </cell>
          <cell r="C2051">
            <v>177427</v>
          </cell>
          <cell r="E2051">
            <v>1829910</v>
          </cell>
          <cell r="H2051">
            <v>19.32</v>
          </cell>
          <cell r="J2051">
            <v>13.81</v>
          </cell>
          <cell r="K2051">
            <v>33.130000000000003</v>
          </cell>
          <cell r="M2051">
            <v>121.17</v>
          </cell>
          <cell r="N2051">
            <v>36.22</v>
          </cell>
          <cell r="O2051">
            <v>0.2989188743088223</v>
          </cell>
          <cell r="P2051">
            <v>230</v>
          </cell>
          <cell r="Q2051">
            <v>103000</v>
          </cell>
          <cell r="R2051">
            <v>7.6912248865845756</v>
          </cell>
          <cell r="S2051" t="str">
            <v/>
          </cell>
          <cell r="T2051">
            <v>33240</v>
          </cell>
          <cell r="U2051">
            <v>11.679806126954487</v>
          </cell>
          <cell r="V2051">
            <v>2373512</v>
          </cell>
          <cell r="X2051">
            <v>72</v>
          </cell>
          <cell r="Y2051">
            <v>0</v>
          </cell>
          <cell r="Z2051">
            <v>15.179200000000023</v>
          </cell>
        </row>
        <row r="2052">
          <cell r="A2052">
            <v>39669</v>
          </cell>
          <cell r="B2052">
            <v>506847</v>
          </cell>
          <cell r="E2052">
            <v>1939590</v>
          </cell>
          <cell r="H2052">
            <v>29.22</v>
          </cell>
          <cell r="K2052">
            <v>29.22</v>
          </cell>
          <cell r="M2052">
            <v>129.09</v>
          </cell>
          <cell r="N2052">
            <v>39.299999999999997</v>
          </cell>
          <cell r="O2052">
            <v>0.30443876365326511</v>
          </cell>
          <cell r="P2052">
            <v>230</v>
          </cell>
          <cell r="Q2052">
            <v>112000</v>
          </cell>
          <cell r="R2052">
            <v>7.7267292021982188</v>
          </cell>
          <cell r="S2052" t="str">
            <v/>
          </cell>
          <cell r="T2052">
            <v>33572</v>
          </cell>
          <cell r="U2052">
            <v>11.444826905413873</v>
          </cell>
          <cell r="V2052">
            <v>2446437</v>
          </cell>
          <cell r="X2052">
            <v>69</v>
          </cell>
          <cell r="Y2052">
            <v>0</v>
          </cell>
          <cell r="Z2052">
            <v>15.404800000000009</v>
          </cell>
        </row>
        <row r="2053">
          <cell r="A2053">
            <v>39670</v>
          </cell>
          <cell r="B2053">
            <v>552301</v>
          </cell>
          <cell r="E2053">
            <v>2111290</v>
          </cell>
          <cell r="H2053">
            <v>33.82</v>
          </cell>
          <cell r="K2053">
            <v>33.82</v>
          </cell>
          <cell r="M2053">
            <v>139.03</v>
          </cell>
          <cell r="N2053">
            <v>38.82</v>
          </cell>
          <cell r="O2053">
            <v>0.27922031216284254</v>
          </cell>
          <cell r="P2053">
            <v>230</v>
          </cell>
          <cell r="Q2053">
            <v>117000</v>
          </cell>
          <cell r="R2053">
            <v>7.7049204512583165</v>
          </cell>
          <cell r="S2053" t="str">
            <v/>
          </cell>
          <cell r="T2053">
            <v>37154</v>
          </cell>
          <cell r="U2053">
            <v>11.633331093249677</v>
          </cell>
          <cell r="V2053">
            <v>2663591</v>
          </cell>
          <cell r="X2053">
            <v>72</v>
          </cell>
          <cell r="Y2053">
            <v>0</v>
          </cell>
          <cell r="Z2053">
            <v>18.251200000000011</v>
          </cell>
        </row>
        <row r="2054">
          <cell r="A2054">
            <v>39671</v>
          </cell>
          <cell r="B2054">
            <v>490733</v>
          </cell>
          <cell r="E2054">
            <v>1986790</v>
          </cell>
          <cell r="H2054">
            <v>26.33</v>
          </cell>
          <cell r="K2054">
            <v>26.33</v>
          </cell>
          <cell r="M2054">
            <v>132.44</v>
          </cell>
          <cell r="N2054">
            <v>35.01</v>
          </cell>
          <cell r="O2054">
            <v>0.26434611899728178</v>
          </cell>
          <cell r="P2054">
            <v>230</v>
          </cell>
          <cell r="Q2054">
            <v>111000</v>
          </cell>
          <cell r="R2054">
            <v>7.8022390879889159</v>
          </cell>
          <cell r="S2054" t="str">
            <v/>
          </cell>
          <cell r="T2054">
            <v>33742</v>
          </cell>
          <cell r="U2054">
            <v>11.358452777229514</v>
          </cell>
          <cell r="V2054">
            <v>2477523</v>
          </cell>
          <cell r="X2054">
            <v>69</v>
          </cell>
          <cell r="Y2054">
            <v>0</v>
          </cell>
          <cell r="Z2054">
            <v>12.697599999999987</v>
          </cell>
        </row>
        <row r="2055">
          <cell r="A2055">
            <v>39672</v>
          </cell>
          <cell r="B2055">
            <v>209972</v>
          </cell>
          <cell r="C2055">
            <v>366447</v>
          </cell>
          <cell r="E2055">
            <v>1960970</v>
          </cell>
          <cell r="H2055">
            <v>8.11</v>
          </cell>
          <cell r="J2055">
            <v>22.5</v>
          </cell>
          <cell r="K2055">
            <v>30.61</v>
          </cell>
          <cell r="M2055">
            <v>130.93</v>
          </cell>
          <cell r="N2055">
            <v>37.89</v>
          </cell>
          <cell r="O2055">
            <v>0.28939127778202089</v>
          </cell>
          <cell r="P2055">
            <v>230</v>
          </cell>
          <cell r="Q2055">
            <v>112000</v>
          </cell>
          <cell r="R2055">
            <v>7.8537482976352591</v>
          </cell>
          <cell r="S2055" t="str">
            <v/>
          </cell>
          <cell r="T2055">
            <v>32183</v>
          </cell>
          <cell r="U2055">
            <v>10.578047749083801</v>
          </cell>
          <cell r="V2055">
            <v>2537389</v>
          </cell>
          <cell r="X2055">
            <v>70</v>
          </cell>
          <cell r="Y2055">
            <v>0</v>
          </cell>
          <cell r="Z2055">
            <v>16.128000000000029</v>
          </cell>
        </row>
        <row r="2056">
          <cell r="A2056">
            <v>39673</v>
          </cell>
          <cell r="C2056">
            <v>591937</v>
          </cell>
          <cell r="E2056">
            <v>1988500</v>
          </cell>
          <cell r="J2056">
            <v>30.49</v>
          </cell>
          <cell r="K2056">
            <v>30.49</v>
          </cell>
          <cell r="M2056">
            <v>132.5</v>
          </cell>
          <cell r="N2056">
            <v>38.119999999999997</v>
          </cell>
          <cell r="O2056">
            <v>0.28769811320754712</v>
          </cell>
          <cell r="P2056">
            <v>230</v>
          </cell>
          <cell r="Q2056">
            <v>116000</v>
          </cell>
          <cell r="R2056">
            <v>7.9159365605251857</v>
          </cell>
          <cell r="S2056" t="str">
            <v/>
          </cell>
          <cell r="T2056">
            <v>29903</v>
          </cell>
          <cell r="U2056">
            <v>9.6646816023797513</v>
          </cell>
          <cell r="V2056">
            <v>2580437</v>
          </cell>
          <cell r="X2056">
            <v>70</v>
          </cell>
          <cell r="Y2056">
            <v>0</v>
          </cell>
          <cell r="Z2056">
            <v>15.897600000000025</v>
          </cell>
        </row>
        <row r="2057">
          <cell r="A2057">
            <v>39674</v>
          </cell>
          <cell r="C2057">
            <v>614827</v>
          </cell>
          <cell r="E2057">
            <v>2057700</v>
          </cell>
          <cell r="J2057">
            <v>31.32</v>
          </cell>
          <cell r="K2057">
            <v>31.32</v>
          </cell>
          <cell r="M2057">
            <v>134.54</v>
          </cell>
          <cell r="N2057">
            <v>39.5</v>
          </cell>
          <cell r="O2057">
            <v>0.29359298349933105</v>
          </cell>
          <cell r="P2057">
            <v>230</v>
          </cell>
          <cell r="Q2057">
            <v>118000</v>
          </cell>
          <cell r="R2057">
            <v>8.0565748221391544</v>
          </cell>
          <cell r="S2057" t="str">
            <v/>
          </cell>
          <cell r="T2057">
            <v>35481</v>
          </cell>
          <cell r="U2057">
            <v>11.072349877101335</v>
          </cell>
          <cell r="V2057">
            <v>2672527</v>
          </cell>
          <cell r="X2057">
            <v>71</v>
          </cell>
          <cell r="Y2057">
            <v>0</v>
          </cell>
          <cell r="Z2057">
            <v>17.748800000000017</v>
          </cell>
        </row>
        <row r="2058">
          <cell r="A2058">
            <v>39675</v>
          </cell>
          <cell r="C2058">
            <v>612112</v>
          </cell>
          <cell r="E2058">
            <v>2063340</v>
          </cell>
          <cell r="J2058">
            <v>30.7</v>
          </cell>
          <cell r="K2058">
            <v>30.7</v>
          </cell>
          <cell r="M2058">
            <v>136.24</v>
          </cell>
          <cell r="N2058">
            <v>39.200000000000003</v>
          </cell>
          <cell r="O2058">
            <v>0.28772753963593656</v>
          </cell>
          <cell r="P2058">
            <v>230</v>
          </cell>
          <cell r="Q2058">
            <v>118000</v>
          </cell>
          <cell r="R2058">
            <v>8.0132143285012578</v>
          </cell>
          <cell r="S2058" t="str">
            <v/>
          </cell>
          <cell r="T2058">
            <v>31337</v>
          </cell>
          <cell r="U2058">
            <v>9.7684645435612367</v>
          </cell>
          <cell r="V2058">
            <v>2675452</v>
          </cell>
          <cell r="X2058">
            <v>72</v>
          </cell>
          <cell r="Y2058">
            <v>0</v>
          </cell>
          <cell r="Z2058">
            <v>17.329600000000028</v>
          </cell>
        </row>
        <row r="2059">
          <cell r="A2059">
            <v>39676</v>
          </cell>
          <cell r="C2059">
            <v>525885</v>
          </cell>
          <cell r="E2059">
            <v>1964500</v>
          </cell>
          <cell r="J2059">
            <v>28.32</v>
          </cell>
          <cell r="K2059">
            <v>28.32</v>
          </cell>
          <cell r="M2059">
            <v>127.28</v>
          </cell>
          <cell r="N2059">
            <v>34.64</v>
          </cell>
          <cell r="O2059">
            <v>0.27215587680703962</v>
          </cell>
          <cell r="P2059">
            <v>230</v>
          </cell>
          <cell r="Q2059">
            <v>113000</v>
          </cell>
          <cell r="R2059">
            <v>8.0025224935732648</v>
          </cell>
          <cell r="S2059" t="str">
            <v/>
          </cell>
          <cell r="T2059">
            <v>30050</v>
          </cell>
          <cell r="U2059">
            <v>10.063383773994785</v>
          </cell>
          <cell r="V2059">
            <v>2490385</v>
          </cell>
          <cell r="X2059">
            <v>71</v>
          </cell>
          <cell r="Y2059">
            <v>0</v>
          </cell>
          <cell r="Z2059">
            <v>13.801599999999986</v>
          </cell>
        </row>
        <row r="2060">
          <cell r="A2060">
            <v>39677</v>
          </cell>
          <cell r="C2060">
            <v>512189</v>
          </cell>
          <cell r="E2060">
            <v>1940280</v>
          </cell>
          <cell r="J2060">
            <v>26.2</v>
          </cell>
          <cell r="K2060">
            <v>26.2</v>
          </cell>
          <cell r="M2060">
            <v>126.81</v>
          </cell>
          <cell r="N2060">
            <v>33.49</v>
          </cell>
          <cell r="O2060">
            <v>0.26409589149120732</v>
          </cell>
          <cell r="P2060">
            <v>230</v>
          </cell>
          <cell r="Q2060">
            <v>111000</v>
          </cell>
          <cell r="R2060">
            <v>8.0140807790340496</v>
          </cell>
          <cell r="S2060" t="str">
            <v/>
          </cell>
          <cell r="T2060">
            <v>30066</v>
          </cell>
          <cell r="U2060">
            <v>10.224408137269013</v>
          </cell>
          <cell r="V2060">
            <v>2452469</v>
          </cell>
          <cell r="X2060">
            <v>68</v>
          </cell>
          <cell r="Y2060">
            <v>0</v>
          </cell>
          <cell r="Z2060">
            <v>14.243200000000016</v>
          </cell>
        </row>
        <row r="2061">
          <cell r="A2061">
            <v>39678</v>
          </cell>
          <cell r="C2061">
            <v>508474</v>
          </cell>
          <cell r="E2061">
            <v>2017550</v>
          </cell>
          <cell r="J2061">
            <v>26.86</v>
          </cell>
          <cell r="K2061">
            <v>26.86</v>
          </cell>
          <cell r="M2061">
            <v>133.94</v>
          </cell>
          <cell r="N2061">
            <v>36.5</v>
          </cell>
          <cell r="O2061">
            <v>0.27251007913991337</v>
          </cell>
          <cell r="P2061">
            <v>230</v>
          </cell>
          <cell r="Q2061">
            <v>111000</v>
          </cell>
          <cell r="R2061">
            <v>7.8545522388059705</v>
          </cell>
          <cell r="S2061" t="str">
            <v/>
          </cell>
          <cell r="T2061">
            <v>31103</v>
          </cell>
          <cell r="U2061">
            <v>10.269063951886443</v>
          </cell>
          <cell r="V2061">
            <v>2526024</v>
          </cell>
          <cell r="X2061">
            <v>68</v>
          </cell>
          <cell r="Y2061">
            <v>0</v>
          </cell>
          <cell r="Z2061">
            <v>14.239999999999995</v>
          </cell>
        </row>
        <row r="2062">
          <cell r="A2062">
            <v>39679</v>
          </cell>
          <cell r="C2062">
            <v>560557</v>
          </cell>
          <cell r="E2062">
            <v>2009490</v>
          </cell>
          <cell r="J2062">
            <v>30.31</v>
          </cell>
          <cell r="K2062">
            <v>30.31</v>
          </cell>
          <cell r="M2062">
            <v>133.55000000000001</v>
          </cell>
          <cell r="N2062">
            <v>36.33</v>
          </cell>
          <cell r="O2062">
            <v>0.27203294646199921</v>
          </cell>
          <cell r="P2062">
            <v>230</v>
          </cell>
          <cell r="Q2062">
            <v>117000</v>
          </cell>
          <cell r="R2062">
            <v>7.8422037104845597</v>
          </cell>
          <cell r="S2062" t="str">
            <v/>
          </cell>
          <cell r="T2062">
            <v>31967</v>
          </cell>
          <cell r="U2062">
            <v>10.373537137647675</v>
          </cell>
          <cell r="V2062">
            <v>2570047</v>
          </cell>
          <cell r="X2062">
            <v>68</v>
          </cell>
          <cell r="Y2062">
            <v>0</v>
          </cell>
          <cell r="Z2062">
            <v>14.672000000000011</v>
          </cell>
        </row>
        <row r="2063">
          <cell r="A2063">
            <v>39680</v>
          </cell>
          <cell r="C2063">
            <v>622651</v>
          </cell>
          <cell r="E2063">
            <v>2076970</v>
          </cell>
          <cell r="J2063">
            <v>29.72</v>
          </cell>
          <cell r="K2063">
            <v>29.72</v>
          </cell>
          <cell r="M2063">
            <v>140.09</v>
          </cell>
          <cell r="N2063">
            <v>36.25</v>
          </cell>
          <cell r="O2063">
            <v>0.25876222428438861</v>
          </cell>
          <cell r="P2063">
            <v>230</v>
          </cell>
          <cell r="Q2063">
            <v>120000</v>
          </cell>
          <cell r="R2063">
            <v>7.9489458806901832</v>
          </cell>
          <cell r="S2063" t="str">
            <v/>
          </cell>
          <cell r="T2063">
            <v>32601</v>
          </cell>
          <cell r="U2063">
            <v>10.071500406908969</v>
          </cell>
          <cell r="V2063">
            <v>2699621</v>
          </cell>
          <cell r="X2063">
            <v>74</v>
          </cell>
          <cell r="Y2063">
            <v>0</v>
          </cell>
          <cell r="Z2063">
            <v>19.443200000000019</v>
          </cell>
        </row>
        <row r="2064">
          <cell r="A2064">
            <v>39681</v>
          </cell>
          <cell r="B2064">
            <v>135301</v>
          </cell>
          <cell r="C2064">
            <v>1023270</v>
          </cell>
          <cell r="D2064">
            <v>125787</v>
          </cell>
          <cell r="E2064">
            <v>1562270</v>
          </cell>
          <cell r="H2064">
            <v>17.22</v>
          </cell>
          <cell r="J2064">
            <v>55.18</v>
          </cell>
          <cell r="K2064">
            <v>72.400000000000006</v>
          </cell>
          <cell r="L2064">
            <v>1640</v>
          </cell>
          <cell r="M2064">
            <v>108.38</v>
          </cell>
          <cell r="N2064">
            <v>27.83</v>
          </cell>
          <cell r="O2064">
            <v>0.25678169403949069</v>
          </cell>
          <cell r="P2064">
            <v>230</v>
          </cell>
          <cell r="Q2064">
            <v>132000</v>
          </cell>
          <cell r="R2064">
            <v>7.5252821108529702</v>
          </cell>
          <cell r="S2064">
            <v>76.699390243902442</v>
          </cell>
          <cell r="T2064">
            <v>31339</v>
          </cell>
          <cell r="U2064">
            <v>9.181644387675524</v>
          </cell>
          <cell r="V2064">
            <v>2846628</v>
          </cell>
          <cell r="X2064">
            <v>76</v>
          </cell>
          <cell r="Y2064">
            <v>0</v>
          </cell>
          <cell r="Z2064">
            <v>22.054400000000001</v>
          </cell>
        </row>
        <row r="2065">
          <cell r="A2065">
            <v>39682</v>
          </cell>
          <cell r="B2065">
            <v>460103</v>
          </cell>
          <cell r="C2065">
            <v>1136120</v>
          </cell>
          <cell r="D2065">
            <v>1569490</v>
          </cell>
          <cell r="H2065">
            <v>23.6</v>
          </cell>
          <cell r="J2065">
            <v>54.15</v>
          </cell>
          <cell r="K2065">
            <v>77.75</v>
          </cell>
          <cell r="L2065">
            <v>19260</v>
          </cell>
          <cell r="M2065">
            <v>0</v>
          </cell>
          <cell r="N2065">
            <v>2.89</v>
          </cell>
          <cell r="O2065" t="str">
            <v/>
          </cell>
          <cell r="P2065">
            <v>230</v>
          </cell>
          <cell r="Q2065">
            <v>148000</v>
          </cell>
          <cell r="R2065">
            <v>10.265099678456592</v>
          </cell>
          <cell r="S2065">
            <v>81.489615784008308</v>
          </cell>
          <cell r="T2065">
            <v>33759</v>
          </cell>
          <cell r="U2065">
            <v>8.8937329442056186</v>
          </cell>
          <cell r="V2065">
            <v>3165713</v>
          </cell>
          <cell r="X2065">
            <v>75</v>
          </cell>
          <cell r="Y2065">
            <v>0</v>
          </cell>
          <cell r="Z2065">
            <v>23.435199999999995</v>
          </cell>
        </row>
        <row r="2066">
          <cell r="A2066">
            <v>39683</v>
          </cell>
          <cell r="C2066">
            <v>1024240</v>
          </cell>
          <cell r="D2066">
            <v>246860</v>
          </cell>
          <cell r="E2066">
            <v>1778290</v>
          </cell>
          <cell r="J2066">
            <v>53.26</v>
          </cell>
          <cell r="K2066">
            <v>53.26</v>
          </cell>
          <cell r="L2066">
            <v>2750</v>
          </cell>
          <cell r="M2066">
            <v>124.62</v>
          </cell>
          <cell r="N2066">
            <v>31.45</v>
          </cell>
          <cell r="O2066">
            <v>0.25236719627668108</v>
          </cell>
          <cell r="P2066">
            <v>230</v>
          </cell>
          <cell r="Q2066">
            <v>134000</v>
          </cell>
          <cell r="R2066">
            <v>7.8775860130425004</v>
          </cell>
          <cell r="S2066">
            <v>89.767272727272726</v>
          </cell>
          <cell r="T2066">
            <v>32282</v>
          </cell>
          <cell r="U2066">
            <v>8.8290405622108032</v>
          </cell>
          <cell r="V2066">
            <v>3049390</v>
          </cell>
          <cell r="X2066">
            <v>76</v>
          </cell>
          <cell r="Y2066">
            <v>0</v>
          </cell>
          <cell r="Z2066">
            <v>22.299200000000013</v>
          </cell>
        </row>
        <row r="2067">
          <cell r="A2067">
            <v>39684</v>
          </cell>
          <cell r="C2067">
            <v>972550</v>
          </cell>
          <cell r="D2067">
            <v>2166</v>
          </cell>
          <cell r="E2067">
            <v>2067150</v>
          </cell>
          <cell r="J2067">
            <v>52.55</v>
          </cell>
          <cell r="K2067">
            <v>52.55</v>
          </cell>
          <cell r="L2067">
            <v>70</v>
          </cell>
          <cell r="M2067">
            <v>140.59</v>
          </cell>
          <cell r="N2067">
            <v>35.51</v>
          </cell>
          <cell r="O2067">
            <v>0.25257841951774662</v>
          </cell>
          <cell r="P2067">
            <v>230</v>
          </cell>
          <cell r="Q2067">
            <v>141000</v>
          </cell>
          <cell r="R2067">
            <v>7.8691622657139897</v>
          </cell>
          <cell r="S2067">
            <v>30.942857142857143</v>
          </cell>
          <cell r="T2067">
            <v>32345</v>
          </cell>
          <cell r="U2067">
            <v>8.868151983026209</v>
          </cell>
          <cell r="V2067">
            <v>3041866</v>
          </cell>
          <cell r="X2067">
            <v>77</v>
          </cell>
          <cell r="Y2067">
            <v>0</v>
          </cell>
          <cell r="Z2067">
            <v>24.69280000000002</v>
          </cell>
        </row>
        <row r="2068">
          <cell r="A2068">
            <v>39685</v>
          </cell>
          <cell r="C2068">
            <v>691317</v>
          </cell>
          <cell r="D2068">
            <v>108763</v>
          </cell>
          <cell r="E2068">
            <v>1845620</v>
          </cell>
          <cell r="J2068">
            <v>37.53</v>
          </cell>
          <cell r="K2068">
            <v>37.53</v>
          </cell>
          <cell r="L2068">
            <v>1450</v>
          </cell>
          <cell r="M2068">
            <v>131.9</v>
          </cell>
          <cell r="N2068">
            <v>31.73</v>
          </cell>
          <cell r="O2068">
            <v>0.24056103108415466</v>
          </cell>
          <cell r="P2068">
            <v>230</v>
          </cell>
          <cell r="Q2068">
            <v>131000</v>
          </cell>
          <cell r="R2068">
            <v>7.4866818154990264</v>
          </cell>
          <cell r="S2068">
            <v>75.008965517241379</v>
          </cell>
          <cell r="T2068">
            <v>32896</v>
          </cell>
          <cell r="U2068">
            <v>10.369756208186869</v>
          </cell>
          <cell r="V2068">
            <v>2645700</v>
          </cell>
          <cell r="X2068">
            <v>74</v>
          </cell>
          <cell r="Y2068">
            <v>0</v>
          </cell>
          <cell r="Z2068">
            <v>16.480000000000004</v>
          </cell>
        </row>
        <row r="2069">
          <cell r="A2069">
            <v>39686</v>
          </cell>
          <cell r="C2069">
            <v>764082</v>
          </cell>
          <cell r="D2069">
            <v>101629</v>
          </cell>
          <cell r="E2069">
            <v>1312050</v>
          </cell>
          <cell r="J2069">
            <v>38.950000000000003</v>
          </cell>
          <cell r="K2069">
            <v>38.950000000000003</v>
          </cell>
          <cell r="L2069">
            <v>1230</v>
          </cell>
          <cell r="M2069">
            <v>88.61</v>
          </cell>
          <cell r="N2069">
            <v>22.94</v>
          </cell>
          <cell r="O2069">
            <v>0.25888725877440472</v>
          </cell>
          <cell r="P2069">
            <v>230</v>
          </cell>
          <cell r="Q2069">
            <v>127000</v>
          </cell>
          <cell r="R2069">
            <v>8.1378645343367833</v>
          </cell>
          <cell r="S2069">
            <v>82.62520325203252</v>
          </cell>
          <cell r="T2069">
            <v>27744</v>
          </cell>
          <cell r="U2069">
            <v>10.62490144694482</v>
          </cell>
          <cell r="V2069">
            <v>2177761</v>
          </cell>
          <cell r="X2069">
            <v>74</v>
          </cell>
          <cell r="Y2069">
            <v>0</v>
          </cell>
          <cell r="Z2069">
            <v>17.729600000000033</v>
          </cell>
        </row>
        <row r="2070">
          <cell r="A2070">
            <v>39687</v>
          </cell>
          <cell r="C2070">
            <v>850790</v>
          </cell>
          <cell r="E2070">
            <v>1936210</v>
          </cell>
          <cell r="J2070">
            <v>45.04</v>
          </cell>
          <cell r="K2070">
            <v>45.04</v>
          </cell>
          <cell r="M2070">
            <v>132.18</v>
          </cell>
          <cell r="N2070">
            <v>33.049999999999997</v>
          </cell>
          <cell r="O2070">
            <v>0.25003782720532602</v>
          </cell>
          <cell r="P2070">
            <v>230</v>
          </cell>
          <cell r="Q2070">
            <v>130000</v>
          </cell>
          <cell r="R2070">
            <v>7.8631080013542487</v>
          </cell>
          <cell r="S2070" t="str">
            <v/>
          </cell>
          <cell r="T2070">
            <v>24471</v>
          </cell>
          <cell r="U2070">
            <v>7.32286114101184</v>
          </cell>
          <cell r="V2070">
            <v>2787000</v>
          </cell>
          <cell r="X2070">
            <v>75</v>
          </cell>
          <cell r="Y2070">
            <v>0</v>
          </cell>
          <cell r="Z2070">
            <v>20.377600000000029</v>
          </cell>
        </row>
        <row r="2071">
          <cell r="A2071">
            <v>39688</v>
          </cell>
          <cell r="C2071">
            <v>1010330</v>
          </cell>
          <cell r="E2071">
            <v>2030460</v>
          </cell>
          <cell r="J2071">
            <v>51.3</v>
          </cell>
          <cell r="K2071">
            <v>51.3</v>
          </cell>
          <cell r="M2071">
            <v>137.56</v>
          </cell>
          <cell r="N2071">
            <v>34.909999999999997</v>
          </cell>
          <cell r="O2071">
            <v>0.25378016865367836</v>
          </cell>
          <cell r="P2071">
            <v>230</v>
          </cell>
          <cell r="Q2071">
            <v>138000</v>
          </cell>
          <cell r="R2071">
            <v>8.0503812347770829</v>
          </cell>
          <cell r="S2071" t="str">
            <v/>
          </cell>
          <cell r="T2071">
            <v>22617</v>
          </cell>
          <cell r="U2071">
            <v>6.2031833832655332</v>
          </cell>
          <cell r="V2071">
            <v>3040790</v>
          </cell>
          <cell r="X2071">
            <v>76</v>
          </cell>
          <cell r="Y2071">
            <v>0</v>
          </cell>
          <cell r="Z2071">
            <v>22.051200000000009</v>
          </cell>
        </row>
        <row r="2072">
          <cell r="A2072">
            <v>39689</v>
          </cell>
          <cell r="C2072">
            <v>941921</v>
          </cell>
          <cell r="E2072">
            <v>1985120</v>
          </cell>
          <cell r="J2072">
            <v>46.9</v>
          </cell>
          <cell r="K2072">
            <v>46.9</v>
          </cell>
          <cell r="M2072">
            <v>134.12</v>
          </cell>
          <cell r="N2072">
            <v>36.4</v>
          </cell>
          <cell r="O2072">
            <v>0.27139874739039666</v>
          </cell>
          <cell r="P2072">
            <v>230</v>
          </cell>
          <cell r="Q2072">
            <v>131000</v>
          </cell>
          <cell r="R2072">
            <v>8.0848552646116456</v>
          </cell>
          <cell r="S2072" t="str">
            <v/>
          </cell>
          <cell r="T2072">
            <v>23359</v>
          </cell>
          <cell r="U2072">
            <v>6.6556655680600301</v>
          </cell>
          <cell r="V2072">
            <v>2927041</v>
          </cell>
          <cell r="X2072">
            <v>75</v>
          </cell>
          <cell r="Y2072">
            <v>0</v>
          </cell>
          <cell r="Z2072">
            <v>20.379200000000026</v>
          </cell>
        </row>
        <row r="2073">
          <cell r="A2073">
            <v>39690</v>
          </cell>
          <cell r="C2073">
            <v>838137</v>
          </cell>
          <cell r="E2073">
            <v>1910300</v>
          </cell>
          <cell r="J2073">
            <v>45.24</v>
          </cell>
          <cell r="K2073">
            <v>45.24</v>
          </cell>
          <cell r="M2073">
            <v>128.94</v>
          </cell>
          <cell r="N2073">
            <v>33.520000000000003</v>
          </cell>
          <cell r="O2073">
            <v>0.25996587560105477</v>
          </cell>
          <cell r="P2073">
            <v>230</v>
          </cell>
          <cell r="Q2073">
            <v>120000</v>
          </cell>
          <cell r="R2073">
            <v>7.8896457687449768</v>
          </cell>
          <cell r="S2073" t="str">
            <v/>
          </cell>
          <cell r="T2073">
            <v>22942</v>
          </cell>
          <cell r="U2073">
            <v>6.9616396519185262</v>
          </cell>
          <cell r="V2073">
            <v>2748437</v>
          </cell>
          <cell r="X2073">
            <v>73</v>
          </cell>
          <cell r="Y2073">
            <v>0</v>
          </cell>
          <cell r="Z2073">
            <v>18.737600000000029</v>
          </cell>
        </row>
        <row r="2074">
          <cell r="A2074">
            <v>39691</v>
          </cell>
          <cell r="C2074">
            <v>853000</v>
          </cell>
          <cell r="E2074">
            <v>2019620</v>
          </cell>
          <cell r="J2074">
            <v>40.99</v>
          </cell>
          <cell r="K2074">
            <v>40.99</v>
          </cell>
          <cell r="M2074">
            <v>136.75</v>
          </cell>
          <cell r="N2074">
            <v>34.22</v>
          </cell>
          <cell r="O2074">
            <v>0.25023765996343694</v>
          </cell>
          <cell r="P2074">
            <v>230</v>
          </cell>
          <cell r="Q2074">
            <v>138000</v>
          </cell>
          <cell r="R2074">
            <v>8.0809609542027676</v>
          </cell>
          <cell r="S2074" t="str">
            <v/>
          </cell>
          <cell r="T2074">
            <v>21730</v>
          </cell>
          <cell r="U2074">
            <v>6.308812164504876</v>
          </cell>
          <cell r="V2074">
            <v>2872620</v>
          </cell>
          <cell r="X2074">
            <v>76</v>
          </cell>
          <cell r="Y2074">
            <v>0</v>
          </cell>
          <cell r="Z2074">
            <v>20.832000000000008</v>
          </cell>
        </row>
        <row r="2075">
          <cell r="A2075">
            <v>39692</v>
          </cell>
          <cell r="C2075">
            <v>1048530</v>
          </cell>
          <cell r="E2075">
            <v>2065370</v>
          </cell>
          <cell r="J2075">
            <v>50.89</v>
          </cell>
          <cell r="K2075">
            <v>50.89</v>
          </cell>
          <cell r="M2075">
            <v>137.86000000000001</v>
          </cell>
          <cell r="N2075">
            <v>36.49</v>
          </cell>
          <cell r="O2075">
            <v>0.26468881473959088</v>
          </cell>
          <cell r="P2075">
            <v>230</v>
          </cell>
          <cell r="Q2075">
            <v>141000</v>
          </cell>
          <cell r="R2075">
            <v>8.2487417218543051</v>
          </cell>
          <cell r="S2075" t="str">
            <v/>
          </cell>
          <cell r="T2075">
            <v>23350</v>
          </cell>
          <cell r="U2075">
            <v>6.2538617168181379</v>
          </cell>
          <cell r="V2075">
            <v>3113900</v>
          </cell>
          <cell r="X2075">
            <v>78</v>
          </cell>
          <cell r="Y2075">
            <v>0</v>
          </cell>
          <cell r="Z2075">
            <v>23.958400000000012</v>
          </cell>
        </row>
        <row r="2076">
          <cell r="A2076">
            <v>39693</v>
          </cell>
          <cell r="C2076">
            <v>1037820</v>
          </cell>
          <cell r="E2076">
            <v>2083420</v>
          </cell>
          <cell r="J2076">
            <v>51.77</v>
          </cell>
          <cell r="K2076">
            <v>51.77</v>
          </cell>
          <cell r="M2076">
            <v>140.76</v>
          </cell>
          <cell r="N2076">
            <v>36.01</v>
          </cell>
          <cell r="O2076">
            <v>0.25582551861324238</v>
          </cell>
          <cell r="P2076">
            <v>230</v>
          </cell>
          <cell r="Q2076">
            <v>141000</v>
          </cell>
          <cell r="R2076">
            <v>8.1058536332000202</v>
          </cell>
          <cell r="S2076" t="str">
            <v/>
          </cell>
          <cell r="T2076">
            <v>27945</v>
          </cell>
          <cell r="U2076">
            <v>7.4669458292217188</v>
          </cell>
          <cell r="V2076">
            <v>3121240</v>
          </cell>
          <cell r="X2076">
            <v>78</v>
          </cell>
          <cell r="Y2076">
            <v>0</v>
          </cell>
          <cell r="Z2076">
            <v>22.952000000000027</v>
          </cell>
        </row>
        <row r="2077">
          <cell r="A2077">
            <v>39694</v>
          </cell>
          <cell r="C2077">
            <v>995944</v>
          </cell>
          <cell r="E2077">
            <v>2095610</v>
          </cell>
          <cell r="J2077">
            <v>50.94</v>
          </cell>
          <cell r="K2077">
            <v>50.94</v>
          </cell>
          <cell r="M2077">
            <v>140.19999999999999</v>
          </cell>
          <cell r="N2077">
            <v>34.119999999999997</v>
          </cell>
          <cell r="O2077">
            <v>0.24336661911554922</v>
          </cell>
          <cell r="P2077">
            <v>230</v>
          </cell>
          <cell r="Q2077">
            <v>139000</v>
          </cell>
          <cell r="R2077">
            <v>8.0871455477660348</v>
          </cell>
          <cell r="S2077" t="str">
            <v/>
          </cell>
          <cell r="T2077">
            <v>23283</v>
          </cell>
          <cell r="U2077">
            <v>6.2809907250528374</v>
          </cell>
          <cell r="V2077">
            <v>3091554</v>
          </cell>
          <cell r="X2077">
            <v>78</v>
          </cell>
          <cell r="Y2077">
            <v>0</v>
          </cell>
          <cell r="Z2077">
            <v>23.705600000000018</v>
          </cell>
        </row>
        <row r="2078">
          <cell r="A2078">
            <v>39695</v>
          </cell>
          <cell r="C2078">
            <v>848656</v>
          </cell>
          <cell r="E2078">
            <v>2049350</v>
          </cell>
          <cell r="J2078">
            <v>37.270000000000003</v>
          </cell>
          <cell r="K2078">
            <v>37.270000000000003</v>
          </cell>
          <cell r="M2078">
            <v>135.72</v>
          </cell>
          <cell r="N2078">
            <v>35.340000000000003</v>
          </cell>
          <cell r="O2078">
            <v>0.26038903625110527</v>
          </cell>
          <cell r="P2078">
            <v>230</v>
          </cell>
          <cell r="Q2078">
            <v>132000</v>
          </cell>
          <cell r="R2078">
            <v>8.3762240591941737</v>
          </cell>
          <cell r="S2078" t="str">
            <v/>
          </cell>
          <cell r="T2078">
            <v>28015</v>
          </cell>
          <cell r="U2078">
            <v>8.0622710926064336</v>
          </cell>
          <cell r="V2078">
            <v>2898006</v>
          </cell>
          <cell r="X2078">
            <v>70</v>
          </cell>
          <cell r="Y2078">
            <v>0</v>
          </cell>
          <cell r="Z2078">
            <v>17.009600000000006</v>
          </cell>
        </row>
        <row r="2079">
          <cell r="A2079">
            <v>39696</v>
          </cell>
          <cell r="C2079">
            <v>592985</v>
          </cell>
          <cell r="E2079">
            <v>1879100</v>
          </cell>
          <cell r="J2079">
            <v>33.68</v>
          </cell>
          <cell r="K2079">
            <v>33.68</v>
          </cell>
          <cell r="M2079">
            <v>126.1</v>
          </cell>
          <cell r="N2079">
            <v>32.61</v>
          </cell>
          <cell r="O2079">
            <v>0.25860428231562255</v>
          </cell>
          <cell r="P2079">
            <v>230</v>
          </cell>
          <cell r="Q2079">
            <v>112000</v>
          </cell>
          <cell r="R2079">
            <v>7.7359024909250218</v>
          </cell>
          <cell r="S2079" t="str">
            <v/>
          </cell>
          <cell r="T2079">
            <v>22779</v>
          </cell>
          <cell r="U2079">
            <v>7.6848838126520729</v>
          </cell>
          <cell r="V2079">
            <v>2472085</v>
          </cell>
          <cell r="X2079">
            <v>64</v>
          </cell>
          <cell r="Y2079">
            <v>1</v>
          </cell>
          <cell r="Z2079">
            <v>11.260799999999989</v>
          </cell>
        </row>
        <row r="2080">
          <cell r="A2080">
            <v>39697</v>
          </cell>
          <cell r="C2080">
            <v>543000</v>
          </cell>
          <cell r="E2080">
            <v>1817400</v>
          </cell>
          <cell r="J2080">
            <v>27.23</v>
          </cell>
          <cell r="K2080">
            <v>27.23</v>
          </cell>
          <cell r="M2080">
            <v>123.5</v>
          </cell>
          <cell r="N2080">
            <v>30.97</v>
          </cell>
          <cell r="O2080">
            <v>0.25076923076923074</v>
          </cell>
          <cell r="P2080">
            <v>230</v>
          </cell>
          <cell r="Q2080">
            <v>104000</v>
          </cell>
          <cell r="R2080">
            <v>7.8298945133682745</v>
          </cell>
          <cell r="S2080" t="str">
            <v/>
          </cell>
          <cell r="T2080">
            <v>20114</v>
          </cell>
          <cell r="U2080">
            <v>7.1068784951703101</v>
          </cell>
          <cell r="V2080">
            <v>2360400</v>
          </cell>
          <cell r="X2080">
            <v>66</v>
          </cell>
          <cell r="Y2080">
            <v>0</v>
          </cell>
          <cell r="Z2080">
            <v>11.281599999999976</v>
          </cell>
        </row>
        <row r="2081">
          <cell r="A2081">
            <v>39698</v>
          </cell>
          <cell r="C2081">
            <v>557188</v>
          </cell>
          <cell r="E2081">
            <v>1964800</v>
          </cell>
          <cell r="J2081">
            <v>27.44</v>
          </cell>
          <cell r="K2081">
            <v>27.44</v>
          </cell>
          <cell r="M2081">
            <v>132.97999999999999</v>
          </cell>
          <cell r="N2081">
            <v>34.51</v>
          </cell>
          <cell r="O2081">
            <v>0.2595127086779967</v>
          </cell>
          <cell r="P2081">
            <v>230</v>
          </cell>
          <cell r="Q2081">
            <v>114000</v>
          </cell>
          <cell r="R2081">
            <v>7.8605784814860993</v>
          </cell>
          <cell r="S2081" t="str">
            <v/>
          </cell>
          <cell r="T2081">
            <v>22018</v>
          </cell>
          <cell r="U2081">
            <v>7.2811654932537344</v>
          </cell>
          <cell r="V2081">
            <v>2521988</v>
          </cell>
          <cell r="X2081">
            <v>68</v>
          </cell>
          <cell r="Y2081">
            <v>0</v>
          </cell>
          <cell r="Z2081">
            <v>14.457600000000014</v>
          </cell>
        </row>
        <row r="2082">
          <cell r="A2082">
            <v>39699</v>
          </cell>
          <cell r="C2082">
            <v>687825</v>
          </cell>
          <cell r="E2082">
            <v>2020430</v>
          </cell>
          <cell r="J2082">
            <v>36.049999999999997</v>
          </cell>
          <cell r="K2082">
            <v>36.049999999999997</v>
          </cell>
          <cell r="M2082">
            <v>136.88</v>
          </cell>
          <cell r="N2082">
            <v>33.75</v>
          </cell>
          <cell r="O2082">
            <v>0.24656633547632964</v>
          </cell>
          <cell r="P2082">
            <v>230</v>
          </cell>
          <cell r="Q2082">
            <v>124000</v>
          </cell>
          <cell r="R2082">
            <v>7.8304949979760599</v>
          </cell>
          <cell r="S2082" t="str">
            <v/>
          </cell>
          <cell r="T2082">
            <v>33388</v>
          </cell>
          <cell r="U2082">
            <v>10.281746733597833</v>
          </cell>
          <cell r="V2082">
            <v>2708255</v>
          </cell>
          <cell r="X2082">
            <v>71</v>
          </cell>
          <cell r="Y2082">
            <v>0</v>
          </cell>
          <cell r="Z2082">
            <v>17.308800000000005</v>
          </cell>
        </row>
        <row r="2083">
          <cell r="A2083">
            <v>39700</v>
          </cell>
          <cell r="C2083">
            <v>515145</v>
          </cell>
          <cell r="E2083">
            <v>1854410</v>
          </cell>
          <cell r="J2083">
            <v>26.65</v>
          </cell>
          <cell r="K2083">
            <v>26.65</v>
          </cell>
          <cell r="M2083">
            <v>125.1</v>
          </cell>
          <cell r="N2083">
            <v>29.88</v>
          </cell>
          <cell r="O2083">
            <v>0.23884892086330936</v>
          </cell>
          <cell r="P2083">
            <v>230</v>
          </cell>
          <cell r="Q2083">
            <v>105000</v>
          </cell>
          <cell r="R2083">
            <v>7.8074299835255356</v>
          </cell>
          <cell r="S2083" t="str">
            <v/>
          </cell>
          <cell r="T2083">
            <v>27293</v>
          </cell>
          <cell r="U2083">
            <v>9.6061758431435447</v>
          </cell>
          <cell r="V2083">
            <v>2369555</v>
          </cell>
          <cell r="X2083">
            <v>64</v>
          </cell>
          <cell r="Y2083">
            <v>1</v>
          </cell>
          <cell r="Z2083">
            <v>9.6368000000000009</v>
          </cell>
        </row>
        <row r="2084">
          <cell r="A2084">
            <v>39701</v>
          </cell>
          <cell r="C2084">
            <v>497293</v>
          </cell>
          <cell r="E2084">
            <v>1849040</v>
          </cell>
          <cell r="J2084">
            <v>28.58</v>
          </cell>
          <cell r="K2084">
            <v>28.58</v>
          </cell>
          <cell r="M2084">
            <v>123.44</v>
          </cell>
          <cell r="N2084">
            <v>29.54</v>
          </cell>
          <cell r="O2084">
            <v>0.23930654569021387</v>
          </cell>
          <cell r="P2084">
            <v>230</v>
          </cell>
          <cell r="Q2084">
            <v>116000</v>
          </cell>
          <cell r="R2084">
            <v>7.7171852387843716</v>
          </cell>
          <cell r="S2084" t="str">
            <v/>
          </cell>
          <cell r="T2084">
            <v>23556</v>
          </cell>
          <cell r="U2084">
            <v>8.3729393909560148</v>
          </cell>
          <cell r="V2084">
            <v>2346333</v>
          </cell>
          <cell r="X2084">
            <v>66</v>
          </cell>
          <cell r="Y2084">
            <v>0</v>
          </cell>
          <cell r="Z2084">
            <v>10.857599999999991</v>
          </cell>
        </row>
        <row r="2085">
          <cell r="A2085">
            <v>39702</v>
          </cell>
          <cell r="C2085">
            <v>648412</v>
          </cell>
          <cell r="E2085">
            <v>2019050</v>
          </cell>
          <cell r="J2085">
            <v>35.94</v>
          </cell>
          <cell r="K2085">
            <v>35.94</v>
          </cell>
          <cell r="M2085">
            <v>134.93</v>
          </cell>
          <cell r="N2085">
            <v>31.92</v>
          </cell>
          <cell r="O2085">
            <v>0.23656710887126658</v>
          </cell>
          <cell r="P2085">
            <v>230</v>
          </cell>
          <cell r="Q2085">
            <v>124000</v>
          </cell>
          <cell r="R2085">
            <v>7.8055305202785741</v>
          </cell>
          <cell r="S2085" t="str">
            <v/>
          </cell>
          <cell r="T2085">
            <v>23793</v>
          </cell>
          <cell r="U2085">
            <v>7.439042055706885</v>
          </cell>
          <cell r="V2085">
            <v>2667462</v>
          </cell>
          <cell r="X2085">
            <v>72</v>
          </cell>
          <cell r="Y2085">
            <v>0</v>
          </cell>
          <cell r="Z2085">
            <v>18.027199999999993</v>
          </cell>
        </row>
        <row r="2086">
          <cell r="A2086">
            <v>39703</v>
          </cell>
          <cell r="C2086">
            <v>915924</v>
          </cell>
          <cell r="E2086">
            <v>2102500</v>
          </cell>
          <cell r="J2086">
            <v>47.51</v>
          </cell>
          <cell r="K2086">
            <v>47.51</v>
          </cell>
          <cell r="M2086">
            <v>139.02000000000001</v>
          </cell>
          <cell r="N2086">
            <v>35.200000000000003</v>
          </cell>
          <cell r="O2086">
            <v>0.253200978276507</v>
          </cell>
          <cell r="P2086">
            <v>230</v>
          </cell>
          <cell r="Q2086">
            <v>138000</v>
          </cell>
          <cell r="R2086">
            <v>8.0909880448185287</v>
          </cell>
          <cell r="S2086" t="str">
            <v/>
          </cell>
          <cell r="T2086">
            <v>24589</v>
          </cell>
          <cell r="U2086">
            <v>6.7940176727987858</v>
          </cell>
          <cell r="V2086">
            <v>3018424</v>
          </cell>
          <cell r="X2086">
            <v>80</v>
          </cell>
          <cell r="Y2086">
            <v>0</v>
          </cell>
          <cell r="Z2086">
            <v>25.859200000000016</v>
          </cell>
        </row>
        <row r="2087">
          <cell r="A2087">
            <v>39704</v>
          </cell>
          <cell r="C2087">
            <v>871047</v>
          </cell>
          <cell r="D2087">
            <v>30423</v>
          </cell>
          <cell r="E2087">
            <v>2066190</v>
          </cell>
          <cell r="J2087">
            <v>42.42</v>
          </cell>
          <cell r="K2087">
            <v>42.42</v>
          </cell>
          <cell r="L2087">
            <v>420</v>
          </cell>
          <cell r="M2087">
            <v>137.27000000000001</v>
          </cell>
          <cell r="N2087">
            <v>35.340000000000003</v>
          </cell>
          <cell r="O2087">
            <v>0.25744882348655934</v>
          </cell>
          <cell r="P2087">
            <v>230</v>
          </cell>
          <cell r="Q2087">
            <v>136000</v>
          </cell>
          <cell r="R2087">
            <v>8.1730675051477544</v>
          </cell>
          <cell r="S2087">
            <v>72.435714285714283</v>
          </cell>
          <cell r="T2087">
            <v>20633</v>
          </cell>
          <cell r="U2087">
            <v>5.7984816319928836</v>
          </cell>
          <cell r="V2087">
            <v>2967660</v>
          </cell>
          <cell r="X2087">
            <v>80</v>
          </cell>
          <cell r="Y2087">
            <v>0</v>
          </cell>
          <cell r="Z2087">
            <v>22.412800000000004</v>
          </cell>
        </row>
        <row r="2088">
          <cell r="A2088">
            <v>39705</v>
          </cell>
          <cell r="C2088">
            <v>727000</v>
          </cell>
          <cell r="D2088">
            <v>94950</v>
          </cell>
          <cell r="E2088">
            <v>1327210</v>
          </cell>
          <cell r="J2088">
            <v>37.299999999999997</v>
          </cell>
          <cell r="K2088">
            <v>37.299999999999997</v>
          </cell>
          <cell r="L2088">
            <v>1500</v>
          </cell>
          <cell r="M2088">
            <v>86.35</v>
          </cell>
          <cell r="N2088">
            <v>22.82</v>
          </cell>
          <cell r="O2088">
            <v>0.2642733063115229</v>
          </cell>
          <cell r="P2088">
            <v>230</v>
          </cell>
          <cell r="Q2088">
            <v>95000</v>
          </cell>
          <cell r="R2088">
            <v>8.3065507480792569</v>
          </cell>
          <cell r="S2088">
            <v>63.3</v>
          </cell>
          <cell r="T2088">
            <v>24445</v>
          </cell>
          <cell r="U2088">
            <v>9.4860922406893859</v>
          </cell>
          <cell r="V2088">
            <v>2149160</v>
          </cell>
          <cell r="X2088">
            <v>70</v>
          </cell>
          <cell r="Y2088">
            <v>0</v>
          </cell>
          <cell r="Z2088">
            <v>15.432000000000002</v>
          </cell>
        </row>
        <row r="2089">
          <cell r="A2089">
            <v>39706</v>
          </cell>
          <cell r="C2089">
            <v>516397</v>
          </cell>
          <cell r="E2089">
            <v>1625570</v>
          </cell>
          <cell r="J2089">
            <v>25.19</v>
          </cell>
          <cell r="K2089">
            <v>25.19</v>
          </cell>
          <cell r="M2089">
            <v>111.35</v>
          </cell>
          <cell r="N2089">
            <v>28.74</v>
          </cell>
          <cell r="O2089">
            <v>0.25810507409070499</v>
          </cell>
          <cell r="P2089">
            <v>230</v>
          </cell>
          <cell r="Q2089">
            <v>102000</v>
          </cell>
          <cell r="R2089">
            <v>7.8437344367950788</v>
          </cell>
          <cell r="S2089" t="str">
            <v/>
          </cell>
          <cell r="T2089">
            <v>24776</v>
          </cell>
          <cell r="U2089">
            <v>9.6468264917246618</v>
          </cell>
          <cell r="V2089">
            <v>2141967</v>
          </cell>
          <cell r="X2089">
            <v>60</v>
          </cell>
          <cell r="Y2089">
            <v>5</v>
          </cell>
          <cell r="Z2089">
            <v>5.5215999999999781</v>
          </cell>
        </row>
        <row r="2090">
          <cell r="A2090">
            <v>39707</v>
          </cell>
          <cell r="C2090">
            <v>541246</v>
          </cell>
          <cell r="E2090">
            <v>1784880</v>
          </cell>
          <cell r="J2090">
            <v>26</v>
          </cell>
          <cell r="K2090">
            <v>26</v>
          </cell>
          <cell r="M2090">
            <v>120.03</v>
          </cell>
          <cell r="N2090">
            <v>28.94</v>
          </cell>
          <cell r="O2090">
            <v>0.24110639006914938</v>
          </cell>
          <cell r="P2090">
            <v>230</v>
          </cell>
          <cell r="Q2090">
            <v>108000</v>
          </cell>
          <cell r="R2090">
            <v>7.9645483804697665</v>
          </cell>
          <cell r="S2090" t="str">
            <v/>
          </cell>
          <cell r="T2090">
            <v>23033</v>
          </cell>
          <cell r="U2090">
            <v>8.258160563959132</v>
          </cell>
          <cell r="V2090">
            <v>2326126</v>
          </cell>
          <cell r="X2090">
            <v>61</v>
          </cell>
          <cell r="Y2090">
            <v>4</v>
          </cell>
          <cell r="Z2090">
            <v>7.2399999999999878</v>
          </cell>
        </row>
        <row r="2091">
          <cell r="A2091">
            <v>39708</v>
          </cell>
          <cell r="C2091">
            <v>542840</v>
          </cell>
          <cell r="E2091">
            <v>1764800</v>
          </cell>
          <cell r="J2091">
            <v>28.19</v>
          </cell>
          <cell r="K2091">
            <v>28.19</v>
          </cell>
          <cell r="M2091">
            <v>115.85</v>
          </cell>
          <cell r="N2091">
            <v>27.62</v>
          </cell>
          <cell r="O2091">
            <v>0.23841173931808374</v>
          </cell>
          <cell r="P2091">
            <v>230</v>
          </cell>
          <cell r="Q2091">
            <v>106000</v>
          </cell>
          <cell r="R2091">
            <v>8.0104137739516794</v>
          </cell>
          <cell r="S2091" t="str">
            <v/>
          </cell>
          <cell r="T2091">
            <v>26779</v>
          </cell>
          <cell r="U2091">
            <v>9.6781499713993515</v>
          </cell>
          <cell r="V2091">
            <v>2307640</v>
          </cell>
          <cell r="X2091">
            <v>62</v>
          </cell>
          <cell r="Y2091">
            <v>3</v>
          </cell>
          <cell r="Z2091">
            <v>8.7711999999999861</v>
          </cell>
        </row>
        <row r="2092">
          <cell r="A2092">
            <v>39709</v>
          </cell>
          <cell r="C2092">
            <v>629241</v>
          </cell>
          <cell r="D2092">
            <v>62682</v>
          </cell>
          <cell r="E2092">
            <v>1655750</v>
          </cell>
          <cell r="J2092">
            <v>31.54</v>
          </cell>
          <cell r="K2092">
            <v>31.54</v>
          </cell>
          <cell r="L2092">
            <v>800</v>
          </cell>
          <cell r="M2092">
            <v>109.87</v>
          </cell>
          <cell r="N2092">
            <v>28.03</v>
          </cell>
          <cell r="O2092">
            <v>0.2551196869027032</v>
          </cell>
          <cell r="P2092">
            <v>230</v>
          </cell>
          <cell r="Q2092">
            <v>108000</v>
          </cell>
          <cell r="R2092">
            <v>8.079311929849375</v>
          </cell>
          <cell r="S2092">
            <v>78.352500000000006</v>
          </cell>
          <cell r="T2092">
            <v>19895</v>
          </cell>
          <cell r="U2092">
            <v>7.0676069452602626</v>
          </cell>
          <cell r="V2092">
            <v>2347673</v>
          </cell>
          <cell r="X2092">
            <v>65</v>
          </cell>
          <cell r="Y2092">
            <v>0</v>
          </cell>
          <cell r="Z2092">
            <v>12.231999999999985</v>
          </cell>
        </row>
        <row r="2093">
          <cell r="A2093">
            <v>39710</v>
          </cell>
          <cell r="C2093">
            <v>648319</v>
          </cell>
          <cell r="D2093">
            <v>315207</v>
          </cell>
          <cell r="E2093">
            <v>1263290</v>
          </cell>
          <cell r="J2093">
            <v>33.75</v>
          </cell>
          <cell r="K2093">
            <v>33.75</v>
          </cell>
          <cell r="L2093">
            <v>3950</v>
          </cell>
          <cell r="M2093">
            <v>78.180000000000007</v>
          </cell>
          <cell r="N2093">
            <v>21.71</v>
          </cell>
          <cell r="O2093">
            <v>0.27769250447684829</v>
          </cell>
          <cell r="P2093">
            <v>230</v>
          </cell>
          <cell r="Q2093">
            <v>107000</v>
          </cell>
          <cell r="R2093">
            <v>8.5393058161350837</v>
          </cell>
          <cell r="S2093">
            <v>79.799240506329113</v>
          </cell>
          <cell r="T2093">
            <v>26103</v>
          </cell>
          <cell r="U2093">
            <v>9.7762464433523011</v>
          </cell>
          <cell r="V2093">
            <v>2226816</v>
          </cell>
          <cell r="X2093">
            <v>68</v>
          </cell>
          <cell r="Y2093">
            <v>0</v>
          </cell>
          <cell r="Z2093">
            <v>15.52960000000003</v>
          </cell>
        </row>
        <row r="2094">
          <cell r="A2094">
            <v>39711</v>
          </cell>
          <cell r="C2094">
            <v>836000</v>
          </cell>
          <cell r="D2094">
            <v>210000</v>
          </cell>
          <cell r="E2094">
            <v>1386240</v>
          </cell>
          <cell r="J2094">
            <v>40.93</v>
          </cell>
          <cell r="K2094">
            <v>40.93</v>
          </cell>
          <cell r="L2094">
            <v>3060</v>
          </cell>
          <cell r="M2094">
            <v>86.88</v>
          </cell>
          <cell r="N2094">
            <v>25.11</v>
          </cell>
          <cell r="O2094">
            <v>0.28901933701657462</v>
          </cell>
          <cell r="P2094">
            <v>230</v>
          </cell>
          <cell r="Q2094">
            <v>105000</v>
          </cell>
          <cell r="R2094">
            <v>8.6935294577889053</v>
          </cell>
          <cell r="S2094">
            <v>68.627450980392155</v>
          </cell>
          <cell r="T2094">
            <v>25284</v>
          </cell>
          <cell r="U2094">
            <v>8.6697266717100288</v>
          </cell>
          <cell r="V2094">
            <v>2432240</v>
          </cell>
          <cell r="X2094">
            <v>66</v>
          </cell>
          <cell r="Y2094">
            <v>0</v>
          </cell>
          <cell r="Z2094">
            <v>13.80319999999999</v>
          </cell>
        </row>
        <row r="2095">
          <cell r="A2095">
            <v>39712</v>
          </cell>
          <cell r="C2095">
            <v>542575</v>
          </cell>
          <cell r="E2095">
            <v>1851880</v>
          </cell>
          <cell r="J2095">
            <v>27.34</v>
          </cell>
          <cell r="K2095">
            <v>27.34</v>
          </cell>
          <cell r="M2095">
            <v>118.72</v>
          </cell>
          <cell r="N2095">
            <v>32.85</v>
          </cell>
          <cell r="O2095">
            <v>0.27670148247978438</v>
          </cell>
          <cell r="P2095">
            <v>230</v>
          </cell>
          <cell r="Q2095">
            <v>106000</v>
          </cell>
          <cell r="R2095">
            <v>8.1968198000821584</v>
          </cell>
          <cell r="S2095" t="str">
            <v/>
          </cell>
          <cell r="T2095">
            <v>24340</v>
          </cell>
          <cell r="U2095">
            <v>8.4777371051032482</v>
          </cell>
          <cell r="V2095">
            <v>2394455</v>
          </cell>
          <cell r="X2095">
            <v>69</v>
          </cell>
          <cell r="Y2095">
            <v>0</v>
          </cell>
          <cell r="Z2095">
            <v>16.28</v>
          </cell>
        </row>
        <row r="2096">
          <cell r="A2096">
            <v>39713</v>
          </cell>
          <cell r="C2096">
            <v>584993</v>
          </cell>
          <cell r="E2096">
            <v>1865330</v>
          </cell>
          <cell r="J2096">
            <v>30.16</v>
          </cell>
          <cell r="K2096">
            <v>30.16</v>
          </cell>
          <cell r="M2096">
            <v>122.52</v>
          </cell>
          <cell r="N2096">
            <v>36.29</v>
          </cell>
          <cell r="O2096">
            <v>0.29619653934051582</v>
          </cell>
          <cell r="P2096">
            <v>230</v>
          </cell>
          <cell r="Q2096">
            <v>109000</v>
          </cell>
          <cell r="R2096">
            <v>8.0243745087765266</v>
          </cell>
          <cell r="S2096" t="str">
            <v/>
          </cell>
          <cell r="T2096">
            <v>21546</v>
          </cell>
          <cell r="U2096">
            <v>7.333467465309675</v>
          </cell>
          <cell r="V2096">
            <v>2450323</v>
          </cell>
          <cell r="X2096">
            <v>70</v>
          </cell>
          <cell r="Y2096">
            <v>0</v>
          </cell>
          <cell r="Z2096">
            <v>17.025599999999997</v>
          </cell>
        </row>
        <row r="2097">
          <cell r="A2097">
            <v>39714</v>
          </cell>
          <cell r="C2097">
            <v>658642</v>
          </cell>
          <cell r="E2097">
            <v>1821910</v>
          </cell>
          <cell r="J2097">
            <v>34.659999999999997</v>
          </cell>
          <cell r="K2097">
            <v>34.659999999999997</v>
          </cell>
          <cell r="M2097">
            <v>112.61</v>
          </cell>
          <cell r="N2097">
            <v>38.979999999999997</v>
          </cell>
          <cell r="O2097">
            <v>0.34615043068999196</v>
          </cell>
          <cell r="P2097">
            <v>230</v>
          </cell>
          <cell r="Q2097">
            <v>110000</v>
          </cell>
          <cell r="R2097">
            <v>8.4217831194404855</v>
          </cell>
          <cell r="S2097" t="str">
            <v/>
          </cell>
          <cell r="T2097">
            <v>25873</v>
          </cell>
          <cell r="U2097">
            <v>8.6989033086184033</v>
          </cell>
          <cell r="V2097">
            <v>2480552</v>
          </cell>
          <cell r="X2097">
            <v>70</v>
          </cell>
          <cell r="Y2097">
            <v>0</v>
          </cell>
          <cell r="Z2097">
            <v>15.69280000000002</v>
          </cell>
        </row>
        <row r="2098">
          <cell r="A2098">
            <v>39715</v>
          </cell>
          <cell r="C2098">
            <v>678598</v>
          </cell>
          <cell r="E2098">
            <v>1794670</v>
          </cell>
          <cell r="J2098">
            <v>35.08</v>
          </cell>
          <cell r="K2098">
            <v>35.08</v>
          </cell>
          <cell r="M2098">
            <v>108.75</v>
          </cell>
          <cell r="N2098">
            <v>38.380000000000003</v>
          </cell>
          <cell r="O2098">
            <v>0.35291954022988509</v>
          </cell>
          <cell r="P2098">
            <v>230</v>
          </cell>
          <cell r="Q2098">
            <v>111000</v>
          </cell>
          <cell r="R2098">
            <v>8.5978863936591825</v>
          </cell>
          <cell r="S2098" t="str">
            <v/>
          </cell>
          <cell r="T2098">
            <v>20407</v>
          </cell>
          <cell r="U2098">
            <v>6.8813561652032851</v>
          </cell>
          <cell r="V2098">
            <v>2473268</v>
          </cell>
          <cell r="X2098">
            <v>72</v>
          </cell>
          <cell r="Y2098">
            <v>0</v>
          </cell>
          <cell r="Z2098">
            <v>17.339200000000019</v>
          </cell>
        </row>
        <row r="2099">
          <cell r="A2099">
            <v>39716</v>
          </cell>
          <cell r="C2099">
            <v>568578</v>
          </cell>
          <cell r="E2099">
            <v>1711310</v>
          </cell>
          <cell r="J2099">
            <v>29.84</v>
          </cell>
          <cell r="K2099">
            <v>29.84</v>
          </cell>
          <cell r="M2099">
            <v>102.59</v>
          </cell>
          <cell r="N2099">
            <v>38.369999999999997</v>
          </cell>
          <cell r="O2099">
            <v>0.37401306170192022</v>
          </cell>
          <cell r="P2099">
            <v>230</v>
          </cell>
          <cell r="Q2099">
            <v>105000</v>
          </cell>
          <cell r="R2099">
            <v>8.6078985124216576</v>
          </cell>
          <cell r="S2099" t="str">
            <v/>
          </cell>
          <cell r="T2099">
            <v>20644</v>
          </cell>
          <cell r="U2099">
            <v>7.5517288568561254</v>
          </cell>
          <cell r="V2099">
            <v>2279888</v>
          </cell>
          <cell r="X2099">
            <v>68</v>
          </cell>
          <cell r="Y2099">
            <v>0</v>
          </cell>
          <cell r="Z2099">
            <v>13.153599999999983</v>
          </cell>
        </row>
        <row r="2100">
          <cell r="A2100">
            <v>39717</v>
          </cell>
          <cell r="C2100">
            <v>710075</v>
          </cell>
          <cell r="E2100">
            <v>1576700</v>
          </cell>
          <cell r="J2100">
            <v>37.4</v>
          </cell>
          <cell r="K2100">
            <v>37.4</v>
          </cell>
          <cell r="M2100">
            <v>94.32</v>
          </cell>
          <cell r="N2100">
            <v>33.78</v>
          </cell>
          <cell r="O2100">
            <v>0.3581424936386769</v>
          </cell>
          <cell r="P2100">
            <v>230</v>
          </cell>
          <cell r="Q2100">
            <v>104000</v>
          </cell>
          <cell r="R2100">
            <v>8.6804395687822655</v>
          </cell>
          <cell r="S2100" t="str">
            <v/>
          </cell>
          <cell r="T2100">
            <v>19588</v>
          </cell>
          <cell r="U2100">
            <v>7.1438563041838394</v>
          </cell>
          <cell r="V2100">
            <v>2286775</v>
          </cell>
          <cell r="X2100">
            <v>64</v>
          </cell>
          <cell r="Y2100">
            <v>1</v>
          </cell>
          <cell r="Z2100">
            <v>10.663999999999987</v>
          </cell>
        </row>
        <row r="2101">
          <cell r="A2101">
            <v>39718</v>
          </cell>
          <cell r="C2101">
            <v>552605</v>
          </cell>
          <cell r="E2101">
            <v>1732100</v>
          </cell>
          <cell r="J2101">
            <v>24.24</v>
          </cell>
          <cell r="K2101">
            <v>24.24</v>
          </cell>
          <cell r="M2101">
            <v>106.54</v>
          </cell>
          <cell r="N2101">
            <v>33.4</v>
          </cell>
          <cell r="O2101">
            <v>0.31349727801764593</v>
          </cell>
          <cell r="P2101">
            <v>230</v>
          </cell>
          <cell r="Q2101">
            <v>105000</v>
          </cell>
          <cell r="R2101">
            <v>8.7349174185655301</v>
          </cell>
          <cell r="S2101" t="str">
            <v/>
          </cell>
          <cell r="T2101">
            <v>20077</v>
          </cell>
          <cell r="U2101">
            <v>7.3288315121645891</v>
          </cell>
          <cell r="V2101">
            <v>2284705</v>
          </cell>
          <cell r="X2101">
            <v>64</v>
          </cell>
          <cell r="Y2101">
            <v>1</v>
          </cell>
          <cell r="Z2101">
            <v>8.5839999999999819</v>
          </cell>
        </row>
        <row r="2102">
          <cell r="A2102">
            <v>39719</v>
          </cell>
          <cell r="C2102">
            <v>527835</v>
          </cell>
          <cell r="E2102">
            <v>1805050</v>
          </cell>
          <cell r="J2102">
            <v>28.32</v>
          </cell>
          <cell r="K2102">
            <v>28.32</v>
          </cell>
          <cell r="M2102">
            <v>113.09</v>
          </cell>
          <cell r="N2102">
            <v>32</v>
          </cell>
          <cell r="O2102">
            <v>0.28296047395879387</v>
          </cell>
          <cell r="P2102">
            <v>230</v>
          </cell>
          <cell r="Q2102">
            <v>108000</v>
          </cell>
          <cell r="R2102">
            <v>8.2486563892228268</v>
          </cell>
          <cell r="S2102" t="str">
            <v/>
          </cell>
          <cell r="T2102">
            <v>19524</v>
          </cell>
          <cell r="U2102">
            <v>6.9797765427785761</v>
          </cell>
          <cell r="V2102">
            <v>2332885</v>
          </cell>
          <cell r="X2102">
            <v>66</v>
          </cell>
          <cell r="Y2102">
            <v>0</v>
          </cell>
          <cell r="Z2102">
            <v>12.139199999999981</v>
          </cell>
        </row>
        <row r="2103">
          <cell r="A2103">
            <v>39720</v>
          </cell>
          <cell r="C2103">
            <v>532673</v>
          </cell>
          <cell r="E2103">
            <v>1850590</v>
          </cell>
          <cell r="J2103">
            <v>25.55</v>
          </cell>
          <cell r="K2103">
            <v>25.55</v>
          </cell>
          <cell r="M2103">
            <v>116.87</v>
          </cell>
          <cell r="N2103">
            <v>34.78</v>
          </cell>
          <cell r="O2103">
            <v>0.29759561906391718</v>
          </cell>
          <cell r="P2103">
            <v>230</v>
          </cell>
          <cell r="Q2103">
            <v>107000</v>
          </cell>
          <cell r="R2103">
            <v>8.3670235921921066</v>
          </cell>
          <cell r="S2103" t="str">
            <v/>
          </cell>
          <cell r="T2103">
            <v>23210</v>
          </cell>
          <cell r="U2103">
            <v>8.1221166107139666</v>
          </cell>
          <cell r="V2103">
            <v>2383263</v>
          </cell>
          <cell r="X2103">
            <v>66</v>
          </cell>
          <cell r="Y2103">
            <v>0</v>
          </cell>
          <cell r="Z2103">
            <v>13.596799999999995</v>
          </cell>
        </row>
        <row r="2104">
          <cell r="A2104">
            <v>39721</v>
          </cell>
          <cell r="B2104">
            <v>70358</v>
          </cell>
          <cell r="C2104">
            <v>511448</v>
          </cell>
          <cell r="D2104">
            <v>1397</v>
          </cell>
          <cell r="E2104">
            <v>1663660</v>
          </cell>
          <cell r="H2104">
            <v>6.55</v>
          </cell>
          <cell r="J2104">
            <v>30.14</v>
          </cell>
          <cell r="K2104">
            <v>36.69</v>
          </cell>
          <cell r="L2104">
            <v>80</v>
          </cell>
          <cell r="M2104">
            <v>107.68</v>
          </cell>
          <cell r="N2104">
            <v>32.207000000000001</v>
          </cell>
          <cell r="O2104">
            <v>0.29909918276374442</v>
          </cell>
          <cell r="P2104">
            <v>230</v>
          </cell>
          <cell r="Q2104">
            <v>100000</v>
          </cell>
          <cell r="R2104">
            <v>7.776774953245134</v>
          </cell>
          <cell r="S2104">
            <v>17.462499999999999</v>
          </cell>
          <cell r="T2104">
            <v>21222</v>
          </cell>
          <cell r="U2104">
            <v>7.8772706658127358</v>
          </cell>
          <cell r="V2104">
            <v>2246863</v>
          </cell>
          <cell r="X2104">
            <v>60</v>
          </cell>
          <cell r="Y2104">
            <v>5</v>
          </cell>
          <cell r="Z2104">
            <v>6.4831999999999823</v>
          </cell>
        </row>
        <row r="2105">
          <cell r="A2105">
            <v>39722</v>
          </cell>
          <cell r="C2105">
            <v>527036</v>
          </cell>
          <cell r="E2105">
            <v>1604440</v>
          </cell>
          <cell r="J2105">
            <v>23.97</v>
          </cell>
          <cell r="K2105">
            <v>23.97</v>
          </cell>
          <cell r="M2105">
            <v>103.24</v>
          </cell>
          <cell r="N2105">
            <v>32.090000000000003</v>
          </cell>
          <cell r="O2105">
            <v>0.31082913599380091</v>
          </cell>
          <cell r="P2105">
            <v>230</v>
          </cell>
          <cell r="Q2105">
            <v>94000</v>
          </cell>
          <cell r="R2105">
            <v>8.3777847653486361</v>
          </cell>
          <cell r="S2105" t="str">
            <v/>
          </cell>
          <cell r="T2105">
            <v>20017</v>
          </cell>
          <cell r="U2105">
            <v>7.8322148595621064</v>
          </cell>
          <cell r="V2105">
            <v>2131476</v>
          </cell>
          <cell r="X2105">
            <v>58</v>
          </cell>
          <cell r="Y2105">
            <v>7</v>
          </cell>
          <cell r="Z2105">
            <v>3.0959999999999752</v>
          </cell>
        </row>
        <row r="2106">
          <cell r="A2106">
            <v>39723</v>
          </cell>
          <cell r="C2106">
            <v>170049</v>
          </cell>
          <cell r="E2106">
            <v>1904500</v>
          </cell>
          <cell r="J2106">
            <v>5.73</v>
          </cell>
          <cell r="K2106">
            <v>5.73</v>
          </cell>
          <cell r="M2106">
            <v>123.4</v>
          </cell>
          <cell r="N2106">
            <v>35.72</v>
          </cell>
          <cell r="O2106">
            <v>0.28946515397082656</v>
          </cell>
          <cell r="P2106">
            <v>230</v>
          </cell>
          <cell r="Q2106">
            <v>98000</v>
          </cell>
          <cell r="R2106">
            <v>8.0327925346549982</v>
          </cell>
          <cell r="S2106" t="str">
            <v/>
          </cell>
          <cell r="T2106">
            <v>29751</v>
          </cell>
          <cell r="U2106">
            <v>11.960350900364368</v>
          </cell>
          <cell r="V2106">
            <v>2074549</v>
          </cell>
          <cell r="X2106">
            <v>52</v>
          </cell>
          <cell r="Y2106">
            <v>13</v>
          </cell>
          <cell r="Z2106">
            <v>0</v>
          </cell>
        </row>
        <row r="2107">
          <cell r="A2107">
            <v>39724</v>
          </cell>
          <cell r="D2107">
            <v>1551</v>
          </cell>
          <cell r="E2107">
            <v>2071340</v>
          </cell>
          <cell r="K2107">
            <v>0</v>
          </cell>
          <cell r="L2107">
            <v>40</v>
          </cell>
          <cell r="M2107">
            <v>133.69</v>
          </cell>
          <cell r="N2107">
            <v>37.89</v>
          </cell>
          <cell r="O2107">
            <v>0.28341685989976811</v>
          </cell>
          <cell r="P2107">
            <v>230</v>
          </cell>
          <cell r="Q2107">
            <v>93000</v>
          </cell>
          <cell r="R2107">
            <v>7.7468023038372351</v>
          </cell>
          <cell r="S2107">
            <v>38.774999999999999</v>
          </cell>
          <cell r="T2107">
            <v>19373</v>
          </cell>
          <cell r="U2107">
            <v>7.7944677264747648</v>
          </cell>
          <cell r="V2107">
            <v>2072891</v>
          </cell>
          <cell r="X2107">
            <v>56</v>
          </cell>
          <cell r="Y2107">
            <v>9</v>
          </cell>
          <cell r="Z2107">
            <v>2.7135999999999925</v>
          </cell>
        </row>
        <row r="2108">
          <cell r="A2108">
            <v>39725</v>
          </cell>
          <cell r="D2108">
            <v>14286</v>
          </cell>
          <cell r="E2108">
            <v>2072490</v>
          </cell>
          <cell r="K2108">
            <v>0</v>
          </cell>
          <cell r="L2108">
            <v>670</v>
          </cell>
          <cell r="M2108">
            <v>131.72</v>
          </cell>
          <cell r="N2108">
            <v>36.6</v>
          </cell>
          <cell r="O2108">
            <v>0.27786213179471608</v>
          </cell>
          <cell r="P2108">
            <v>230</v>
          </cell>
          <cell r="Q2108">
            <v>106000</v>
          </cell>
          <cell r="R2108">
            <v>7.8670285453993323</v>
          </cell>
          <cell r="S2108">
            <v>21.322388059701492</v>
          </cell>
          <cell r="T2108">
            <v>19053</v>
          </cell>
          <cell r="U2108">
            <v>7.6147137977435042</v>
          </cell>
          <cell r="V2108">
            <v>2086776</v>
          </cell>
          <cell r="X2108">
            <v>58</v>
          </cell>
          <cell r="Y2108">
            <v>7</v>
          </cell>
          <cell r="Z2108">
            <v>4.6031999999999869</v>
          </cell>
        </row>
        <row r="2109">
          <cell r="A2109">
            <v>39726</v>
          </cell>
          <cell r="D2109">
            <v>43585</v>
          </cell>
          <cell r="E2109">
            <v>2077940</v>
          </cell>
          <cell r="K2109">
            <v>0</v>
          </cell>
          <cell r="L2109">
            <v>810</v>
          </cell>
          <cell r="M2109">
            <v>131.24</v>
          </cell>
          <cell r="N2109">
            <v>36.1</v>
          </cell>
          <cell r="O2109">
            <v>0.2750685766534593</v>
          </cell>
          <cell r="P2109">
            <v>230</v>
          </cell>
          <cell r="Q2109">
            <v>97000</v>
          </cell>
          <cell r="R2109">
            <v>7.9165650716245048</v>
          </cell>
          <cell r="S2109">
            <v>53.808641975308639</v>
          </cell>
          <cell r="T2109">
            <v>18591</v>
          </cell>
          <cell r="U2109">
            <v>7.3083720436949839</v>
          </cell>
          <cell r="V2109">
            <v>2121525</v>
          </cell>
          <cell r="X2109">
            <v>62</v>
          </cell>
          <cell r="Y2109">
            <v>3</v>
          </cell>
          <cell r="Z2109">
            <v>9.3535999999999859</v>
          </cell>
        </row>
        <row r="2110">
          <cell r="A2110">
            <v>39727</v>
          </cell>
          <cell r="D2110">
            <v>1552</v>
          </cell>
          <cell r="E2110">
            <v>2061040</v>
          </cell>
          <cell r="K2110">
            <v>0</v>
          </cell>
          <cell r="L2110">
            <v>180</v>
          </cell>
          <cell r="M2110">
            <v>134.28</v>
          </cell>
          <cell r="N2110">
            <v>36.74</v>
          </cell>
          <cell r="O2110">
            <v>0.2736073875484063</v>
          </cell>
          <cell r="P2110">
            <v>230</v>
          </cell>
          <cell r="Q2110">
            <v>96000</v>
          </cell>
          <cell r="R2110">
            <v>7.6744116770926425</v>
          </cell>
          <cell r="S2110">
            <v>8.6222222222222218</v>
          </cell>
          <cell r="T2110">
            <v>19716</v>
          </cell>
          <cell r="U2110">
            <v>7.9720778515576516</v>
          </cell>
          <cell r="V2110">
            <v>2062592</v>
          </cell>
          <cell r="X2110">
            <v>66</v>
          </cell>
          <cell r="Y2110">
            <v>0</v>
          </cell>
          <cell r="Z2110">
            <v>10.857599999999991</v>
          </cell>
        </row>
        <row r="2111">
          <cell r="A2111">
            <v>39728</v>
          </cell>
          <cell r="D2111">
            <v>48701</v>
          </cell>
          <cell r="E2111">
            <v>2173630</v>
          </cell>
          <cell r="K2111">
            <v>0</v>
          </cell>
          <cell r="L2111">
            <v>860</v>
          </cell>
          <cell r="M2111">
            <v>140.71</v>
          </cell>
          <cell r="N2111">
            <v>37.119999999999997</v>
          </cell>
          <cell r="O2111">
            <v>0.26380498898443605</v>
          </cell>
          <cell r="P2111">
            <v>230</v>
          </cell>
          <cell r="Q2111">
            <v>101000</v>
          </cell>
          <cell r="R2111">
            <v>7.7237936180797382</v>
          </cell>
          <cell r="S2111">
            <v>56.629069767441862</v>
          </cell>
          <cell r="T2111">
            <v>23864</v>
          </cell>
          <cell r="U2111">
            <v>8.9557208174659859</v>
          </cell>
          <cell r="V2111">
            <v>2222331</v>
          </cell>
          <cell r="X2111">
            <v>66</v>
          </cell>
          <cell r="Y2111">
            <v>0</v>
          </cell>
          <cell r="Z2111">
            <v>13.391999999999982</v>
          </cell>
        </row>
        <row r="2112">
          <cell r="A2112">
            <v>39729</v>
          </cell>
          <cell r="D2112">
            <v>149115</v>
          </cell>
          <cell r="E2112">
            <v>1876310</v>
          </cell>
          <cell r="K2112">
            <v>0</v>
          </cell>
          <cell r="L2112">
            <v>2070</v>
          </cell>
          <cell r="M2112">
            <v>123.84</v>
          </cell>
          <cell r="N2112">
            <v>29.85</v>
          </cell>
          <cell r="O2112">
            <v>0.24103682170542637</v>
          </cell>
          <cell r="P2112">
            <v>230</v>
          </cell>
          <cell r="Q2112">
            <v>92000</v>
          </cell>
          <cell r="R2112">
            <v>7.5755410206718343</v>
          </cell>
          <cell r="S2112">
            <v>72.036231884057969</v>
          </cell>
          <cell r="T2112">
            <v>21623</v>
          </cell>
          <cell r="U2112">
            <v>8.9036039349766103</v>
          </cell>
          <cell r="V2112">
            <v>2025425</v>
          </cell>
          <cell r="X2112">
            <v>58</v>
          </cell>
          <cell r="Y2112">
            <v>7</v>
          </cell>
          <cell r="Z2112">
            <v>4.5919999999999845</v>
          </cell>
        </row>
        <row r="2113">
          <cell r="A2113">
            <v>39730</v>
          </cell>
          <cell r="E2113">
            <v>1886510</v>
          </cell>
          <cell r="K2113">
            <v>0</v>
          </cell>
          <cell r="M2113">
            <v>120.46</v>
          </cell>
          <cell r="N2113">
            <v>27.74</v>
          </cell>
          <cell r="O2113">
            <v>0.2302839116719243</v>
          </cell>
          <cell r="P2113">
            <v>230</v>
          </cell>
          <cell r="Q2113">
            <v>91000</v>
          </cell>
          <cell r="R2113">
            <v>7.8304416403785488</v>
          </cell>
          <cell r="S2113" t="str">
            <v/>
          </cell>
          <cell r="T2113">
            <v>20605</v>
          </cell>
          <cell r="U2113">
            <v>9.109185745106041</v>
          </cell>
          <cell r="V2113">
            <v>1886510</v>
          </cell>
          <cell r="X2113">
            <v>60</v>
          </cell>
          <cell r="Y2113">
            <v>5</v>
          </cell>
          <cell r="Z2113">
            <v>5.9055999999999926</v>
          </cell>
        </row>
        <row r="2114">
          <cell r="A2114">
            <v>39731</v>
          </cell>
          <cell r="E2114">
            <v>2055800</v>
          </cell>
          <cell r="K2114">
            <v>0</v>
          </cell>
          <cell r="M2114">
            <v>130.01</v>
          </cell>
          <cell r="N2114">
            <v>25.3</v>
          </cell>
          <cell r="O2114">
            <v>0.1946004153526652</v>
          </cell>
          <cell r="P2114">
            <v>230</v>
          </cell>
          <cell r="Q2114">
            <v>94000</v>
          </cell>
          <cell r="R2114">
            <v>7.9063148988539353</v>
          </cell>
          <cell r="S2114" t="str">
            <v/>
          </cell>
          <cell r="T2114">
            <v>20490</v>
          </cell>
          <cell r="U2114">
            <v>8.3124136589162365</v>
          </cell>
          <cell r="V2114">
            <v>2055800</v>
          </cell>
          <cell r="X2114">
            <v>62</v>
          </cell>
          <cell r="Y2114">
            <v>3</v>
          </cell>
          <cell r="Z2114">
            <v>9.1551999999999865</v>
          </cell>
        </row>
        <row r="2115">
          <cell r="A2115">
            <v>39732</v>
          </cell>
          <cell r="D2115">
            <v>3467</v>
          </cell>
          <cell r="E2115">
            <v>2145840</v>
          </cell>
          <cell r="K2115">
            <v>0</v>
          </cell>
          <cell r="L2115">
            <v>770</v>
          </cell>
          <cell r="M2115">
            <v>134.76</v>
          </cell>
          <cell r="N2115">
            <v>29.03</v>
          </cell>
          <cell r="O2115">
            <v>0.2154200059364797</v>
          </cell>
          <cell r="P2115">
            <v>230</v>
          </cell>
          <cell r="Q2115">
            <v>98000</v>
          </cell>
          <cell r="R2115">
            <v>7.9617097061442568</v>
          </cell>
          <cell r="S2115">
            <v>4.5025974025974023</v>
          </cell>
          <cell r="T2115">
            <v>29498</v>
          </cell>
          <cell r="U2115">
            <v>11.446169393204414</v>
          </cell>
          <cell r="V2115">
            <v>2149307</v>
          </cell>
          <cell r="X2115">
            <v>68</v>
          </cell>
          <cell r="Y2115">
            <v>0</v>
          </cell>
          <cell r="Z2115">
            <v>15.316800000000001</v>
          </cell>
        </row>
        <row r="2116">
          <cell r="A2116">
            <v>39733</v>
          </cell>
          <cell r="D2116">
            <v>1700</v>
          </cell>
          <cell r="E2116">
            <v>2145000</v>
          </cell>
          <cell r="K2116">
            <v>0</v>
          </cell>
          <cell r="L2116">
            <v>740</v>
          </cell>
          <cell r="M2116">
            <v>134.6</v>
          </cell>
          <cell r="N2116">
            <v>27.83</v>
          </cell>
          <cell r="O2116">
            <v>0.20676077265973253</v>
          </cell>
          <cell r="P2116">
            <v>230</v>
          </cell>
          <cell r="Q2116">
            <v>96000</v>
          </cell>
          <cell r="R2116">
            <v>7.9680534918276376</v>
          </cell>
          <cell r="S2116">
            <v>2.2972972972972974</v>
          </cell>
          <cell r="T2116">
            <v>22213</v>
          </cell>
          <cell r="U2116">
            <v>8.6298234499464286</v>
          </cell>
          <cell r="V2116">
            <v>2146700</v>
          </cell>
          <cell r="X2116">
            <v>68</v>
          </cell>
          <cell r="Y2116">
            <v>0</v>
          </cell>
          <cell r="Z2116">
            <v>14.248000000000019</v>
          </cell>
        </row>
        <row r="2117">
          <cell r="A2117">
            <v>39734</v>
          </cell>
          <cell r="D2117">
            <v>63138</v>
          </cell>
          <cell r="E2117">
            <v>2189640</v>
          </cell>
          <cell r="K2117">
            <v>0</v>
          </cell>
          <cell r="L2117">
            <v>1220</v>
          </cell>
          <cell r="M2117">
            <v>138.13</v>
          </cell>
          <cell r="N2117">
            <v>26.45</v>
          </cell>
          <cell r="O2117">
            <v>0.19148628103960039</v>
          </cell>
          <cell r="P2117">
            <v>230</v>
          </cell>
          <cell r="Q2117">
            <v>106000</v>
          </cell>
          <cell r="R2117">
            <v>7.9260117280822415</v>
          </cell>
          <cell r="S2117">
            <v>51.752459016393445</v>
          </cell>
          <cell r="T2117">
            <v>22299</v>
          </cell>
          <cell r="U2117">
            <v>8.2553034520045916</v>
          </cell>
          <cell r="V2117">
            <v>2252778</v>
          </cell>
          <cell r="X2117">
            <v>72</v>
          </cell>
          <cell r="Y2117">
            <v>0</v>
          </cell>
          <cell r="Z2117">
            <v>16.161600000000035</v>
          </cell>
        </row>
        <row r="2118">
          <cell r="A2118">
            <v>39735</v>
          </cell>
          <cell r="D2118">
            <v>109732</v>
          </cell>
          <cell r="E2118">
            <v>2230510</v>
          </cell>
          <cell r="K2118">
            <v>0</v>
          </cell>
          <cell r="L2118">
            <v>1610</v>
          </cell>
          <cell r="M2118">
            <v>142.08000000000001</v>
          </cell>
          <cell r="N2118">
            <v>29.13</v>
          </cell>
          <cell r="O2118">
            <v>0.2050253378378378</v>
          </cell>
          <cell r="P2118">
            <v>230</v>
          </cell>
          <cell r="Q2118">
            <v>104000</v>
          </cell>
          <cell r="R2118">
            <v>7.849486204954955</v>
          </cell>
          <cell r="S2118">
            <v>68.15652173913044</v>
          </cell>
          <cell r="T2118">
            <v>24943</v>
          </cell>
          <cell r="U2118">
            <v>8.8890217336497663</v>
          </cell>
          <cell r="V2118">
            <v>2340242</v>
          </cell>
          <cell r="X2118">
            <v>67</v>
          </cell>
          <cell r="Y2118">
            <v>0</v>
          </cell>
          <cell r="Z2118">
            <v>14.56800000000004</v>
          </cell>
        </row>
        <row r="2119">
          <cell r="A2119">
            <v>39736</v>
          </cell>
          <cell r="D2119">
            <v>86530</v>
          </cell>
          <cell r="E2119">
            <v>2219180</v>
          </cell>
          <cell r="K2119">
            <v>0</v>
          </cell>
          <cell r="L2119">
            <v>1340</v>
          </cell>
          <cell r="M2119">
            <v>142.43</v>
          </cell>
          <cell r="N2119">
            <v>32.57</v>
          </cell>
          <cell r="O2119">
            <v>0.22867373446605349</v>
          </cell>
          <cell r="P2119">
            <v>230</v>
          </cell>
          <cell r="Q2119">
            <v>105000</v>
          </cell>
          <cell r="R2119">
            <v>7.7904233658639335</v>
          </cell>
          <cell r="S2119">
            <v>64.574626865671647</v>
          </cell>
          <cell r="T2119">
            <v>20316</v>
          </cell>
          <cell r="U2119">
            <v>7.3485147741910302</v>
          </cell>
          <cell r="V2119">
            <v>2305710</v>
          </cell>
          <cell r="X2119">
            <v>68</v>
          </cell>
          <cell r="Y2119">
            <v>0</v>
          </cell>
          <cell r="Z2119">
            <v>15.104000000000013</v>
          </cell>
        </row>
        <row r="2120">
          <cell r="A2120">
            <v>39737</v>
          </cell>
          <cell r="E2120">
            <v>1302130</v>
          </cell>
          <cell r="K2120">
            <v>0</v>
          </cell>
          <cell r="M2120">
            <v>86.03</v>
          </cell>
          <cell r="N2120">
            <v>22.63</v>
          </cell>
          <cell r="O2120">
            <v>0.26304777403231427</v>
          </cell>
          <cell r="P2120">
            <v>230</v>
          </cell>
          <cell r="Q2120">
            <v>87000</v>
          </cell>
          <cell r="R2120">
            <v>7.5678832965244682</v>
          </cell>
          <cell r="S2120" t="str">
            <v/>
          </cell>
          <cell r="T2120">
            <v>19755</v>
          </cell>
          <cell r="U2120">
            <v>12.652861081458841</v>
          </cell>
          <cell r="V2120">
            <v>1302130</v>
          </cell>
          <cell r="X2120">
            <v>54</v>
          </cell>
          <cell r="Y2120">
            <v>11</v>
          </cell>
          <cell r="Z2120">
            <v>0</v>
          </cell>
        </row>
        <row r="2121">
          <cell r="A2121">
            <v>39738</v>
          </cell>
          <cell r="E2121">
            <v>1171900</v>
          </cell>
          <cell r="K2121">
            <v>0</v>
          </cell>
          <cell r="M2121">
            <v>75.2</v>
          </cell>
          <cell r="N2121">
            <v>19.350000000000001</v>
          </cell>
          <cell r="O2121">
            <v>0.25731382978723405</v>
          </cell>
          <cell r="P2121">
            <v>230</v>
          </cell>
          <cell r="Q2121">
            <v>64000</v>
          </cell>
          <cell r="R2121">
            <v>7.7918882978723403</v>
          </cell>
          <cell r="S2121" t="str">
            <v/>
          </cell>
          <cell r="T2121">
            <v>19654</v>
          </cell>
          <cell r="U2121">
            <v>13.987060329379638</v>
          </cell>
          <cell r="V2121">
            <v>1171900</v>
          </cell>
          <cell r="X2121">
            <v>52</v>
          </cell>
          <cell r="Y2121">
            <v>13</v>
          </cell>
          <cell r="Z2121">
            <v>0</v>
          </cell>
        </row>
        <row r="2122">
          <cell r="A2122">
            <v>39739</v>
          </cell>
          <cell r="E2122">
            <v>1276180</v>
          </cell>
          <cell r="K2122">
            <v>0</v>
          </cell>
          <cell r="M2122">
            <v>86.49</v>
          </cell>
          <cell r="N2122">
            <v>22.77</v>
          </cell>
          <cell r="O2122">
            <v>0.26326742976066597</v>
          </cell>
          <cell r="P2122">
            <v>230</v>
          </cell>
          <cell r="Q2122">
            <v>57000</v>
          </cell>
          <cell r="R2122">
            <v>7.3776159093536826</v>
          </cell>
          <cell r="S2122" t="str">
            <v/>
          </cell>
          <cell r="T2122">
            <v>19752</v>
          </cell>
          <cell r="U2122">
            <v>12.908185365700763</v>
          </cell>
          <cell r="V2122">
            <v>1276180</v>
          </cell>
          <cell r="X2122">
            <v>52</v>
          </cell>
          <cell r="Y2122">
            <v>13</v>
          </cell>
          <cell r="Z2122">
            <v>0</v>
          </cell>
        </row>
        <row r="2123">
          <cell r="A2123">
            <v>39740</v>
          </cell>
          <cell r="E2123">
            <v>1287910</v>
          </cell>
          <cell r="K2123">
            <v>0</v>
          </cell>
          <cell r="M2123">
            <v>86.67</v>
          </cell>
          <cell r="N2123">
            <v>24.42</v>
          </cell>
          <cell r="O2123">
            <v>0.28175839390792662</v>
          </cell>
          <cell r="P2123">
            <v>230</v>
          </cell>
          <cell r="Q2123">
            <v>57000</v>
          </cell>
          <cell r="R2123">
            <v>7.4299642321449175</v>
          </cell>
          <cell r="S2123" t="str">
            <v/>
          </cell>
          <cell r="T2123">
            <v>21409</v>
          </cell>
          <cell r="U2123">
            <v>13.86362866970518</v>
          </cell>
          <cell r="V2123">
            <v>1287910</v>
          </cell>
          <cell r="X2123">
            <v>50</v>
          </cell>
          <cell r="Y2123">
            <v>15</v>
          </cell>
          <cell r="Z2123">
            <v>0</v>
          </cell>
        </row>
        <row r="2124">
          <cell r="A2124">
            <v>39741</v>
          </cell>
          <cell r="E2124">
            <v>971240</v>
          </cell>
          <cell r="K2124">
            <v>0</v>
          </cell>
          <cell r="M2124">
            <v>65.53</v>
          </cell>
          <cell r="N2124">
            <v>19.84</v>
          </cell>
          <cell r="O2124">
            <v>0.30276209369754309</v>
          </cell>
          <cell r="P2124">
            <v>230</v>
          </cell>
          <cell r="Q2124">
            <v>55000</v>
          </cell>
          <cell r="R2124">
            <v>7.4106516099496416</v>
          </cell>
          <cell r="S2124" t="str">
            <v/>
          </cell>
          <cell r="T2124">
            <v>28744</v>
          </cell>
          <cell r="U2124">
            <v>24.682360693546393</v>
          </cell>
          <cell r="V2124">
            <v>971240</v>
          </cell>
          <cell r="X2124">
            <v>54</v>
          </cell>
          <cell r="Y2124">
            <v>11</v>
          </cell>
          <cell r="Z2124">
            <v>0</v>
          </cell>
        </row>
        <row r="2125">
          <cell r="A2125">
            <v>39742</v>
          </cell>
          <cell r="E2125">
            <v>836650</v>
          </cell>
          <cell r="K2125">
            <v>0</v>
          </cell>
          <cell r="M2125">
            <v>55.62</v>
          </cell>
          <cell r="N2125">
            <v>16.579999999999998</v>
          </cell>
          <cell r="O2125">
            <v>0.29809421071556991</v>
          </cell>
          <cell r="P2125">
            <v>230</v>
          </cell>
          <cell r="Q2125">
            <v>40000</v>
          </cell>
          <cell r="R2125">
            <v>7.5211254944264656</v>
          </cell>
          <cell r="S2125" t="str">
            <v/>
          </cell>
          <cell r="T2125">
            <v>22705</v>
          </cell>
          <cell r="U2125">
            <v>22.633084324388932</v>
          </cell>
          <cell r="V2125">
            <v>836650</v>
          </cell>
          <cell r="X2125">
            <v>58</v>
          </cell>
          <cell r="Y2125">
            <v>7</v>
          </cell>
          <cell r="Z2125">
            <v>0</v>
          </cell>
        </row>
        <row r="2126">
          <cell r="A2126">
            <v>39743</v>
          </cell>
          <cell r="D2126">
            <v>621</v>
          </cell>
          <cell r="E2126">
            <v>945060</v>
          </cell>
          <cell r="K2126">
            <v>0</v>
          </cell>
          <cell r="M2126">
            <v>63.07</v>
          </cell>
          <cell r="N2126">
            <v>17.489999999999998</v>
          </cell>
          <cell r="O2126">
            <v>0.27731092436974786</v>
          </cell>
          <cell r="P2126">
            <v>230</v>
          </cell>
          <cell r="Q2126">
            <v>44000</v>
          </cell>
          <cell r="R2126">
            <v>7.4921515776121765</v>
          </cell>
          <cell r="S2126" t="str">
            <v/>
          </cell>
          <cell r="T2126">
            <v>21348</v>
          </cell>
          <cell r="U2126">
            <v>18.826889828599707</v>
          </cell>
          <cell r="V2126">
            <v>945681</v>
          </cell>
          <cell r="X2126">
            <v>56</v>
          </cell>
          <cell r="Y2126">
            <v>9</v>
          </cell>
          <cell r="Z2126">
            <v>0</v>
          </cell>
        </row>
        <row r="2127">
          <cell r="A2127">
            <v>39744</v>
          </cell>
          <cell r="C2127">
            <v>46423</v>
          </cell>
          <cell r="E2127">
            <v>1052660</v>
          </cell>
          <cell r="J2127">
            <v>7.7</v>
          </cell>
          <cell r="K2127">
            <v>7.7</v>
          </cell>
          <cell r="M2127">
            <v>70.599999999999994</v>
          </cell>
          <cell r="N2127">
            <v>16.329999999999998</v>
          </cell>
          <cell r="O2127">
            <v>0.23130311614730878</v>
          </cell>
          <cell r="P2127">
            <v>230</v>
          </cell>
          <cell r="Q2127">
            <v>56000</v>
          </cell>
          <cell r="R2127">
            <v>7.0184099616858235</v>
          </cell>
          <cell r="S2127" t="str">
            <v/>
          </cell>
          <cell r="T2127">
            <v>27257</v>
          </cell>
          <cell r="U2127">
            <v>20.683003922360733</v>
          </cell>
          <cell r="V2127">
            <v>1099083</v>
          </cell>
          <cell r="X2127">
            <v>54</v>
          </cell>
          <cell r="Y2127">
            <v>11</v>
          </cell>
          <cell r="Z2127">
            <v>0</v>
          </cell>
        </row>
        <row r="2128">
          <cell r="A2128">
            <v>39745</v>
          </cell>
          <cell r="B2128">
            <v>20000</v>
          </cell>
          <cell r="C2128">
            <v>1370000</v>
          </cell>
          <cell r="E2128">
            <v>60180</v>
          </cell>
          <cell r="H2128">
            <v>6.96</v>
          </cell>
          <cell r="J2128">
            <v>63.15</v>
          </cell>
          <cell r="K2128">
            <v>70.11</v>
          </cell>
          <cell r="M2128">
            <v>1.79</v>
          </cell>
          <cell r="N2128">
            <v>0.69</v>
          </cell>
          <cell r="O2128">
            <v>0.38547486033519551</v>
          </cell>
          <cell r="P2128">
            <v>230</v>
          </cell>
          <cell r="Q2128">
            <v>68000</v>
          </cell>
          <cell r="R2128">
            <v>10.084700973574408</v>
          </cell>
          <cell r="S2128" t="str">
            <v/>
          </cell>
          <cell r="T2128">
            <v>25388</v>
          </cell>
          <cell r="U2128">
            <v>14.600664745066128</v>
          </cell>
          <cell r="V2128">
            <v>1450180</v>
          </cell>
          <cell r="X2128">
            <v>50</v>
          </cell>
          <cell r="Y2128">
            <v>15</v>
          </cell>
          <cell r="Z2128">
            <v>0</v>
          </cell>
        </row>
        <row r="2129">
          <cell r="A2129">
            <v>39746</v>
          </cell>
          <cell r="B2129">
            <v>360000</v>
          </cell>
          <cell r="C2129">
            <v>1007550</v>
          </cell>
          <cell r="H2129">
            <v>29.59</v>
          </cell>
          <cell r="J2129">
            <v>44.99</v>
          </cell>
          <cell r="K2129">
            <v>74.58</v>
          </cell>
          <cell r="M2129">
            <v>0</v>
          </cell>
          <cell r="N2129">
            <v>0</v>
          </cell>
          <cell r="O2129" t="str">
            <v/>
          </cell>
          <cell r="P2129">
            <v>230</v>
          </cell>
          <cell r="Q2129">
            <v>68000</v>
          </cell>
          <cell r="R2129">
            <v>9.1683427192276756</v>
          </cell>
          <cell r="S2129" t="str">
            <v/>
          </cell>
          <cell r="T2129">
            <v>23500</v>
          </cell>
          <cell r="U2129">
            <v>14.331468684874411</v>
          </cell>
          <cell r="V2129">
            <v>1367550</v>
          </cell>
          <cell r="X2129">
            <v>48</v>
          </cell>
          <cell r="Y2129">
            <v>17</v>
          </cell>
          <cell r="Z2129">
            <v>0</v>
          </cell>
        </row>
        <row r="2130">
          <cell r="A2130">
            <v>39747</v>
          </cell>
          <cell r="B2130">
            <v>360000</v>
          </cell>
          <cell r="C2130">
            <v>919420</v>
          </cell>
          <cell r="H2130">
            <v>32.19</v>
          </cell>
          <cell r="J2130">
            <v>36.06</v>
          </cell>
          <cell r="K2130">
            <v>68.25</v>
          </cell>
          <cell r="M2130">
            <v>0</v>
          </cell>
          <cell r="N2130">
            <v>0</v>
          </cell>
          <cell r="O2130" t="str">
            <v/>
          </cell>
          <cell r="P2130">
            <v>230</v>
          </cell>
          <cell r="Q2130">
            <v>72000</v>
          </cell>
          <cell r="R2130">
            <v>9.3730402930402938</v>
          </cell>
          <cell r="S2130" t="str">
            <v/>
          </cell>
          <cell r="T2130">
            <v>22243</v>
          </cell>
          <cell r="U2130">
            <v>14.499274671335449</v>
          </cell>
          <cell r="V2130">
            <v>1279420</v>
          </cell>
          <cell r="X2130">
            <v>57</v>
          </cell>
          <cell r="Y2130">
            <v>8</v>
          </cell>
          <cell r="Z2130">
            <v>0</v>
          </cell>
        </row>
        <row r="2131">
          <cell r="A2131">
            <v>39748</v>
          </cell>
          <cell r="B2131">
            <v>360000</v>
          </cell>
          <cell r="C2131">
            <v>1345000</v>
          </cell>
          <cell r="D2131">
            <v>1500</v>
          </cell>
          <cell r="H2131">
            <v>25</v>
          </cell>
          <cell r="J2131">
            <v>72</v>
          </cell>
          <cell r="K2131">
            <v>97</v>
          </cell>
          <cell r="L2131">
            <v>150</v>
          </cell>
          <cell r="M2131">
            <v>0</v>
          </cell>
          <cell r="N2131">
            <v>0</v>
          </cell>
          <cell r="O2131" t="str">
            <v/>
          </cell>
          <cell r="P2131">
            <v>230</v>
          </cell>
          <cell r="Q2131">
            <v>83000</v>
          </cell>
          <cell r="R2131">
            <v>8.7886597938144337</v>
          </cell>
          <cell r="S2131">
            <v>10</v>
          </cell>
          <cell r="T2131">
            <v>23500</v>
          </cell>
          <cell r="U2131">
            <v>11.484910635804278</v>
          </cell>
          <cell r="V2131">
            <v>1706500</v>
          </cell>
          <cell r="X2131">
            <v>42</v>
          </cell>
          <cell r="Y2131">
            <v>23</v>
          </cell>
          <cell r="Z2131">
            <v>0</v>
          </cell>
        </row>
        <row r="2132">
          <cell r="A2132">
            <v>39749</v>
          </cell>
          <cell r="B2132">
            <v>360000</v>
          </cell>
          <cell r="C2132">
            <v>1438000</v>
          </cell>
          <cell r="D2132">
            <v>1500</v>
          </cell>
          <cell r="H2132">
            <v>25</v>
          </cell>
          <cell r="J2132">
            <v>81.25</v>
          </cell>
          <cell r="K2132">
            <v>106.25</v>
          </cell>
          <cell r="L2132">
            <v>240</v>
          </cell>
          <cell r="M2132">
            <v>0</v>
          </cell>
          <cell r="N2132">
            <v>0</v>
          </cell>
          <cell r="O2132" t="str">
            <v/>
          </cell>
          <cell r="P2132">
            <v>230</v>
          </cell>
          <cell r="Q2132">
            <v>80000</v>
          </cell>
          <cell r="R2132">
            <v>8.4611764705882351</v>
          </cell>
          <cell r="S2132">
            <v>6.25</v>
          </cell>
          <cell r="T2132">
            <v>20686</v>
          </cell>
          <cell r="U2132">
            <v>9.5871764378994158</v>
          </cell>
          <cell r="V2132">
            <v>1799500</v>
          </cell>
          <cell r="X2132">
            <v>40</v>
          </cell>
          <cell r="Y2132">
            <v>25</v>
          </cell>
          <cell r="Z2132">
            <v>0</v>
          </cell>
        </row>
        <row r="2133">
          <cell r="A2133">
            <v>39750</v>
          </cell>
          <cell r="B2133">
            <v>360000</v>
          </cell>
          <cell r="C2133">
            <v>1461000</v>
          </cell>
          <cell r="H2133">
            <v>25</v>
          </cell>
          <cell r="J2133">
            <v>66.150000000000006</v>
          </cell>
          <cell r="K2133">
            <v>91.15</v>
          </cell>
          <cell r="M2133">
            <v>0</v>
          </cell>
          <cell r="N2133">
            <v>0</v>
          </cell>
          <cell r="O2133" t="str">
            <v/>
          </cell>
          <cell r="P2133">
            <v>230</v>
          </cell>
          <cell r="Q2133">
            <v>80000</v>
          </cell>
          <cell r="R2133">
            <v>9.9890290729566651</v>
          </cell>
          <cell r="S2133" t="str">
            <v/>
          </cell>
          <cell r="T2133">
            <v>28088</v>
          </cell>
          <cell r="U2133">
            <v>12.864026359143327</v>
          </cell>
          <cell r="V2133">
            <v>1821000</v>
          </cell>
          <cell r="X2133">
            <v>46</v>
          </cell>
          <cell r="Y2133">
            <v>19</v>
          </cell>
          <cell r="Z2133">
            <v>0</v>
          </cell>
        </row>
        <row r="2134">
          <cell r="A2134">
            <v>39751</v>
          </cell>
          <cell r="B2134">
            <v>360000</v>
          </cell>
          <cell r="C2134">
            <v>1202000</v>
          </cell>
          <cell r="D2134">
            <v>1500</v>
          </cell>
          <cell r="H2134">
            <v>28.67</v>
          </cell>
          <cell r="J2134">
            <v>50.72</v>
          </cell>
          <cell r="K2134">
            <v>79.39</v>
          </cell>
          <cell r="L2134">
            <v>70</v>
          </cell>
          <cell r="M2134">
            <v>0</v>
          </cell>
          <cell r="N2134">
            <v>0</v>
          </cell>
          <cell r="O2134" t="str">
            <v/>
          </cell>
          <cell r="P2134">
            <v>230</v>
          </cell>
          <cell r="Q2134">
            <v>79000</v>
          </cell>
          <cell r="R2134">
            <v>9.8375110215392372</v>
          </cell>
          <cell r="S2134">
            <v>21.428571428571427</v>
          </cell>
          <cell r="T2134">
            <v>27204</v>
          </cell>
          <cell r="U2134">
            <v>14.511119923249119</v>
          </cell>
          <cell r="V2134">
            <v>1563500</v>
          </cell>
          <cell r="X2134">
            <v>51</v>
          </cell>
          <cell r="Y2134">
            <v>14</v>
          </cell>
          <cell r="Z2134">
            <v>0</v>
          </cell>
        </row>
        <row r="2135">
          <cell r="A2135">
            <v>39752</v>
          </cell>
          <cell r="B2135">
            <v>360000</v>
          </cell>
          <cell r="C2135">
            <v>956000</v>
          </cell>
          <cell r="H2135">
            <v>25</v>
          </cell>
          <cell r="J2135">
            <v>52.6</v>
          </cell>
          <cell r="K2135">
            <v>77.599999999999994</v>
          </cell>
          <cell r="L2135">
            <v>0</v>
          </cell>
          <cell r="M2135">
            <v>0</v>
          </cell>
          <cell r="O2135" t="str">
            <v/>
          </cell>
          <cell r="P2135">
            <v>230</v>
          </cell>
          <cell r="Q2135">
            <v>71000</v>
          </cell>
          <cell r="R2135">
            <v>8.4793814432989691</v>
          </cell>
          <cell r="S2135" t="str">
            <v/>
          </cell>
          <cell r="T2135">
            <v>22500</v>
          </cell>
          <cell r="U2135">
            <v>14.259118541033436</v>
          </cell>
          <cell r="V2135">
            <v>1316000</v>
          </cell>
          <cell r="X2135">
            <v>60</v>
          </cell>
          <cell r="Y2135">
            <v>5</v>
          </cell>
          <cell r="Z2135">
            <v>1.08479999999998</v>
          </cell>
        </row>
        <row r="2136">
          <cell r="A2136">
            <v>39753</v>
          </cell>
          <cell r="B2136">
            <v>360000</v>
          </cell>
          <cell r="C2136">
            <v>914000</v>
          </cell>
          <cell r="H2136">
            <v>20</v>
          </cell>
          <cell r="J2136">
            <v>40.61</v>
          </cell>
          <cell r="K2136">
            <v>60.61</v>
          </cell>
          <cell r="O2136" t="str">
            <v/>
          </cell>
          <cell r="P2136">
            <v>230</v>
          </cell>
          <cell r="Q2136">
            <v>70000</v>
          </cell>
          <cell r="R2136">
            <v>10.509816861903976</v>
          </cell>
          <cell r="S2136" t="str">
            <v/>
          </cell>
          <cell r="T2136">
            <v>22500</v>
          </cell>
          <cell r="U2136">
            <v>14.729199372056515</v>
          </cell>
          <cell r="V2136">
            <v>1274000</v>
          </cell>
          <cell r="X2136">
            <v>58</v>
          </cell>
          <cell r="Y2136">
            <v>7</v>
          </cell>
          <cell r="Z2136">
            <v>2.1647999999999783</v>
          </cell>
        </row>
        <row r="2137">
          <cell r="A2137">
            <v>39754</v>
          </cell>
          <cell r="B2137">
            <v>449610</v>
          </cell>
          <cell r="C2137">
            <v>844990</v>
          </cell>
          <cell r="H2137">
            <v>25</v>
          </cell>
          <cell r="J2137">
            <v>42.96</v>
          </cell>
          <cell r="K2137">
            <v>67.960000000000008</v>
          </cell>
          <cell r="O2137" t="str">
            <v/>
          </cell>
          <cell r="P2137">
            <v>230</v>
          </cell>
          <cell r="Q2137">
            <v>60000</v>
          </cell>
          <cell r="R2137">
            <v>9.5247204237786907</v>
          </cell>
          <cell r="S2137" t="str">
            <v/>
          </cell>
          <cell r="T2137">
            <v>25738</v>
          </cell>
          <cell r="U2137">
            <v>16.580790977908233</v>
          </cell>
          <cell r="V2137">
            <v>1294600</v>
          </cell>
          <cell r="X2137">
            <v>58</v>
          </cell>
          <cell r="Y2137">
            <v>7</v>
          </cell>
          <cell r="Z2137">
            <v>2.7359999999999829</v>
          </cell>
        </row>
        <row r="2138">
          <cell r="A2138">
            <v>39755</v>
          </cell>
          <cell r="B2138">
            <v>404000</v>
          </cell>
          <cell r="C2138">
            <v>900000</v>
          </cell>
          <cell r="H2138">
            <v>22.74</v>
          </cell>
          <cell r="J2138">
            <v>42.73</v>
          </cell>
          <cell r="K2138">
            <v>65.47</v>
          </cell>
          <cell r="O2138" t="str">
            <v/>
          </cell>
          <cell r="P2138">
            <v>230</v>
          </cell>
          <cell r="Q2138">
            <v>65000</v>
          </cell>
          <cell r="R2138">
            <v>9.958759737284252</v>
          </cell>
          <cell r="S2138" t="str">
            <v/>
          </cell>
          <cell r="T2138">
            <v>25000</v>
          </cell>
          <cell r="U2138">
            <v>15.989263803680981</v>
          </cell>
          <cell r="V2138">
            <v>1304000</v>
          </cell>
          <cell r="X2138">
            <v>56</v>
          </cell>
          <cell r="Y2138">
            <v>9</v>
          </cell>
          <cell r="Z2138">
            <v>0.91519999999999868</v>
          </cell>
        </row>
        <row r="2139">
          <cell r="A2139">
            <v>39756</v>
          </cell>
          <cell r="B2139">
            <v>480000</v>
          </cell>
          <cell r="C2139">
            <v>700000</v>
          </cell>
          <cell r="D2139">
            <v>59000</v>
          </cell>
          <cell r="E2139">
            <v>62710</v>
          </cell>
          <cell r="H2139">
            <v>24.56</v>
          </cell>
          <cell r="J2139">
            <v>27.11</v>
          </cell>
          <cell r="K2139">
            <v>51.67</v>
          </cell>
          <cell r="L2139">
            <v>1920</v>
          </cell>
          <cell r="M2139">
            <v>2.91</v>
          </cell>
          <cell r="N2139">
            <v>2.11</v>
          </cell>
          <cell r="O2139">
            <v>0.72508591065292083</v>
          </cell>
          <cell r="P2139">
            <v>230</v>
          </cell>
          <cell r="Q2139">
            <v>63000</v>
          </cell>
          <cell r="R2139">
            <v>11.38429827775742</v>
          </cell>
          <cell r="S2139">
            <v>30.729166666666668</v>
          </cell>
          <cell r="T2139">
            <v>22500</v>
          </cell>
          <cell r="U2139">
            <v>14.41565325610159</v>
          </cell>
          <cell r="V2139">
            <v>1301710</v>
          </cell>
          <cell r="X2139">
            <v>57</v>
          </cell>
          <cell r="Y2139">
            <v>8</v>
          </cell>
          <cell r="Z2139">
            <v>1.4431999999999832</v>
          </cell>
        </row>
        <row r="2140">
          <cell r="A2140">
            <v>39757</v>
          </cell>
          <cell r="B2140">
            <v>485644</v>
          </cell>
          <cell r="D2140">
            <v>86631</v>
          </cell>
          <cell r="E2140">
            <v>466470</v>
          </cell>
          <cell r="H2140">
            <v>26.19</v>
          </cell>
          <cell r="K2140">
            <v>26.19</v>
          </cell>
          <cell r="L2140">
            <v>1080</v>
          </cell>
          <cell r="M2140">
            <v>32.42</v>
          </cell>
          <cell r="N2140">
            <v>13.55</v>
          </cell>
          <cell r="O2140">
            <v>0.41795188155459595</v>
          </cell>
          <cell r="P2140">
            <v>230</v>
          </cell>
          <cell r="Q2140">
            <v>56000</v>
          </cell>
          <cell r="R2140">
            <v>8.1224535062276058</v>
          </cell>
          <cell r="S2140">
            <v>80.213888888888889</v>
          </cell>
          <cell r="T2140">
            <v>22824</v>
          </cell>
          <cell r="U2140">
            <v>18.325205897501313</v>
          </cell>
          <cell r="V2140">
            <v>1038745</v>
          </cell>
          <cell r="X2140">
            <v>58</v>
          </cell>
          <cell r="Y2140">
            <v>7</v>
          </cell>
          <cell r="Z2140">
            <v>1.3551999999999893</v>
          </cell>
        </row>
        <row r="2141">
          <cell r="A2141">
            <v>39758</v>
          </cell>
          <cell r="B2141">
            <v>67000</v>
          </cell>
          <cell r="D2141">
            <v>2110</v>
          </cell>
          <cell r="E2141">
            <v>821730</v>
          </cell>
          <cell r="H2141">
            <v>3.53</v>
          </cell>
          <cell r="K2141">
            <v>3.53</v>
          </cell>
          <cell r="L2141">
            <v>80</v>
          </cell>
          <cell r="M2141">
            <v>55.09</v>
          </cell>
          <cell r="N2141">
            <v>13.95</v>
          </cell>
          <cell r="O2141">
            <v>0.25322200036304227</v>
          </cell>
          <cell r="P2141">
            <v>230</v>
          </cell>
          <cell r="Q2141">
            <v>53000</v>
          </cell>
          <cell r="R2141">
            <v>7.5804332992152839</v>
          </cell>
          <cell r="S2141">
            <v>26.375</v>
          </cell>
          <cell r="T2141">
            <v>18947</v>
          </cell>
          <cell r="U2141">
            <v>17.73808764761349</v>
          </cell>
          <cell r="V2141">
            <v>890840</v>
          </cell>
          <cell r="X2141">
            <v>57</v>
          </cell>
          <cell r="Y2141">
            <v>8</v>
          </cell>
          <cell r="Z2141">
            <v>3.8319999999999936</v>
          </cell>
        </row>
        <row r="2142">
          <cell r="A2142">
            <v>39759</v>
          </cell>
          <cell r="E2142">
            <v>1293340</v>
          </cell>
          <cell r="K2142">
            <v>0</v>
          </cell>
          <cell r="M2142">
            <v>86.07</v>
          </cell>
          <cell r="N2142">
            <v>22.93</v>
          </cell>
          <cell r="O2142">
            <v>0.26641106076449406</v>
          </cell>
          <cell r="P2142">
            <v>230</v>
          </cell>
          <cell r="Q2142">
            <v>60000</v>
          </cell>
          <cell r="R2142">
            <v>7.5133031253630769</v>
          </cell>
          <cell r="S2142" t="str">
            <v/>
          </cell>
          <cell r="T2142">
            <v>21251</v>
          </cell>
          <cell r="U2142">
            <v>13.703538126092132</v>
          </cell>
          <cell r="V2142">
            <v>1293340</v>
          </cell>
          <cell r="X2142">
            <v>46</v>
          </cell>
          <cell r="Y2142">
            <v>19</v>
          </cell>
          <cell r="Z2142">
            <v>0</v>
          </cell>
        </row>
        <row r="2143">
          <cell r="A2143">
            <v>39760</v>
          </cell>
          <cell r="E2143">
            <v>1518100</v>
          </cell>
          <cell r="K2143">
            <v>0</v>
          </cell>
          <cell r="M2143">
            <v>99.4</v>
          </cell>
          <cell r="N2143">
            <v>28.54</v>
          </cell>
          <cell r="O2143">
            <v>0.28712273641851105</v>
          </cell>
          <cell r="P2143">
            <v>230</v>
          </cell>
          <cell r="Q2143">
            <v>69000</v>
          </cell>
          <cell r="R2143">
            <v>7.6363179074446679</v>
          </cell>
          <cell r="S2143" t="str">
            <v/>
          </cell>
          <cell r="T2143">
            <v>19742</v>
          </cell>
          <cell r="U2143">
            <v>10.845680785192016</v>
          </cell>
          <cell r="V2143">
            <v>1518100</v>
          </cell>
          <cell r="X2143">
            <v>40</v>
          </cell>
          <cell r="Y2143">
            <v>25</v>
          </cell>
          <cell r="Z2143">
            <v>0</v>
          </cell>
        </row>
        <row r="2144">
          <cell r="A2144">
            <v>39761</v>
          </cell>
          <cell r="E2144">
            <v>1776810</v>
          </cell>
          <cell r="K2144">
            <v>0</v>
          </cell>
          <cell r="M2144">
            <v>113.97</v>
          </cell>
          <cell r="N2144">
            <v>32.15</v>
          </cell>
          <cell r="O2144">
            <v>0.28209177853821182</v>
          </cell>
          <cell r="P2144">
            <v>230</v>
          </cell>
          <cell r="Q2144">
            <v>87000</v>
          </cell>
          <cell r="R2144">
            <v>7.7950776520136875</v>
          </cell>
          <cell r="S2144" t="str">
            <v/>
          </cell>
          <cell r="T2144">
            <v>20815</v>
          </cell>
          <cell r="U2144">
            <v>9.7701555034021634</v>
          </cell>
          <cell r="V2144">
            <v>1776810</v>
          </cell>
          <cell r="X2144">
            <v>32</v>
          </cell>
          <cell r="Y2144">
            <v>33</v>
          </cell>
          <cell r="Z2144">
            <v>0</v>
          </cell>
        </row>
        <row r="2145">
          <cell r="A2145">
            <v>39762</v>
          </cell>
          <cell r="E2145">
            <v>1885170</v>
          </cell>
          <cell r="K2145">
            <v>0</v>
          </cell>
          <cell r="M2145">
            <v>125.32</v>
          </cell>
          <cell r="N2145">
            <v>32.950000000000003</v>
          </cell>
          <cell r="O2145">
            <v>0.2629269071177785</v>
          </cell>
          <cell r="P2145">
            <v>230</v>
          </cell>
          <cell r="Q2145">
            <v>88000</v>
          </cell>
          <cell r="R2145">
            <v>7.521425151611874</v>
          </cell>
          <cell r="S2145" t="str">
            <v/>
          </cell>
          <cell r="T2145">
            <v>22882</v>
          </cell>
          <cell r="U2145">
            <v>10.123006413214723</v>
          </cell>
          <cell r="V2145">
            <v>1885170</v>
          </cell>
          <cell r="X2145">
            <v>36</v>
          </cell>
          <cell r="Y2145">
            <v>29</v>
          </cell>
          <cell r="Z2145">
            <v>0</v>
          </cell>
        </row>
        <row r="2146">
          <cell r="A2146">
            <v>39763</v>
          </cell>
          <cell r="E2146">
            <v>1712350</v>
          </cell>
          <cell r="K2146">
            <v>0</v>
          </cell>
          <cell r="M2146">
            <v>110.09</v>
          </cell>
          <cell r="N2146">
            <v>26.32</v>
          </cell>
          <cell r="O2146">
            <v>0.23907711872104642</v>
          </cell>
          <cell r="P2146">
            <v>230</v>
          </cell>
          <cell r="Q2146">
            <v>78000</v>
          </cell>
          <cell r="R2146">
            <v>7.7770460532291761</v>
          </cell>
          <cell r="S2146" t="str">
            <v/>
          </cell>
          <cell r="T2146">
            <v>21456</v>
          </cell>
          <cell r="U2146">
            <v>10.450143954214969</v>
          </cell>
          <cell r="V2146">
            <v>1712350</v>
          </cell>
          <cell r="X2146">
            <v>44</v>
          </cell>
          <cell r="Y2146">
            <v>21</v>
          </cell>
          <cell r="Z2146">
            <v>0</v>
          </cell>
        </row>
        <row r="2147">
          <cell r="A2147">
            <v>39764</v>
          </cell>
          <cell r="E2147">
            <v>1482160</v>
          </cell>
          <cell r="K2147">
            <v>0</v>
          </cell>
          <cell r="M2147">
            <v>96.93</v>
          </cell>
          <cell r="N2147">
            <v>23.57</v>
          </cell>
          <cell r="O2147">
            <v>0.24316517074177241</v>
          </cell>
          <cell r="P2147">
            <v>230</v>
          </cell>
          <cell r="Q2147">
            <v>65000</v>
          </cell>
          <cell r="R2147">
            <v>7.6455173836789436</v>
          </cell>
          <cell r="S2147" t="str">
            <v/>
          </cell>
          <cell r="T2147">
            <v>19266</v>
          </cell>
          <cell r="U2147">
            <v>10.840829600043181</v>
          </cell>
          <cell r="V2147">
            <v>1482160</v>
          </cell>
          <cell r="X2147">
            <v>51</v>
          </cell>
          <cell r="Y2147">
            <v>14</v>
          </cell>
          <cell r="Z2147">
            <v>0</v>
          </cell>
        </row>
        <row r="2148">
          <cell r="A2148">
            <v>39765</v>
          </cell>
          <cell r="E2148">
            <v>1422820</v>
          </cell>
          <cell r="K2148">
            <v>0</v>
          </cell>
          <cell r="M2148">
            <v>89.73</v>
          </cell>
          <cell r="N2148">
            <v>22.5</v>
          </cell>
          <cell r="O2148">
            <v>0.25075225677031093</v>
          </cell>
          <cell r="P2148">
            <v>230</v>
          </cell>
          <cell r="Q2148">
            <v>62000</v>
          </cell>
          <cell r="R2148">
            <v>7.9283405772874174</v>
          </cell>
          <cell r="S2148" t="str">
            <v/>
          </cell>
          <cell r="T2148">
            <v>18960</v>
          </cell>
          <cell r="U2148">
            <v>11.113591318648879</v>
          </cell>
          <cell r="V2148">
            <v>1422820</v>
          </cell>
          <cell r="X2148">
            <v>50</v>
          </cell>
          <cell r="Y2148">
            <v>15</v>
          </cell>
          <cell r="Z2148">
            <v>0</v>
          </cell>
        </row>
        <row r="2149">
          <cell r="A2149">
            <v>39766</v>
          </cell>
          <cell r="E2149">
            <v>1336800</v>
          </cell>
          <cell r="K2149">
            <v>0</v>
          </cell>
          <cell r="M2149">
            <v>85.76</v>
          </cell>
          <cell r="N2149">
            <v>20.53</v>
          </cell>
          <cell r="O2149">
            <v>0.23938899253731344</v>
          </cell>
          <cell r="P2149">
            <v>230</v>
          </cell>
          <cell r="Q2149">
            <v>61000</v>
          </cell>
          <cell r="R2149">
            <v>7.7938432835820892</v>
          </cell>
          <cell r="S2149" t="str">
            <v/>
          </cell>
          <cell r="T2149">
            <v>18111</v>
          </cell>
          <cell r="U2149">
            <v>11.299052962298024</v>
          </cell>
          <cell r="V2149">
            <v>1336800</v>
          </cell>
          <cell r="X2149">
            <v>54</v>
          </cell>
          <cell r="Y2149">
            <v>11</v>
          </cell>
          <cell r="Z2149">
            <v>1.1615999999999715</v>
          </cell>
        </row>
        <row r="2150">
          <cell r="A2150">
            <v>39767</v>
          </cell>
          <cell r="E2150">
            <v>1799770</v>
          </cell>
          <cell r="K2150">
            <v>0</v>
          </cell>
          <cell r="M2150">
            <v>115.19</v>
          </cell>
          <cell r="N2150">
            <v>22.87</v>
          </cell>
          <cell r="O2150">
            <v>0.19854154006424171</v>
          </cell>
          <cell r="P2150">
            <v>230</v>
          </cell>
          <cell r="Q2150">
            <v>86000</v>
          </cell>
          <cell r="R2150">
            <v>7.81217987672541</v>
          </cell>
          <cell r="S2150" t="str">
            <v/>
          </cell>
          <cell r="T2150">
            <v>21044</v>
          </cell>
          <cell r="U2150">
            <v>9.7516327086238785</v>
          </cell>
          <cell r="V2150">
            <v>1799770</v>
          </cell>
          <cell r="X2150">
            <v>42</v>
          </cell>
          <cell r="Y2150">
            <v>23</v>
          </cell>
          <cell r="Z2150">
            <v>0</v>
          </cell>
        </row>
        <row r="2151">
          <cell r="A2151">
            <v>39768</v>
          </cell>
          <cell r="E2151">
            <v>1798480</v>
          </cell>
          <cell r="K2151">
            <v>0</v>
          </cell>
          <cell r="M2151">
            <v>115.64</v>
          </cell>
          <cell r="N2151">
            <v>31.98</v>
          </cell>
          <cell r="O2151">
            <v>0.27654790729851264</v>
          </cell>
          <cell r="P2151">
            <v>230</v>
          </cell>
          <cell r="Q2151">
            <v>85000</v>
          </cell>
          <cell r="R2151">
            <v>7.7762020062262192</v>
          </cell>
          <cell r="S2151" t="str">
            <v/>
          </cell>
          <cell r="T2151">
            <v>20088</v>
          </cell>
          <cell r="U2151">
            <v>9.3153062586183868</v>
          </cell>
          <cell r="V2151">
            <v>1798480</v>
          </cell>
          <cell r="X2151">
            <v>40</v>
          </cell>
          <cell r="Y2151">
            <v>25</v>
          </cell>
          <cell r="Z2151">
            <v>0</v>
          </cell>
        </row>
        <row r="2152">
          <cell r="A2152">
            <v>39769</v>
          </cell>
          <cell r="E2152">
            <v>1861860</v>
          </cell>
          <cell r="K2152">
            <v>0</v>
          </cell>
          <cell r="M2152">
            <v>119.06</v>
          </cell>
          <cell r="N2152">
            <v>32.619999999999997</v>
          </cell>
          <cell r="O2152">
            <v>0.27397950613136229</v>
          </cell>
          <cell r="P2152">
            <v>230</v>
          </cell>
          <cell r="Q2152">
            <v>86000</v>
          </cell>
          <cell r="R2152">
            <v>7.818998824122291</v>
          </cell>
          <cell r="S2152" t="str">
            <v/>
          </cell>
          <cell r="T2152">
            <v>17852</v>
          </cell>
          <cell r="U2152">
            <v>7.9966098417711322</v>
          </cell>
          <cell r="V2152">
            <v>1861860</v>
          </cell>
          <cell r="X2152">
            <v>39</v>
          </cell>
          <cell r="Y2152">
            <v>26</v>
          </cell>
          <cell r="Z2152">
            <v>0</v>
          </cell>
        </row>
        <row r="2153">
          <cell r="A2153">
            <v>39770</v>
          </cell>
          <cell r="D2153">
            <v>1500</v>
          </cell>
          <cell r="E2153">
            <v>2174110</v>
          </cell>
          <cell r="K2153">
            <v>0</v>
          </cell>
          <cell r="L2153">
            <v>180</v>
          </cell>
          <cell r="M2153">
            <v>142.26</v>
          </cell>
          <cell r="N2153">
            <v>34.26</v>
          </cell>
          <cell r="O2153">
            <v>0.24082665541965415</v>
          </cell>
          <cell r="P2153">
            <v>230</v>
          </cell>
          <cell r="Q2153">
            <v>99000</v>
          </cell>
          <cell r="R2153">
            <v>7.6413257415998874</v>
          </cell>
          <cell r="S2153">
            <v>8.3333333333333339</v>
          </cell>
          <cell r="T2153">
            <v>26681</v>
          </cell>
          <cell r="U2153">
            <v>10.22791492960595</v>
          </cell>
          <cell r="V2153">
            <v>2175610</v>
          </cell>
          <cell r="X2153">
            <v>32</v>
          </cell>
          <cell r="Y2153">
            <v>33</v>
          </cell>
          <cell r="Z2153">
            <v>0</v>
          </cell>
        </row>
        <row r="2154">
          <cell r="A2154">
            <v>39771</v>
          </cell>
          <cell r="D2154">
            <v>1500</v>
          </cell>
          <cell r="E2154">
            <v>1975200</v>
          </cell>
          <cell r="K2154">
            <v>0</v>
          </cell>
          <cell r="L2154">
            <v>130</v>
          </cell>
          <cell r="M2154">
            <v>132.15</v>
          </cell>
          <cell r="N2154">
            <v>32.630000000000003</v>
          </cell>
          <cell r="O2154">
            <v>0.24691638289822174</v>
          </cell>
          <cell r="P2154">
            <v>230</v>
          </cell>
          <cell r="Q2154">
            <v>94000</v>
          </cell>
          <cell r="R2154">
            <v>7.4733257661748009</v>
          </cell>
          <cell r="S2154">
            <v>11.538461538461538</v>
          </cell>
          <cell r="T2154">
            <v>26997</v>
          </cell>
          <cell r="U2154">
            <v>11.390447715890121</v>
          </cell>
          <cell r="V2154">
            <v>1976700</v>
          </cell>
          <cell r="X2154">
            <v>39</v>
          </cell>
          <cell r="Y2154">
            <v>26</v>
          </cell>
          <cell r="Z2154">
            <v>0</v>
          </cell>
        </row>
        <row r="2155">
          <cell r="A2155">
            <v>39772</v>
          </cell>
          <cell r="D2155">
            <v>1500</v>
          </cell>
          <cell r="E2155">
            <v>2089390</v>
          </cell>
          <cell r="K2155">
            <v>0</v>
          </cell>
          <cell r="L2155">
            <v>400</v>
          </cell>
          <cell r="M2155">
            <v>143.01</v>
          </cell>
          <cell r="N2155">
            <v>40.200000000000003</v>
          </cell>
          <cell r="O2155">
            <v>0.2810992238305014</v>
          </cell>
          <cell r="P2155">
            <v>230</v>
          </cell>
          <cell r="Q2155">
            <v>96000</v>
          </cell>
          <cell r="R2155">
            <v>7.3050485980001403</v>
          </cell>
          <cell r="S2155">
            <v>3.75</v>
          </cell>
          <cell r="T2155">
            <v>21165</v>
          </cell>
          <cell r="U2155">
            <v>8.4421514283391286</v>
          </cell>
          <cell r="V2155">
            <v>2090890</v>
          </cell>
          <cell r="X2155">
            <v>36</v>
          </cell>
          <cell r="Y2155">
            <v>29</v>
          </cell>
          <cell r="Z2155">
            <v>0</v>
          </cell>
        </row>
        <row r="2156">
          <cell r="A2156">
            <v>39773</v>
          </cell>
          <cell r="D2156">
            <v>170673</v>
          </cell>
          <cell r="E2156">
            <v>2301740</v>
          </cell>
          <cell r="K2156">
            <v>0</v>
          </cell>
          <cell r="L2156">
            <v>2560</v>
          </cell>
          <cell r="M2156">
            <v>153.02000000000001</v>
          </cell>
          <cell r="N2156">
            <v>43.14</v>
          </cell>
          <cell r="O2156">
            <v>0.28192393151222062</v>
          </cell>
          <cell r="P2156">
            <v>230</v>
          </cell>
          <cell r="Q2156">
            <v>112000</v>
          </cell>
          <cell r="R2156">
            <v>7.5210430009149132</v>
          </cell>
          <cell r="S2156">
            <v>66.669140624999997</v>
          </cell>
          <cell r="T2156">
            <v>27498</v>
          </cell>
          <cell r="U2156">
            <v>9.2756881637493418</v>
          </cell>
          <cell r="V2156">
            <v>2472413</v>
          </cell>
          <cell r="X2156">
            <v>26</v>
          </cell>
          <cell r="Y2156">
            <v>39</v>
          </cell>
          <cell r="Z2156">
            <v>0</v>
          </cell>
        </row>
        <row r="2157">
          <cell r="A2157">
            <v>39774</v>
          </cell>
          <cell r="D2157">
            <v>135481</v>
          </cell>
          <cell r="E2157">
            <v>2251840</v>
          </cell>
          <cell r="K2157">
            <v>0</v>
          </cell>
          <cell r="L2157">
            <v>2290</v>
          </cell>
          <cell r="M2157">
            <v>149.69</v>
          </cell>
          <cell r="N2157">
            <v>40.450000000000003</v>
          </cell>
          <cell r="O2157">
            <v>0.27022513193934133</v>
          </cell>
          <cell r="P2157">
            <v>230</v>
          </cell>
          <cell r="Q2157">
            <v>105000</v>
          </cell>
          <cell r="R2157">
            <v>7.5216781348119444</v>
          </cell>
          <cell r="S2157">
            <v>59.162008733624454</v>
          </cell>
          <cell r="T2157">
            <v>23283</v>
          </cell>
          <cell r="U2157">
            <v>8.13381275496676</v>
          </cell>
          <cell r="V2157">
            <v>2387321</v>
          </cell>
          <cell r="X2157">
            <v>26</v>
          </cell>
          <cell r="Y2157">
            <v>39</v>
          </cell>
          <cell r="Z2157">
            <v>0</v>
          </cell>
        </row>
        <row r="2158">
          <cell r="A2158">
            <v>39775</v>
          </cell>
          <cell r="D2158">
            <v>73897</v>
          </cell>
          <cell r="E2158">
            <v>2028250</v>
          </cell>
          <cell r="K2158">
            <v>0</v>
          </cell>
          <cell r="L2158">
            <v>1040</v>
          </cell>
          <cell r="M2158">
            <v>137.06</v>
          </cell>
          <cell r="N2158">
            <v>34.4</v>
          </cell>
          <cell r="O2158">
            <v>0.25098497008609366</v>
          </cell>
          <cell r="P2158">
            <v>230</v>
          </cell>
          <cell r="Q2158">
            <v>106000</v>
          </cell>
          <cell r="R2158">
            <v>7.3991317671092949</v>
          </cell>
          <cell r="S2158">
            <v>71.054807692307691</v>
          </cell>
          <cell r="T2158">
            <v>23880</v>
          </cell>
          <cell r="U2158">
            <v>9.4740853042151656</v>
          </cell>
          <cell r="V2158">
            <v>2102147</v>
          </cell>
          <cell r="X2158">
            <v>34</v>
          </cell>
          <cell r="Y2158">
            <v>31</v>
          </cell>
          <cell r="Z2158">
            <v>0</v>
          </cell>
        </row>
        <row r="2159">
          <cell r="A2159">
            <v>39776</v>
          </cell>
          <cell r="E2159">
            <v>1759830</v>
          </cell>
          <cell r="K2159">
            <v>0</v>
          </cell>
          <cell r="M2159">
            <v>116.96</v>
          </cell>
          <cell r="N2159">
            <v>29.6</v>
          </cell>
          <cell r="O2159">
            <v>0.25307797537619703</v>
          </cell>
          <cell r="P2159">
            <v>230</v>
          </cell>
          <cell r="Q2159">
            <v>80000</v>
          </cell>
          <cell r="R2159">
            <v>7.5232130642954855</v>
          </cell>
          <cell r="S2159" t="str">
            <v/>
          </cell>
          <cell r="T2159">
            <v>19787</v>
          </cell>
          <cell r="U2159">
            <v>9.3772455293977242</v>
          </cell>
          <cell r="V2159">
            <v>1759830</v>
          </cell>
          <cell r="X2159">
            <v>44</v>
          </cell>
          <cell r="Y2159">
            <v>21</v>
          </cell>
          <cell r="Z2159">
            <v>0</v>
          </cell>
        </row>
        <row r="2160">
          <cell r="A2160">
            <v>39777</v>
          </cell>
          <cell r="D2160">
            <v>1500</v>
          </cell>
          <cell r="E2160">
            <v>2051940</v>
          </cell>
          <cell r="K2160">
            <v>0</v>
          </cell>
          <cell r="M2160">
            <v>135.06</v>
          </cell>
          <cell r="N2160">
            <v>36.549999999999997</v>
          </cell>
          <cell r="O2160">
            <v>0.27062046497852804</v>
          </cell>
          <cell r="P2160">
            <v>230</v>
          </cell>
          <cell r="Q2160">
            <v>95000</v>
          </cell>
          <cell r="R2160">
            <v>7.5964015992892051</v>
          </cell>
          <cell r="S2160" t="str">
            <v/>
          </cell>
          <cell r="T2160">
            <v>29871</v>
          </cell>
          <cell r="U2160">
            <v>12.1320389200561</v>
          </cell>
          <cell r="V2160">
            <v>2053440</v>
          </cell>
          <cell r="X2160">
            <v>34</v>
          </cell>
          <cell r="Y2160">
            <v>31</v>
          </cell>
          <cell r="Z2160">
            <v>0</v>
          </cell>
        </row>
        <row r="2161">
          <cell r="A2161">
            <v>39778</v>
          </cell>
          <cell r="D2161">
            <v>1295</v>
          </cell>
          <cell r="E2161">
            <v>1967040</v>
          </cell>
          <cell r="K2161">
            <v>0</v>
          </cell>
          <cell r="L2161">
            <v>200</v>
          </cell>
          <cell r="M2161">
            <v>132.11000000000001</v>
          </cell>
          <cell r="N2161">
            <v>33.93</v>
          </cell>
          <cell r="O2161">
            <v>0.25683142835515854</v>
          </cell>
          <cell r="P2161">
            <v>230</v>
          </cell>
          <cell r="Q2161">
            <v>97000</v>
          </cell>
          <cell r="R2161">
            <v>7.4447051699341458</v>
          </cell>
          <cell r="S2161">
            <v>6.4749999999999996</v>
          </cell>
          <cell r="T2161">
            <v>24291</v>
          </cell>
          <cell r="U2161">
            <v>10.292299837172028</v>
          </cell>
          <cell r="V2161">
            <v>1968335</v>
          </cell>
          <cell r="X2161">
            <v>38</v>
          </cell>
          <cell r="Y2161">
            <v>27</v>
          </cell>
          <cell r="Z2161">
            <v>0</v>
          </cell>
        </row>
        <row r="2162">
          <cell r="A2162">
            <v>39779</v>
          </cell>
          <cell r="D2162">
            <v>1613</v>
          </cell>
          <cell r="E2162">
            <v>1851730</v>
          </cell>
          <cell r="K2162">
            <v>0</v>
          </cell>
          <cell r="L2162">
            <v>300</v>
          </cell>
          <cell r="M2162">
            <v>123.04</v>
          </cell>
          <cell r="N2162">
            <v>31.64</v>
          </cell>
          <cell r="O2162">
            <v>0.2571521456436931</v>
          </cell>
          <cell r="P2162">
            <v>230</v>
          </cell>
          <cell r="Q2162">
            <v>98000</v>
          </cell>
          <cell r="R2162">
            <v>7.5249105981794537</v>
          </cell>
          <cell r="S2162">
            <v>5.3766666666666669</v>
          </cell>
          <cell r="T2162">
            <v>22418</v>
          </cell>
          <cell r="U2162">
            <v>10.088047382486675</v>
          </cell>
          <cell r="V2162">
            <v>1853343</v>
          </cell>
          <cell r="X2162">
            <v>42</v>
          </cell>
          <cell r="Y2162">
            <v>23</v>
          </cell>
          <cell r="Z2162">
            <v>0</v>
          </cell>
        </row>
        <row r="2163">
          <cell r="A2163">
            <v>39780</v>
          </cell>
          <cell r="E2163">
            <v>1760020</v>
          </cell>
          <cell r="K2163">
            <v>0</v>
          </cell>
          <cell r="M2163">
            <v>115.04</v>
          </cell>
          <cell r="N2163">
            <v>31.67</v>
          </cell>
          <cell r="O2163">
            <v>0.27529554937413075</v>
          </cell>
          <cell r="P2163">
            <v>230</v>
          </cell>
          <cell r="Q2163">
            <v>79000</v>
          </cell>
          <cell r="R2163">
            <v>7.6496001390820583</v>
          </cell>
          <cell r="S2163" t="str">
            <v/>
          </cell>
          <cell r="T2163">
            <v>19622</v>
          </cell>
          <cell r="U2163">
            <v>9.2980466131066706</v>
          </cell>
          <cell r="V2163">
            <v>1760020</v>
          </cell>
          <cell r="X2163">
            <v>46</v>
          </cell>
          <cell r="Y2163">
            <v>19</v>
          </cell>
          <cell r="Z2163">
            <v>0</v>
          </cell>
        </row>
        <row r="2164">
          <cell r="A2164">
            <v>39781</v>
          </cell>
          <cell r="B2164">
            <v>27000</v>
          </cell>
          <cell r="C2164">
            <v>223000</v>
          </cell>
          <cell r="E2164">
            <v>1574680</v>
          </cell>
          <cell r="H2164">
            <v>5.05</v>
          </cell>
          <cell r="J2164">
            <v>16.88</v>
          </cell>
          <cell r="K2164">
            <v>21.93</v>
          </cell>
          <cell r="M2164">
            <v>102.96</v>
          </cell>
          <cell r="N2164">
            <v>29.36</v>
          </cell>
          <cell r="O2164">
            <v>0.28515928515928518</v>
          </cell>
          <cell r="P2164">
            <v>230</v>
          </cell>
          <cell r="Q2164">
            <v>87000</v>
          </cell>
          <cell r="R2164">
            <v>7.3051485307070232</v>
          </cell>
          <cell r="S2164" t="str">
            <v/>
          </cell>
          <cell r="T2164">
            <v>20325</v>
          </cell>
          <cell r="U2164">
            <v>9.2898754850165499</v>
          </cell>
          <cell r="V2164">
            <v>1824680</v>
          </cell>
          <cell r="X2164">
            <v>44</v>
          </cell>
          <cell r="Y2164">
            <v>21</v>
          </cell>
          <cell r="Z2164">
            <v>0</v>
          </cell>
        </row>
        <row r="2165">
          <cell r="A2165">
            <v>39782</v>
          </cell>
          <cell r="B2165">
            <v>711892</v>
          </cell>
          <cell r="C2165">
            <v>1476460</v>
          </cell>
          <cell r="D2165">
            <v>56626</v>
          </cell>
          <cell r="E2165">
            <v>221610</v>
          </cell>
          <cell r="H2165">
            <v>37.909999999999997</v>
          </cell>
          <cell r="J2165">
            <v>61.39</v>
          </cell>
          <cell r="K2165">
            <v>99.3</v>
          </cell>
          <cell r="L2165">
            <v>1060</v>
          </cell>
          <cell r="M2165">
            <v>12.68</v>
          </cell>
          <cell r="N2165">
            <v>3.68</v>
          </cell>
          <cell r="O2165">
            <v>0.29022082018927448</v>
          </cell>
          <cell r="P2165">
            <v>230</v>
          </cell>
          <cell r="Q2165">
            <v>110000</v>
          </cell>
          <cell r="R2165">
            <v>10.760680478656905</v>
          </cell>
          <cell r="S2165">
            <v>53.420754716981129</v>
          </cell>
          <cell r="T2165">
            <v>24641</v>
          </cell>
          <cell r="U2165">
            <v>8.3315876019829833</v>
          </cell>
          <cell r="V2165">
            <v>2466588</v>
          </cell>
          <cell r="X2165">
            <v>38</v>
          </cell>
          <cell r="Y2165">
            <v>27</v>
          </cell>
          <cell r="Z2165">
            <v>0</v>
          </cell>
        </row>
        <row r="2166">
          <cell r="A2166">
            <v>39783</v>
          </cell>
          <cell r="B2166">
            <v>750262</v>
          </cell>
          <cell r="C2166">
            <v>1515400</v>
          </cell>
          <cell r="D2166">
            <v>424729</v>
          </cell>
          <cell r="H2166">
            <v>36.42</v>
          </cell>
          <cell r="J2166">
            <v>71.05</v>
          </cell>
          <cell r="K2166">
            <v>107.47</v>
          </cell>
          <cell r="L2166">
            <v>5100</v>
          </cell>
          <cell r="O2166" t="str">
            <v/>
          </cell>
          <cell r="P2166">
            <v>230</v>
          </cell>
          <cell r="Q2166">
            <v>117000</v>
          </cell>
          <cell r="R2166">
            <v>10.540904438447939</v>
          </cell>
          <cell r="S2166">
            <v>83.280196078431374</v>
          </cell>
          <cell r="T2166">
            <v>29555</v>
          </cell>
          <cell r="U2166">
            <v>9.161816999833853</v>
          </cell>
          <cell r="V2166">
            <v>2690391</v>
          </cell>
          <cell r="X2166">
            <v>32</v>
          </cell>
          <cell r="Y2166">
            <v>33</v>
          </cell>
          <cell r="Z2166">
            <v>0</v>
          </cell>
        </row>
        <row r="2167">
          <cell r="A2167">
            <v>39784</v>
          </cell>
          <cell r="B2167">
            <v>697115</v>
          </cell>
          <cell r="C2167">
            <v>1387470</v>
          </cell>
          <cell r="D2167">
            <v>579891</v>
          </cell>
          <cell r="H2167">
            <v>34.26</v>
          </cell>
          <cell r="J2167">
            <v>66.22</v>
          </cell>
          <cell r="K2167">
            <v>100.47999999999999</v>
          </cell>
          <cell r="L2167">
            <v>6360</v>
          </cell>
          <cell r="O2167" t="str">
            <v/>
          </cell>
          <cell r="P2167">
            <v>230</v>
          </cell>
          <cell r="Q2167">
            <v>142000</v>
          </cell>
          <cell r="R2167">
            <v>10.37313395700637</v>
          </cell>
          <cell r="S2167">
            <v>91.177830188679252</v>
          </cell>
          <cell r="T2167">
            <v>30500</v>
          </cell>
          <cell r="U2167">
            <v>9.5467176285318391</v>
          </cell>
          <cell r="V2167">
            <v>2664476</v>
          </cell>
          <cell r="X2167">
            <v>32</v>
          </cell>
          <cell r="Y2167">
            <v>33</v>
          </cell>
          <cell r="Z2167">
            <v>0</v>
          </cell>
        </row>
        <row r="2168">
          <cell r="A2168">
            <v>39785</v>
          </cell>
          <cell r="B2168">
            <v>676065</v>
          </cell>
          <cell r="C2168">
            <v>1428320</v>
          </cell>
          <cell r="D2168">
            <v>291824</v>
          </cell>
          <cell r="H2168">
            <v>43.85</v>
          </cell>
          <cell r="J2168">
            <v>88.87</v>
          </cell>
          <cell r="K2168">
            <v>132.72</v>
          </cell>
          <cell r="L2168">
            <v>3400</v>
          </cell>
          <cell r="O2168" t="str">
            <v/>
          </cell>
          <cell r="P2168">
            <v>230</v>
          </cell>
          <cell r="Q2168">
            <v>122000</v>
          </cell>
          <cell r="R2168">
            <v>7.9279121458710069</v>
          </cell>
          <cell r="S2168">
            <v>85.830588235294115</v>
          </cell>
          <cell r="T2168">
            <v>24486</v>
          </cell>
          <cell r="U2168">
            <v>8.5223467568980826</v>
          </cell>
          <cell r="V2168">
            <v>2396209</v>
          </cell>
          <cell r="X2168">
            <v>42</v>
          </cell>
          <cell r="Y2168">
            <v>23</v>
          </cell>
          <cell r="Z2168">
            <v>0</v>
          </cell>
        </row>
        <row r="2169">
          <cell r="A2169">
            <v>39786</v>
          </cell>
          <cell r="B2169">
            <v>718776</v>
          </cell>
          <cell r="C2169">
            <v>1437210</v>
          </cell>
          <cell r="D2169">
            <v>876120</v>
          </cell>
          <cell r="H2169">
            <v>42.08</v>
          </cell>
          <cell r="J2169">
            <v>88.74</v>
          </cell>
          <cell r="K2169">
            <v>130.82</v>
          </cell>
          <cell r="L2169">
            <v>9380</v>
          </cell>
          <cell r="O2169" t="str">
            <v/>
          </cell>
          <cell r="P2169">
            <v>230</v>
          </cell>
          <cell r="Q2169">
            <v>143000</v>
          </cell>
          <cell r="R2169">
            <v>8.2402767160984567</v>
          </cell>
          <cell r="S2169">
            <v>93.402985074626869</v>
          </cell>
          <cell r="T2169">
            <v>30693</v>
          </cell>
          <cell r="U2169">
            <v>8.442304457693762</v>
          </cell>
          <cell r="V2169">
            <v>3032106</v>
          </cell>
          <cell r="X2169">
            <v>28</v>
          </cell>
          <cell r="Y2169">
            <v>37</v>
          </cell>
          <cell r="Z2169">
            <v>0</v>
          </cell>
        </row>
        <row r="2170">
          <cell r="A2170">
            <v>39787</v>
          </cell>
          <cell r="B2170">
            <v>702630</v>
          </cell>
          <cell r="C2170">
            <v>1561530</v>
          </cell>
          <cell r="D2170">
            <v>1005420</v>
          </cell>
          <cell r="H2170">
            <v>31.17</v>
          </cell>
          <cell r="J2170">
            <v>71.53</v>
          </cell>
          <cell r="K2170">
            <v>102.7</v>
          </cell>
          <cell r="L2170">
            <v>10170</v>
          </cell>
          <cell r="O2170" t="str">
            <v/>
          </cell>
          <cell r="P2170">
            <v>230</v>
          </cell>
          <cell r="Q2170">
            <v>146000</v>
          </cell>
          <cell r="R2170">
            <v>11.02317429406037</v>
          </cell>
          <cell r="S2170">
            <v>98.861356932153399</v>
          </cell>
          <cell r="T2170">
            <v>34182</v>
          </cell>
          <cell r="U2170">
            <v>8.7190978657809275</v>
          </cell>
          <cell r="V2170">
            <v>3269580</v>
          </cell>
          <cell r="X2170">
            <v>23</v>
          </cell>
          <cell r="Y2170">
            <v>42</v>
          </cell>
          <cell r="Z2170">
            <v>0</v>
          </cell>
        </row>
        <row r="2171">
          <cell r="A2171">
            <v>39788</v>
          </cell>
          <cell r="B2171">
            <v>644850</v>
          </cell>
          <cell r="C2171">
            <v>1545910</v>
          </cell>
          <cell r="D2171">
            <v>706555</v>
          </cell>
          <cell r="H2171">
            <v>34.479999999999997</v>
          </cell>
          <cell r="J2171">
            <v>65.3</v>
          </cell>
          <cell r="K2171">
            <v>99.78</v>
          </cell>
          <cell r="L2171">
            <v>7430</v>
          </cell>
          <cell r="O2171" t="str">
            <v/>
          </cell>
          <cell r="P2171">
            <v>230</v>
          </cell>
          <cell r="Q2171">
            <v>126000</v>
          </cell>
          <cell r="R2171">
            <v>10.977951493285227</v>
          </cell>
          <cell r="S2171">
            <v>95.094885598923284</v>
          </cell>
          <cell r="T2171">
            <v>26946</v>
          </cell>
          <cell r="U2171">
            <v>7.7564793610636045</v>
          </cell>
          <cell r="V2171">
            <v>2897315</v>
          </cell>
          <cell r="X2171">
            <v>35</v>
          </cell>
          <cell r="Y2171">
            <v>30</v>
          </cell>
          <cell r="Z2171">
            <v>0</v>
          </cell>
        </row>
        <row r="2172">
          <cell r="A2172">
            <v>39789</v>
          </cell>
          <cell r="B2172">
            <v>702318</v>
          </cell>
          <cell r="C2172">
            <v>1627550</v>
          </cell>
          <cell r="D2172">
            <v>1048600</v>
          </cell>
          <cell r="H2172">
            <v>36.119999999999997</v>
          </cell>
          <cell r="J2172">
            <v>66.83</v>
          </cell>
          <cell r="K2172">
            <v>102.94999999999999</v>
          </cell>
          <cell r="L2172">
            <v>10410</v>
          </cell>
          <cell r="O2172" t="str">
            <v/>
          </cell>
          <cell r="P2172">
            <v>230</v>
          </cell>
          <cell r="Q2172">
            <v>151000</v>
          </cell>
          <cell r="R2172">
            <v>11.31553181155901</v>
          </cell>
          <cell r="S2172">
            <v>100.73006724303555</v>
          </cell>
          <cell r="T2172">
            <v>36288</v>
          </cell>
          <cell r="U2172">
            <v>8.9579631951523595</v>
          </cell>
          <cell r="V2172">
            <v>3378468</v>
          </cell>
          <cell r="X2172">
            <v>23</v>
          </cell>
          <cell r="Y2172">
            <v>42</v>
          </cell>
          <cell r="Z2172">
            <v>0</v>
          </cell>
        </row>
        <row r="2173">
          <cell r="A2173">
            <v>39790</v>
          </cell>
          <cell r="B2173">
            <v>597222</v>
          </cell>
          <cell r="C2173">
            <v>1564840</v>
          </cell>
          <cell r="D2173">
            <v>383404</v>
          </cell>
          <cell r="H2173">
            <v>38.17</v>
          </cell>
          <cell r="J2173">
            <v>68.05</v>
          </cell>
          <cell r="K2173">
            <v>106.22</v>
          </cell>
          <cell r="L2173">
            <v>4350</v>
          </cell>
          <cell r="O2173" t="str">
            <v/>
          </cell>
          <cell r="P2173">
            <v>230</v>
          </cell>
          <cell r="Q2173">
            <v>130000</v>
          </cell>
          <cell r="R2173">
            <v>10.177282997552251</v>
          </cell>
          <cell r="S2173">
            <v>88.138850574712649</v>
          </cell>
          <cell r="T2173">
            <v>33415</v>
          </cell>
          <cell r="U2173">
            <v>10.948136804812949</v>
          </cell>
          <cell r="V2173">
            <v>2545466</v>
          </cell>
          <cell r="X2173">
            <v>40</v>
          </cell>
          <cell r="Y2173">
            <v>25</v>
          </cell>
          <cell r="Z2173">
            <v>0</v>
          </cell>
        </row>
        <row r="2174">
          <cell r="A2174">
            <v>39791</v>
          </cell>
          <cell r="B2174">
            <v>582870</v>
          </cell>
          <cell r="C2174">
            <v>1498480</v>
          </cell>
          <cell r="D2174">
            <v>220318</v>
          </cell>
          <cell r="H2174">
            <v>32.99</v>
          </cell>
          <cell r="J2174">
            <v>67.19</v>
          </cell>
          <cell r="K2174">
            <v>100.18</v>
          </cell>
          <cell r="L2174">
            <v>3550</v>
          </cell>
          <cell r="O2174" t="str">
            <v/>
          </cell>
          <cell r="P2174">
            <v>230</v>
          </cell>
          <cell r="Q2174">
            <v>120000</v>
          </cell>
          <cell r="R2174">
            <v>10.388051507286884</v>
          </cell>
          <cell r="S2174">
            <v>62.061408450704228</v>
          </cell>
          <cell r="T2174">
            <v>34772</v>
          </cell>
          <cell r="U2174">
            <v>12.59949219435644</v>
          </cell>
          <cell r="V2174">
            <v>2301668</v>
          </cell>
          <cell r="X2174">
            <v>44</v>
          </cell>
          <cell r="Y2174">
            <v>21</v>
          </cell>
          <cell r="Z2174">
            <v>0</v>
          </cell>
        </row>
        <row r="2175">
          <cell r="A2175">
            <v>39792</v>
          </cell>
          <cell r="B2175">
            <v>151052</v>
          </cell>
          <cell r="C2175">
            <v>994208</v>
          </cell>
          <cell r="D2175">
            <v>31199</v>
          </cell>
          <cell r="E2175">
            <v>1306430</v>
          </cell>
          <cell r="H2175">
            <v>7.03</v>
          </cell>
          <cell r="J2175">
            <v>35</v>
          </cell>
          <cell r="K2175">
            <v>42.03</v>
          </cell>
          <cell r="L2175">
            <v>530</v>
          </cell>
          <cell r="M2175">
            <v>84.97</v>
          </cell>
          <cell r="N2175">
            <v>23.86</v>
          </cell>
          <cell r="O2175">
            <v>0.28080498999646936</v>
          </cell>
          <cell r="P2175">
            <v>230</v>
          </cell>
          <cell r="Q2175">
            <v>114000</v>
          </cell>
          <cell r="R2175">
            <v>9.6523228346456698</v>
          </cell>
          <cell r="S2175">
            <v>58.866037735849055</v>
          </cell>
          <cell r="T2175">
            <v>29694</v>
          </cell>
          <cell r="U2175">
            <v>9.9741857167195143</v>
          </cell>
          <cell r="V2175">
            <v>2482889</v>
          </cell>
          <cell r="X2175">
            <v>31</v>
          </cell>
          <cell r="Y2175">
            <v>34</v>
          </cell>
          <cell r="Z2175">
            <v>0</v>
          </cell>
        </row>
        <row r="2176">
          <cell r="A2176">
            <v>39793</v>
          </cell>
          <cell r="C2176">
            <v>858684</v>
          </cell>
          <cell r="E2176">
            <v>1685130</v>
          </cell>
          <cell r="J2176">
            <v>39.86</v>
          </cell>
          <cell r="K2176">
            <v>39.86</v>
          </cell>
          <cell r="M2176">
            <v>110.93</v>
          </cell>
          <cell r="N2176">
            <v>28.36</v>
          </cell>
          <cell r="O2176">
            <v>0.25565672045434057</v>
          </cell>
          <cell r="P2176">
            <v>230</v>
          </cell>
          <cell r="Q2176">
            <v>113000</v>
          </cell>
          <cell r="R2176">
            <v>8.434955898932289</v>
          </cell>
          <cell r="S2176" t="str">
            <v/>
          </cell>
          <cell r="T2176">
            <v>25918</v>
          </cell>
          <cell r="U2176">
            <v>8.4973240968089634</v>
          </cell>
          <cell r="V2176">
            <v>2543814</v>
          </cell>
          <cell r="X2176">
            <v>33</v>
          </cell>
          <cell r="Y2176">
            <v>32</v>
          </cell>
          <cell r="Z2176">
            <v>0</v>
          </cell>
        </row>
        <row r="2177">
          <cell r="A2177">
            <v>39794</v>
          </cell>
          <cell r="C2177">
            <v>814500</v>
          </cell>
          <cell r="E2177">
            <v>1678430</v>
          </cell>
          <cell r="J2177">
            <v>37.869999999999997</v>
          </cell>
          <cell r="K2177">
            <v>37.869999999999997</v>
          </cell>
          <cell r="M2177">
            <v>109.73</v>
          </cell>
          <cell r="N2177">
            <v>28.65</v>
          </cell>
          <cell r="O2177">
            <v>0.26109541602114278</v>
          </cell>
          <cell r="P2177">
            <v>230</v>
          </cell>
          <cell r="Q2177">
            <v>112000</v>
          </cell>
          <cell r="R2177">
            <v>8.4448848238482377</v>
          </cell>
          <cell r="S2177" t="str">
            <v/>
          </cell>
          <cell r="T2177">
            <v>38778</v>
          </cell>
          <cell r="U2177">
            <v>12.973028524667763</v>
          </cell>
          <cell r="V2177">
            <v>2492930</v>
          </cell>
          <cell r="X2177">
            <v>33</v>
          </cell>
          <cell r="Y2177">
            <v>32</v>
          </cell>
          <cell r="Z2177">
            <v>0</v>
          </cell>
        </row>
        <row r="2178">
          <cell r="A2178">
            <v>39795</v>
          </cell>
          <cell r="C2178">
            <v>649823</v>
          </cell>
          <cell r="E2178">
            <v>1648990</v>
          </cell>
          <cell r="J2178">
            <v>29.09</v>
          </cell>
          <cell r="K2178">
            <v>29.09</v>
          </cell>
          <cell r="M2178">
            <v>108.3</v>
          </cell>
          <cell r="N2178">
            <v>29.39</v>
          </cell>
          <cell r="O2178">
            <v>0.27137580794090488</v>
          </cell>
          <cell r="P2178">
            <v>230</v>
          </cell>
          <cell r="Q2178">
            <v>103000</v>
          </cell>
          <cell r="R2178">
            <v>8.3660128102481988</v>
          </cell>
          <cell r="S2178" t="str">
            <v/>
          </cell>
          <cell r="T2178">
            <v>32323</v>
          </cell>
          <cell r="U2178">
            <v>11.726652842140705</v>
          </cell>
          <cell r="V2178">
            <v>2298813</v>
          </cell>
          <cell r="X2178">
            <v>38</v>
          </cell>
          <cell r="Y2178">
            <v>27</v>
          </cell>
          <cell r="Z2178">
            <v>0</v>
          </cell>
        </row>
        <row r="2179">
          <cell r="A2179">
            <v>39796</v>
          </cell>
          <cell r="C2179">
            <v>476306</v>
          </cell>
          <cell r="E2179">
            <v>1449220</v>
          </cell>
          <cell r="J2179">
            <v>24.28</v>
          </cell>
          <cell r="K2179">
            <v>24.28</v>
          </cell>
          <cell r="M2179">
            <v>94.12</v>
          </cell>
          <cell r="N2179">
            <v>25.29</v>
          </cell>
          <cell r="O2179">
            <v>0.26869953251168721</v>
          </cell>
          <cell r="P2179">
            <v>230</v>
          </cell>
          <cell r="Q2179">
            <v>88000</v>
          </cell>
          <cell r="R2179">
            <v>8.1314442567567564</v>
          </cell>
          <cell r="S2179" t="str">
            <v/>
          </cell>
          <cell r="T2179">
            <v>29149</v>
          </cell>
          <cell r="U2179">
            <v>12.625259799140597</v>
          </cell>
          <cell r="V2179">
            <v>1925526</v>
          </cell>
          <cell r="X2179">
            <v>52</v>
          </cell>
          <cell r="Y2179">
            <v>13</v>
          </cell>
          <cell r="Z2179">
            <v>0</v>
          </cell>
        </row>
        <row r="2180">
          <cell r="A2180">
            <v>39797</v>
          </cell>
          <cell r="C2180">
            <v>906756</v>
          </cell>
          <cell r="E2180">
            <v>1961080</v>
          </cell>
          <cell r="J2180">
            <v>42.39</v>
          </cell>
          <cell r="K2180">
            <v>42.39</v>
          </cell>
          <cell r="M2180">
            <v>129.29</v>
          </cell>
          <cell r="N2180">
            <v>35.520000000000003</v>
          </cell>
          <cell r="O2180">
            <v>0.27473122437930236</v>
          </cell>
          <cell r="P2180">
            <v>230</v>
          </cell>
          <cell r="Q2180">
            <v>137000</v>
          </cell>
          <cell r="R2180">
            <v>8.3522716682199434</v>
          </cell>
          <cell r="S2180" t="str">
            <v/>
          </cell>
          <cell r="T2180">
            <v>36452</v>
          </cell>
          <cell r="U2180">
            <v>10.600664752098794</v>
          </cell>
          <cell r="V2180">
            <v>2867836</v>
          </cell>
          <cell r="X2180">
            <v>36</v>
          </cell>
          <cell r="Y2180">
            <v>29</v>
          </cell>
          <cell r="Z2180">
            <v>0</v>
          </cell>
        </row>
        <row r="2181">
          <cell r="A2181">
            <v>39798</v>
          </cell>
          <cell r="C2181">
            <v>1119620</v>
          </cell>
          <cell r="E2181">
            <v>2001900</v>
          </cell>
          <cell r="J2181">
            <v>50.12</v>
          </cell>
          <cell r="K2181">
            <v>50.12</v>
          </cell>
          <cell r="M2181">
            <v>129.36000000000001</v>
          </cell>
          <cell r="N2181">
            <v>33.950000000000003</v>
          </cell>
          <cell r="O2181">
            <v>0.26244588744588743</v>
          </cell>
          <cell r="P2181">
            <v>230</v>
          </cell>
          <cell r="Q2181">
            <v>143000</v>
          </cell>
          <cell r="R2181">
            <v>8.6960106975707578</v>
          </cell>
          <cell r="S2181" t="str">
            <v/>
          </cell>
          <cell r="T2181">
            <v>33551</v>
          </cell>
          <cell r="U2181">
            <v>8.9640732719956926</v>
          </cell>
          <cell r="V2181">
            <v>3121520</v>
          </cell>
          <cell r="X2181">
            <v>22</v>
          </cell>
          <cell r="Y2181">
            <v>43</v>
          </cell>
          <cell r="Z2181">
            <v>0</v>
          </cell>
        </row>
        <row r="2182">
          <cell r="A2182">
            <v>39799</v>
          </cell>
          <cell r="C2182">
            <v>878886</v>
          </cell>
          <cell r="E2182">
            <v>2021700</v>
          </cell>
          <cell r="J2182">
            <v>44.16</v>
          </cell>
          <cell r="K2182">
            <v>44.16</v>
          </cell>
          <cell r="M2182">
            <v>129.94999999999999</v>
          </cell>
          <cell r="N2182">
            <v>33.89</v>
          </cell>
          <cell r="O2182">
            <v>0.2607926125432859</v>
          </cell>
          <cell r="P2182">
            <v>230</v>
          </cell>
          <cell r="Q2182">
            <v>126000</v>
          </cell>
          <cell r="R2182">
            <v>8.3297513066452264</v>
          </cell>
          <cell r="S2182" t="str">
            <v/>
          </cell>
          <cell r="T2182">
            <v>24804</v>
          </cell>
          <cell r="U2182">
            <v>7.1318471508860615</v>
          </cell>
          <cell r="V2182">
            <v>2900586</v>
          </cell>
          <cell r="X2182">
            <v>26</v>
          </cell>
          <cell r="Y2182">
            <v>39</v>
          </cell>
          <cell r="Z2182">
            <v>0</v>
          </cell>
        </row>
        <row r="2183">
          <cell r="A2183">
            <v>39800</v>
          </cell>
          <cell r="C2183">
            <v>706028</v>
          </cell>
          <cell r="E2183">
            <v>1928900</v>
          </cell>
          <cell r="J2183">
            <v>32.51</v>
          </cell>
          <cell r="K2183">
            <v>32.51</v>
          </cell>
          <cell r="M2183">
            <v>124.46</v>
          </cell>
          <cell r="N2183">
            <v>30.49</v>
          </cell>
          <cell r="O2183">
            <v>0.24497830628314318</v>
          </cell>
          <cell r="P2183">
            <v>230</v>
          </cell>
          <cell r="Q2183">
            <v>118000</v>
          </cell>
          <cell r="R2183">
            <v>8.3930942218258267</v>
          </cell>
          <cell r="S2183" t="str">
            <v/>
          </cell>
          <cell r="T2183">
            <v>21440</v>
          </cell>
          <cell r="U2183">
            <v>6.7861285014239474</v>
          </cell>
          <cell r="V2183">
            <v>2634928</v>
          </cell>
          <cell r="X2183">
            <v>30</v>
          </cell>
          <cell r="Y2183">
            <v>35</v>
          </cell>
          <cell r="Z2183">
            <v>0</v>
          </cell>
        </row>
        <row r="2184">
          <cell r="A2184">
            <v>39801</v>
          </cell>
          <cell r="C2184">
            <v>513364</v>
          </cell>
          <cell r="E2184">
            <v>1505910</v>
          </cell>
          <cell r="J2184">
            <v>25.75</v>
          </cell>
          <cell r="K2184">
            <v>25.75</v>
          </cell>
          <cell r="M2184">
            <v>99.36</v>
          </cell>
          <cell r="N2184">
            <v>24.14</v>
          </cell>
          <cell r="O2184">
            <v>0.2429549114331723</v>
          </cell>
          <cell r="P2184">
            <v>230</v>
          </cell>
          <cell r="Q2184">
            <v>106000</v>
          </cell>
          <cell r="R2184">
            <v>8.0699944049236674</v>
          </cell>
          <cell r="S2184" t="str">
            <v/>
          </cell>
          <cell r="T2184">
            <v>16679</v>
          </cell>
          <cell r="U2184">
            <v>6.8887560578703031</v>
          </cell>
          <cell r="V2184">
            <v>2019274</v>
          </cell>
          <cell r="X2184">
            <v>45</v>
          </cell>
          <cell r="Y2184">
            <v>20</v>
          </cell>
          <cell r="Z2184">
            <v>0</v>
          </cell>
        </row>
        <row r="2185">
          <cell r="A2185">
            <v>39802</v>
          </cell>
          <cell r="C2185">
            <v>595790</v>
          </cell>
          <cell r="E2185">
            <v>1837370</v>
          </cell>
          <cell r="J2185">
            <v>30.97</v>
          </cell>
          <cell r="K2185">
            <v>30.97</v>
          </cell>
          <cell r="M2185">
            <v>119.88</v>
          </cell>
          <cell r="N2185">
            <v>32.03</v>
          </cell>
          <cell r="O2185">
            <v>0.26718385051718385</v>
          </cell>
          <cell r="P2185">
            <v>230</v>
          </cell>
          <cell r="Q2185">
            <v>115000</v>
          </cell>
          <cell r="R2185">
            <v>8.0648326151806433</v>
          </cell>
          <cell r="S2185" t="str">
            <v/>
          </cell>
          <cell r="T2185">
            <v>18324</v>
          </cell>
          <cell r="U2185">
            <v>6.2808101399003764</v>
          </cell>
          <cell r="V2185">
            <v>2433160</v>
          </cell>
          <cell r="X2185">
            <v>32</v>
          </cell>
          <cell r="Y2185">
            <v>33</v>
          </cell>
          <cell r="Z2185">
            <v>0</v>
          </cell>
        </row>
        <row r="2186">
          <cell r="A2186">
            <v>39803</v>
          </cell>
          <cell r="C2186">
            <v>1007440</v>
          </cell>
          <cell r="E2186">
            <v>2054910</v>
          </cell>
          <cell r="J2186">
            <v>45.65</v>
          </cell>
          <cell r="K2186">
            <v>45.65</v>
          </cell>
          <cell r="M2186">
            <v>132.47</v>
          </cell>
          <cell r="N2186">
            <v>38.450000000000003</v>
          </cell>
          <cell r="O2186">
            <v>0.29025439722201257</v>
          </cell>
          <cell r="P2186">
            <v>230</v>
          </cell>
          <cell r="Q2186">
            <v>138000</v>
          </cell>
          <cell r="R2186">
            <v>8.596311475409836</v>
          </cell>
          <cell r="S2186" t="str">
            <v/>
          </cell>
          <cell r="T2186">
            <v>23712</v>
          </cell>
          <cell r="U2186">
            <v>6.4577229905138198</v>
          </cell>
          <cell r="V2186">
            <v>3062350</v>
          </cell>
          <cell r="X2186">
            <v>18</v>
          </cell>
          <cell r="Y2186">
            <v>47</v>
          </cell>
          <cell r="Z2186">
            <v>0</v>
          </cell>
        </row>
        <row r="2187">
          <cell r="A2187">
            <v>39804</v>
          </cell>
          <cell r="C2187">
            <v>1272940</v>
          </cell>
          <cell r="D2187">
            <v>1500</v>
          </cell>
          <cell r="E2187">
            <v>2036080</v>
          </cell>
          <cell r="J2187">
            <v>56.67</v>
          </cell>
          <cell r="K2187">
            <v>56.67</v>
          </cell>
          <cell r="L2187">
            <v>40</v>
          </cell>
          <cell r="M2187">
            <v>131.35</v>
          </cell>
          <cell r="N2187">
            <v>36.840000000000003</v>
          </cell>
          <cell r="O2187">
            <v>0.28047202131709176</v>
          </cell>
          <cell r="P2187">
            <v>230</v>
          </cell>
          <cell r="Q2187">
            <v>147000</v>
          </cell>
          <cell r="R2187">
            <v>8.7996489735134578</v>
          </cell>
          <cell r="S2187">
            <v>37.5</v>
          </cell>
          <cell r="T2187">
            <v>24231</v>
          </cell>
          <cell r="U2187">
            <v>6.104374539347293</v>
          </cell>
          <cell r="V2187">
            <v>3310520</v>
          </cell>
          <cell r="X2187">
            <v>14</v>
          </cell>
          <cell r="Y2187">
            <v>51</v>
          </cell>
          <cell r="Z2187">
            <v>0</v>
          </cell>
        </row>
        <row r="2188">
          <cell r="A2188">
            <v>39805</v>
          </cell>
          <cell r="C2188">
            <v>977371</v>
          </cell>
          <cell r="E2188">
            <v>1871760</v>
          </cell>
          <cell r="J2188">
            <v>45.25</v>
          </cell>
          <cell r="K2188">
            <v>45.25</v>
          </cell>
          <cell r="M2188">
            <v>121.61</v>
          </cell>
          <cell r="N2188">
            <v>31.76</v>
          </cell>
          <cell r="O2188">
            <v>0.26116273332785134</v>
          </cell>
          <cell r="P2188">
            <v>230</v>
          </cell>
          <cell r="Q2188">
            <v>127000</v>
          </cell>
          <cell r="R2188">
            <v>8.5374895121658874</v>
          </cell>
          <cell r="S2188" t="str">
            <v/>
          </cell>
          <cell r="T2188">
            <v>20637</v>
          </cell>
          <cell r="U2188">
            <v>6.0408798331842233</v>
          </cell>
          <cell r="V2188">
            <v>2849131</v>
          </cell>
          <cell r="X2188">
            <v>34</v>
          </cell>
          <cell r="Y2188">
            <v>31</v>
          </cell>
          <cell r="Z2188">
            <v>0</v>
          </cell>
        </row>
        <row r="2189">
          <cell r="A2189">
            <v>39806</v>
          </cell>
          <cell r="C2189">
            <v>384900</v>
          </cell>
          <cell r="D2189">
            <v>59200</v>
          </cell>
          <cell r="E2189">
            <v>1679290</v>
          </cell>
          <cell r="J2189">
            <v>14.32</v>
          </cell>
          <cell r="K2189">
            <v>14.32</v>
          </cell>
          <cell r="L2189">
            <v>900</v>
          </cell>
          <cell r="M2189">
            <v>114.19</v>
          </cell>
          <cell r="N2189">
            <v>24.26</v>
          </cell>
          <cell r="O2189">
            <v>0.21245292932831247</v>
          </cell>
          <cell r="P2189">
            <v>230</v>
          </cell>
          <cell r="Q2189">
            <v>108000</v>
          </cell>
          <cell r="R2189">
            <v>8.0312427048478732</v>
          </cell>
          <cell r="S2189">
            <v>65.777777777777771</v>
          </cell>
          <cell r="T2189">
            <v>20542</v>
          </cell>
          <cell r="U2189">
            <v>8.0682437046421054</v>
          </cell>
          <cell r="V2189">
            <v>2123390</v>
          </cell>
          <cell r="X2189">
            <v>40</v>
          </cell>
          <cell r="Y2189">
            <v>25</v>
          </cell>
          <cell r="Z2189">
            <v>0</v>
          </cell>
        </row>
        <row r="2190">
          <cell r="A2190">
            <v>39807</v>
          </cell>
          <cell r="D2190">
            <v>348800</v>
          </cell>
          <cell r="E2190">
            <v>2238360</v>
          </cell>
          <cell r="K2190">
            <v>0</v>
          </cell>
          <cell r="L2190">
            <v>4290</v>
          </cell>
          <cell r="M2190">
            <v>151.97999999999999</v>
          </cell>
          <cell r="N2190">
            <v>35.24</v>
          </cell>
          <cell r="O2190">
            <v>0.23187261481773921</v>
          </cell>
          <cell r="P2190">
            <v>230</v>
          </cell>
          <cell r="Q2190">
            <v>122000</v>
          </cell>
          <cell r="R2190">
            <v>7.3639952625345444</v>
          </cell>
          <cell r="S2190">
            <v>81.305361305361302</v>
          </cell>
          <cell r="T2190">
            <v>25500</v>
          </cell>
          <cell r="U2190">
            <v>8.2202105783948411</v>
          </cell>
          <cell r="V2190">
            <v>2587160</v>
          </cell>
          <cell r="X2190">
            <v>29</v>
          </cell>
          <cell r="Y2190">
            <v>36</v>
          </cell>
          <cell r="Z2190">
            <v>0</v>
          </cell>
        </row>
        <row r="2191">
          <cell r="A2191">
            <v>39808</v>
          </cell>
          <cell r="E2191">
            <v>1789690</v>
          </cell>
          <cell r="K2191">
            <v>0</v>
          </cell>
          <cell r="M2191">
            <v>119.74</v>
          </cell>
          <cell r="N2191">
            <v>28.62</v>
          </cell>
          <cell r="O2191">
            <v>0.23901787205612163</v>
          </cell>
          <cell r="P2191">
            <v>230</v>
          </cell>
          <cell r="Q2191">
            <v>91000</v>
          </cell>
          <cell r="R2191">
            <v>7.4732336729580755</v>
          </cell>
          <cell r="S2191" t="str">
            <v/>
          </cell>
          <cell r="T2191">
            <v>23130</v>
          </cell>
          <cell r="U2191">
            <v>10.778637641155731</v>
          </cell>
          <cell r="V2191">
            <v>1789690</v>
          </cell>
          <cell r="X2191">
            <v>48</v>
          </cell>
          <cell r="Y2191">
            <v>17</v>
          </cell>
          <cell r="Z2191">
            <v>0</v>
          </cell>
        </row>
        <row r="2192">
          <cell r="A2192">
            <v>39809</v>
          </cell>
          <cell r="E2192">
            <v>1357110</v>
          </cell>
          <cell r="K2192">
            <v>0</v>
          </cell>
          <cell r="M2192">
            <v>92.14</v>
          </cell>
          <cell r="N2192">
            <v>22.37</v>
          </cell>
          <cell r="O2192">
            <v>0.24278272194486653</v>
          </cell>
          <cell r="P2192">
            <v>230</v>
          </cell>
          <cell r="Q2192">
            <v>77000</v>
          </cell>
          <cell r="R2192">
            <v>7.3643911439114387</v>
          </cell>
          <cell r="S2192" t="str">
            <v/>
          </cell>
          <cell r="T2192">
            <v>18646</v>
          </cell>
          <cell r="U2192">
            <v>11.458735106218359</v>
          </cell>
          <cell r="V2192">
            <v>1357110</v>
          </cell>
          <cell r="X2192">
            <v>58</v>
          </cell>
          <cell r="Y2192">
            <v>7</v>
          </cell>
          <cell r="Z2192">
            <v>4.5919999999999845</v>
          </cell>
        </row>
        <row r="2193">
          <cell r="A2193">
            <v>39810</v>
          </cell>
          <cell r="D2193">
            <v>12000</v>
          </cell>
          <cell r="E2193">
            <v>2018680</v>
          </cell>
          <cell r="K2193">
            <v>0</v>
          </cell>
          <cell r="L2193">
            <v>270</v>
          </cell>
          <cell r="M2193">
            <v>133.16999999999999</v>
          </cell>
          <cell r="N2193">
            <v>30.4</v>
          </cell>
          <cell r="O2193">
            <v>0.22827964256213862</v>
          </cell>
          <cell r="P2193">
            <v>230</v>
          </cell>
          <cell r="Q2193">
            <v>92000</v>
          </cell>
          <cell r="R2193">
            <v>7.5793346849891119</v>
          </cell>
          <cell r="S2193">
            <v>44.444444444444443</v>
          </cell>
          <cell r="T2193">
            <v>25482</v>
          </cell>
          <cell r="U2193">
            <v>10.465453936612366</v>
          </cell>
          <cell r="V2193">
            <v>2030680</v>
          </cell>
          <cell r="X2193">
            <v>40</v>
          </cell>
          <cell r="Y2193">
            <v>25</v>
          </cell>
          <cell r="Z2193">
            <v>0</v>
          </cell>
        </row>
        <row r="2194">
          <cell r="A2194">
            <v>39811</v>
          </cell>
          <cell r="D2194">
            <v>10000</v>
          </cell>
          <cell r="E2194">
            <v>1949140</v>
          </cell>
          <cell r="K2194">
            <v>0</v>
          </cell>
          <cell r="L2194">
            <v>180</v>
          </cell>
          <cell r="M2194">
            <v>130.55000000000001</v>
          </cell>
          <cell r="N2194">
            <v>29.46</v>
          </cell>
          <cell r="O2194">
            <v>0.22566066641133664</v>
          </cell>
          <cell r="P2194">
            <v>230</v>
          </cell>
          <cell r="Q2194">
            <v>94000</v>
          </cell>
          <cell r="R2194">
            <v>7.465109153581003</v>
          </cell>
          <cell r="S2194">
            <v>55.555555555555557</v>
          </cell>
          <cell r="T2194">
            <v>26321</v>
          </cell>
          <cell r="U2194">
            <v>11.204770460508181</v>
          </cell>
          <cell r="V2194">
            <v>1959140</v>
          </cell>
          <cell r="X2194">
            <v>44</v>
          </cell>
          <cell r="Y2194">
            <v>21</v>
          </cell>
          <cell r="Z2194">
            <v>0</v>
          </cell>
        </row>
        <row r="2195">
          <cell r="A2195">
            <v>39812</v>
          </cell>
          <cell r="D2195">
            <v>14000</v>
          </cell>
          <cell r="E2195">
            <v>1886190</v>
          </cell>
          <cell r="K2195">
            <v>0</v>
          </cell>
          <cell r="L2195">
            <v>360</v>
          </cell>
          <cell r="M2195">
            <v>123.67</v>
          </cell>
          <cell r="N2195">
            <v>30.63</v>
          </cell>
          <cell r="O2195">
            <v>0.24767526481765989</v>
          </cell>
          <cell r="P2195">
            <v>230</v>
          </cell>
          <cell r="Q2195">
            <v>100000</v>
          </cell>
          <cell r="R2195">
            <v>7.6258995714401232</v>
          </cell>
          <cell r="S2195">
            <v>38.888888888888886</v>
          </cell>
          <cell r="T2195">
            <v>25985</v>
          </cell>
          <cell r="U2195">
            <v>11.404906877733278</v>
          </cell>
          <cell r="V2195">
            <v>1900190</v>
          </cell>
          <cell r="X2195">
            <v>43</v>
          </cell>
          <cell r="Y2195">
            <v>22</v>
          </cell>
          <cell r="Z2195">
            <v>0</v>
          </cell>
        </row>
        <row r="2196">
          <cell r="A2196">
            <v>39813</v>
          </cell>
          <cell r="C2196">
            <v>157800</v>
          </cell>
          <cell r="D2196">
            <v>204700</v>
          </cell>
          <cell r="E2196">
            <v>2155950</v>
          </cell>
          <cell r="J2196">
            <v>15.03</v>
          </cell>
          <cell r="K2196">
            <v>15.03</v>
          </cell>
          <cell r="L2196">
            <v>2630</v>
          </cell>
          <cell r="M2196">
            <v>144.13</v>
          </cell>
          <cell r="N2196">
            <v>34.090000000000003</v>
          </cell>
          <cell r="O2196">
            <v>0.2365225837785333</v>
          </cell>
          <cell r="P2196">
            <v>230</v>
          </cell>
          <cell r="Q2196">
            <v>116000</v>
          </cell>
          <cell r="R2196">
            <v>7.2686290525257604</v>
          </cell>
          <cell r="S2196">
            <v>77.832699619771859</v>
          </cell>
          <cell r="T2196">
            <v>27170</v>
          </cell>
          <cell r="U2196">
            <v>8.9975103734439834</v>
          </cell>
          <cell r="V2196">
            <v>2518450</v>
          </cell>
          <cell r="X2196">
            <v>28</v>
          </cell>
          <cell r="Y2196">
            <v>37</v>
          </cell>
          <cell r="Z2196">
            <v>0</v>
          </cell>
        </row>
        <row r="2197">
          <cell r="A2197">
            <v>39814</v>
          </cell>
          <cell r="C2197">
            <v>673900</v>
          </cell>
          <cell r="E2197">
            <v>1867950</v>
          </cell>
          <cell r="J2197">
            <v>31.3</v>
          </cell>
          <cell r="K2197">
            <v>31.3</v>
          </cell>
          <cell r="M2197">
            <v>124.5</v>
          </cell>
          <cell r="N2197">
            <v>27.84</v>
          </cell>
          <cell r="O2197">
            <v>0.2236144578313253</v>
          </cell>
          <cell r="P2197">
            <v>230</v>
          </cell>
          <cell r="Q2197">
            <v>129000</v>
          </cell>
          <cell r="R2197">
            <v>8.1574133504492945</v>
          </cell>
          <cell r="S2197" t="str">
            <v/>
          </cell>
          <cell r="T2197">
            <v>23591</v>
          </cell>
          <cell r="U2197">
            <v>7.7403835788893911</v>
          </cell>
          <cell r="V2197">
            <v>2541850</v>
          </cell>
          <cell r="X2197">
            <v>30</v>
          </cell>
          <cell r="Y2197">
            <v>35</v>
          </cell>
          <cell r="Z2197">
            <v>0</v>
          </cell>
        </row>
        <row r="2198">
          <cell r="A2198">
            <v>39815</v>
          </cell>
          <cell r="C2198">
            <v>655842</v>
          </cell>
          <cell r="E2198">
            <v>1516410</v>
          </cell>
          <cell r="J2198">
            <v>33.86</v>
          </cell>
          <cell r="K2198">
            <v>33.86</v>
          </cell>
          <cell r="M2198">
            <v>99.57</v>
          </cell>
          <cell r="N2198">
            <v>24.14</v>
          </cell>
          <cell r="O2198">
            <v>0.24244250276187609</v>
          </cell>
          <cell r="P2198">
            <v>230</v>
          </cell>
          <cell r="Q2198">
            <v>103000</v>
          </cell>
          <cell r="R2198">
            <v>8.1400434684853487</v>
          </cell>
          <cell r="S2198" t="str">
            <v/>
          </cell>
          <cell r="T2198">
            <v>18824</v>
          </cell>
          <cell r="U2198">
            <v>7.2271614895509355</v>
          </cell>
          <cell r="V2198">
            <v>2172252</v>
          </cell>
          <cell r="X2198">
            <v>40</v>
          </cell>
          <cell r="Y2198">
            <v>25</v>
          </cell>
          <cell r="Z2198">
            <v>0</v>
          </cell>
        </row>
        <row r="2199">
          <cell r="A2199">
            <v>39816</v>
          </cell>
          <cell r="C2199">
            <v>643300</v>
          </cell>
          <cell r="E2199">
            <v>1110190</v>
          </cell>
          <cell r="J2199">
            <v>29.08</v>
          </cell>
          <cell r="K2199">
            <v>29.08</v>
          </cell>
          <cell r="M2199">
            <v>72.540000000000006</v>
          </cell>
          <cell r="N2199">
            <v>19.45</v>
          </cell>
          <cell r="O2199">
            <v>0.26812792941825198</v>
          </cell>
          <cell r="P2199">
            <v>230</v>
          </cell>
          <cell r="Q2199">
            <v>81000</v>
          </cell>
          <cell r="R2199">
            <v>8.6276815587482787</v>
          </cell>
          <cell r="S2199" t="str">
            <v/>
          </cell>
          <cell r="T2199">
            <v>23707</v>
          </cell>
          <cell r="U2199">
            <v>11.275592104887966</v>
          </cell>
          <cell r="V2199">
            <v>1753490</v>
          </cell>
          <cell r="X2199">
            <v>54</v>
          </cell>
          <cell r="Y2199">
            <v>11</v>
          </cell>
          <cell r="Z2199">
            <v>1.6799999999999926</v>
          </cell>
        </row>
        <row r="2200">
          <cell r="A2200">
            <v>39817</v>
          </cell>
          <cell r="C2200">
            <v>589000</v>
          </cell>
          <cell r="D2200">
            <v>1500</v>
          </cell>
          <cell r="E2200">
            <v>1422240</v>
          </cell>
          <cell r="J2200">
            <v>30.91</v>
          </cell>
          <cell r="K2200">
            <v>30.91</v>
          </cell>
          <cell r="L2200">
            <v>140</v>
          </cell>
          <cell r="M2200">
            <v>92.17</v>
          </cell>
          <cell r="N2200">
            <v>22.61</v>
          </cell>
          <cell r="O2200">
            <v>0.24530758381252032</v>
          </cell>
          <cell r="P2200">
            <v>230</v>
          </cell>
          <cell r="Q2200">
            <v>107000</v>
          </cell>
          <cell r="R2200">
            <v>8.1704582385440361</v>
          </cell>
          <cell r="S2200">
            <v>10.714285714285714</v>
          </cell>
          <cell r="T2200">
            <v>19310</v>
          </cell>
          <cell r="U2200">
            <v>8.0013017081192785</v>
          </cell>
          <cell r="V2200">
            <v>2012740</v>
          </cell>
          <cell r="X2200">
            <v>44</v>
          </cell>
          <cell r="Y2200">
            <v>21</v>
          </cell>
          <cell r="Z2200">
            <v>0</v>
          </cell>
        </row>
        <row r="2201">
          <cell r="A2201">
            <v>39818</v>
          </cell>
          <cell r="C2201">
            <v>728900</v>
          </cell>
          <cell r="E2201">
            <v>1994390</v>
          </cell>
          <cell r="J2201">
            <v>36.11</v>
          </cell>
          <cell r="K2201">
            <v>36.11</v>
          </cell>
          <cell r="M2201">
            <v>132.34</v>
          </cell>
          <cell r="N2201">
            <v>30.37</v>
          </cell>
          <cell r="O2201">
            <v>0.22948466072238174</v>
          </cell>
          <cell r="P2201">
            <v>230</v>
          </cell>
          <cell r="Q2201">
            <v>121000</v>
          </cell>
          <cell r="R2201">
            <v>8.0833778569308397</v>
          </cell>
          <cell r="S2201" t="str">
            <v/>
          </cell>
          <cell r="T2201">
            <v>24853</v>
          </cell>
          <cell r="U2201">
            <v>7.6111622339155947</v>
          </cell>
          <cell r="V2201">
            <v>2723290</v>
          </cell>
          <cell r="X2201">
            <v>26</v>
          </cell>
          <cell r="Y2201">
            <v>39</v>
          </cell>
          <cell r="Z2201">
            <v>0</v>
          </cell>
        </row>
        <row r="2202">
          <cell r="A2202">
            <v>39819</v>
          </cell>
          <cell r="C2202">
            <v>760011</v>
          </cell>
          <cell r="E2202">
            <v>1795840</v>
          </cell>
          <cell r="J2202">
            <v>37.799999999999997</v>
          </cell>
          <cell r="K2202">
            <v>37.799999999999997</v>
          </cell>
          <cell r="M2202">
            <v>117.63</v>
          </cell>
          <cell r="N2202">
            <v>35.15</v>
          </cell>
          <cell r="O2202">
            <v>0.29881832865765534</v>
          </cell>
          <cell r="Q2202">
            <v>112000</v>
          </cell>
          <cell r="R2202">
            <v>8.2218715820626649</v>
          </cell>
          <cell r="S2202" t="str">
            <v/>
          </cell>
          <cell r="T2202">
            <v>24208</v>
          </cell>
          <cell r="U2202">
            <v>7.8993149444157735</v>
          </cell>
          <cell r="V2202">
            <v>2555851</v>
          </cell>
          <cell r="X2202">
            <v>30</v>
          </cell>
          <cell r="Y2202">
            <v>35</v>
          </cell>
          <cell r="Z2202">
            <v>0</v>
          </cell>
        </row>
        <row r="2203">
          <cell r="A2203">
            <v>39820</v>
          </cell>
          <cell r="C2203">
            <v>762712</v>
          </cell>
          <cell r="D2203">
            <v>1292</v>
          </cell>
          <cell r="E2203">
            <v>1549400</v>
          </cell>
          <cell r="J2203">
            <v>33.01</v>
          </cell>
          <cell r="K2203">
            <v>33.01</v>
          </cell>
          <cell r="L2203">
            <v>40</v>
          </cell>
          <cell r="M2203">
            <v>103.35</v>
          </cell>
          <cell r="N2203">
            <v>37.28</v>
          </cell>
          <cell r="O2203">
            <v>0.36071601354620225</v>
          </cell>
          <cell r="Q2203">
            <v>107000</v>
          </cell>
          <cell r="R2203">
            <v>8.4779700792021142</v>
          </cell>
          <cell r="S2203">
            <v>32.299999999999997</v>
          </cell>
          <cell r="T2203">
            <v>27159</v>
          </cell>
          <cell r="U2203">
            <v>9.791029150118181</v>
          </cell>
          <cell r="V2203">
            <v>2313404</v>
          </cell>
          <cell r="X2203">
            <v>38</v>
          </cell>
          <cell r="Y2203">
            <v>27</v>
          </cell>
          <cell r="Z2203">
            <v>0</v>
          </cell>
        </row>
        <row r="2204">
          <cell r="A2204">
            <v>39821</v>
          </cell>
          <cell r="C2204">
            <v>729598</v>
          </cell>
          <cell r="E2204">
            <v>1751750</v>
          </cell>
          <cell r="J2204">
            <v>39.28</v>
          </cell>
          <cell r="K2204">
            <v>39.28</v>
          </cell>
          <cell r="M2204">
            <v>110.19</v>
          </cell>
          <cell r="N2204">
            <v>36.9</v>
          </cell>
          <cell r="O2204">
            <v>0.33487612306016878</v>
          </cell>
          <cell r="Q2204">
            <v>114000</v>
          </cell>
          <cell r="R2204">
            <v>8.3004883923195294</v>
          </cell>
          <cell r="S2204" t="str">
            <v/>
          </cell>
          <cell r="T2204">
            <v>28835</v>
          </cell>
          <cell r="U2204">
            <v>9.6916635635146697</v>
          </cell>
          <cell r="V2204">
            <v>2481348</v>
          </cell>
          <cell r="X2204">
            <v>28</v>
          </cell>
          <cell r="Y2204">
            <v>37</v>
          </cell>
          <cell r="Z2204">
            <v>0</v>
          </cell>
        </row>
        <row r="2205">
          <cell r="A2205">
            <v>39822</v>
          </cell>
          <cell r="C2205">
            <v>670756</v>
          </cell>
          <cell r="E2205">
            <v>1499930</v>
          </cell>
          <cell r="J2205">
            <v>28.77</v>
          </cell>
          <cell r="K2205">
            <v>28.77</v>
          </cell>
          <cell r="M2205">
            <v>97.88</v>
          </cell>
          <cell r="N2205">
            <v>28.82</v>
          </cell>
          <cell r="O2205">
            <v>0.29444217409072337</v>
          </cell>
          <cell r="Q2205">
            <v>111000</v>
          </cell>
          <cell r="R2205">
            <v>8.5696249506514022</v>
          </cell>
          <cell r="S2205" t="str">
            <v/>
          </cell>
          <cell r="T2205">
            <v>21941</v>
          </cell>
          <cell r="U2205">
            <v>8.4299590083503553</v>
          </cell>
          <cell r="V2205">
            <v>2170686</v>
          </cell>
          <cell r="X2205">
            <v>39</v>
          </cell>
          <cell r="Y2205">
            <v>26</v>
          </cell>
          <cell r="Z2205">
            <v>0</v>
          </cell>
        </row>
        <row r="2206">
          <cell r="A2206">
            <v>39823</v>
          </cell>
          <cell r="C2206">
            <v>671000</v>
          </cell>
          <cell r="E2206">
            <v>1499140</v>
          </cell>
          <cell r="J2206">
            <v>31.02</v>
          </cell>
          <cell r="K2206">
            <v>31.02</v>
          </cell>
          <cell r="M2206">
            <v>99.37</v>
          </cell>
          <cell r="N2206">
            <v>29.47</v>
          </cell>
          <cell r="O2206">
            <v>0.29656838079903391</v>
          </cell>
          <cell r="Q2206">
            <v>109000</v>
          </cell>
          <cell r="R2206">
            <v>8.3217271263133661</v>
          </cell>
          <cell r="S2206" t="str">
            <v/>
          </cell>
          <cell r="T2206">
            <v>21941</v>
          </cell>
          <cell r="U2206">
            <v>8.4320799579750609</v>
          </cell>
          <cell r="V2206">
            <v>2170140</v>
          </cell>
          <cell r="X2206">
            <v>41</v>
          </cell>
          <cell r="Y2206">
            <v>24</v>
          </cell>
          <cell r="Z2206">
            <v>0</v>
          </cell>
        </row>
        <row r="2207">
          <cell r="A2207">
            <v>39824</v>
          </cell>
          <cell r="C2207">
            <v>683332</v>
          </cell>
          <cell r="E2207">
            <v>1751730</v>
          </cell>
          <cell r="J2207">
            <v>34.29</v>
          </cell>
          <cell r="K2207">
            <v>34.29</v>
          </cell>
          <cell r="M2207">
            <v>117.97</v>
          </cell>
          <cell r="N2207">
            <v>32.6</v>
          </cell>
          <cell r="O2207">
            <v>0.27634144273967959</v>
          </cell>
          <cell r="Q2207">
            <v>117000</v>
          </cell>
          <cell r="R2207">
            <v>7.9963943254958627</v>
          </cell>
          <cell r="S2207" t="str">
            <v/>
          </cell>
          <cell r="T2207">
            <v>23660</v>
          </cell>
          <cell r="U2207">
            <v>8.1034651273766336</v>
          </cell>
          <cell r="V2207">
            <v>2435062</v>
          </cell>
          <cell r="X2207">
            <v>31</v>
          </cell>
          <cell r="Y2207">
            <v>34</v>
          </cell>
          <cell r="Z2207">
            <v>0</v>
          </cell>
        </row>
        <row r="2208">
          <cell r="A2208">
            <v>39825</v>
          </cell>
          <cell r="C2208">
            <v>681283</v>
          </cell>
          <cell r="E2208">
            <v>1703300</v>
          </cell>
          <cell r="J2208">
            <v>34.65</v>
          </cell>
          <cell r="K2208">
            <v>34.65</v>
          </cell>
          <cell r="M2208">
            <v>115.8</v>
          </cell>
          <cell r="N2208">
            <v>33.22</v>
          </cell>
          <cell r="O2208">
            <v>0.28687392055267702</v>
          </cell>
          <cell r="Q2208">
            <v>117000</v>
          </cell>
          <cell r="R2208">
            <v>7.9248354935194421</v>
          </cell>
          <cell r="S2208" t="str">
            <v/>
          </cell>
          <cell r="T2208">
            <v>29585</v>
          </cell>
          <cell r="U2208">
            <v>10.347255683698156</v>
          </cell>
          <cell r="V2208">
            <v>2384583</v>
          </cell>
          <cell r="X2208">
            <v>34</v>
          </cell>
          <cell r="Y2208">
            <v>31</v>
          </cell>
          <cell r="Z2208">
            <v>0</v>
          </cell>
        </row>
        <row r="2209">
          <cell r="A2209">
            <v>39826</v>
          </cell>
          <cell r="C2209">
            <v>829000</v>
          </cell>
          <cell r="E2209">
            <v>1889320</v>
          </cell>
          <cell r="J2209">
            <v>39.07</v>
          </cell>
          <cell r="K2209">
            <v>39.07</v>
          </cell>
          <cell r="M2209">
            <v>126.77</v>
          </cell>
          <cell r="N2209">
            <v>33.840000000000003</v>
          </cell>
          <cell r="O2209">
            <v>0.26694012779048676</v>
          </cell>
          <cell r="Q2209">
            <v>125000</v>
          </cell>
          <cell r="R2209">
            <v>8.1956102267245541</v>
          </cell>
          <cell r="S2209" t="str">
            <v/>
          </cell>
          <cell r="T2209">
            <v>23904</v>
          </cell>
          <cell r="U2209">
            <v>7.3339180081815236</v>
          </cell>
          <cell r="V2209">
            <v>2718320</v>
          </cell>
          <cell r="X2209">
            <v>27</v>
          </cell>
          <cell r="Y2209">
            <v>38</v>
          </cell>
          <cell r="Z2209">
            <v>0</v>
          </cell>
        </row>
        <row r="2210">
          <cell r="A2210">
            <v>39827</v>
          </cell>
          <cell r="C2210">
            <v>933000</v>
          </cell>
          <cell r="E2210">
            <v>1870280</v>
          </cell>
          <cell r="J2210">
            <v>47.55</v>
          </cell>
          <cell r="K2210">
            <v>47.55</v>
          </cell>
          <cell r="M2210">
            <v>124.4</v>
          </cell>
          <cell r="N2210">
            <v>33.06</v>
          </cell>
          <cell r="O2210">
            <v>0.26575562700964633</v>
          </cell>
          <cell r="Q2210">
            <v>140000</v>
          </cell>
          <cell r="R2210">
            <v>8.1514393719104383</v>
          </cell>
          <cell r="S2210" t="str">
            <v/>
          </cell>
          <cell r="T2210">
            <v>24337</v>
          </cell>
          <cell r="U2210">
            <v>7.2404675951028787</v>
          </cell>
          <cell r="V2210">
            <v>2803280</v>
          </cell>
          <cell r="X2210">
            <v>30</v>
          </cell>
          <cell r="Y2210">
            <v>35</v>
          </cell>
          <cell r="Z2210">
            <v>0</v>
          </cell>
        </row>
        <row r="2211">
          <cell r="A2211">
            <v>39828</v>
          </cell>
          <cell r="C2211">
            <v>1462820</v>
          </cell>
          <cell r="D2211">
            <v>31519</v>
          </cell>
          <cell r="E2211">
            <v>1826030</v>
          </cell>
          <cell r="J2211">
            <v>64.5</v>
          </cell>
          <cell r="K2211">
            <v>64.5</v>
          </cell>
          <cell r="L2211">
            <v>2710</v>
          </cell>
          <cell r="M2211">
            <v>115.96</v>
          </cell>
          <cell r="N2211">
            <v>28.83</v>
          </cell>
          <cell r="O2211">
            <v>0.24862021386685063</v>
          </cell>
          <cell r="Q2211">
            <v>153000</v>
          </cell>
          <cell r="R2211">
            <v>9.112407181646903</v>
          </cell>
          <cell r="S2211">
            <v>11.630627306273063</v>
          </cell>
          <cell r="T2211">
            <v>30388</v>
          </cell>
          <cell r="U2211">
            <v>7.6327637078890929</v>
          </cell>
          <cell r="V2211">
            <v>3320369</v>
          </cell>
          <cell r="X2211">
            <v>10</v>
          </cell>
          <cell r="Y2211">
            <v>55</v>
          </cell>
          <cell r="Z2211">
            <v>0</v>
          </cell>
        </row>
        <row r="2212">
          <cell r="A2212">
            <v>39829</v>
          </cell>
          <cell r="C2212">
            <v>1394530</v>
          </cell>
          <cell r="E2212">
            <v>2042670</v>
          </cell>
          <cell r="J2212">
            <v>64.78</v>
          </cell>
          <cell r="K2212">
            <v>64.78</v>
          </cell>
          <cell r="M2212">
            <v>127.92</v>
          </cell>
          <cell r="N2212">
            <v>30.92</v>
          </cell>
          <cell r="O2212">
            <v>0.24171357098186366</v>
          </cell>
          <cell r="Q2212">
            <v>150000</v>
          </cell>
          <cell r="R2212">
            <v>8.9185262065386617</v>
          </cell>
          <cell r="S2212" t="str">
            <v/>
          </cell>
          <cell r="T2212">
            <v>29793</v>
          </cell>
          <cell r="U2212">
            <v>7.2289543814732919</v>
          </cell>
          <cell r="V2212">
            <v>3437200</v>
          </cell>
          <cell r="X2212">
            <v>9</v>
          </cell>
          <cell r="Y2212">
            <v>56</v>
          </cell>
          <cell r="Z2212">
            <v>0</v>
          </cell>
        </row>
        <row r="2213">
          <cell r="A2213">
            <v>39830</v>
          </cell>
          <cell r="C2213">
            <v>947564</v>
          </cell>
          <cell r="E2213">
            <v>1865860</v>
          </cell>
          <cell r="J2213">
            <v>47.65</v>
          </cell>
          <cell r="K2213">
            <v>47.65</v>
          </cell>
          <cell r="M2213">
            <v>115.17</v>
          </cell>
          <cell r="N2213">
            <v>29.34</v>
          </cell>
          <cell r="O2213">
            <v>0.2547538421463923</v>
          </cell>
          <cell r="Q2213">
            <v>135000</v>
          </cell>
          <cell r="R2213">
            <v>8.6396757155140644</v>
          </cell>
          <cell r="S2213" t="str">
            <v/>
          </cell>
          <cell r="T2213">
            <v>27556</v>
          </cell>
          <cell r="U2213">
            <v>8.1685888796000885</v>
          </cell>
          <cell r="V2213">
            <v>2813424</v>
          </cell>
          <cell r="X2213">
            <v>32</v>
          </cell>
          <cell r="Y2213">
            <v>33</v>
          </cell>
          <cell r="Z2213">
            <v>0</v>
          </cell>
        </row>
        <row r="2214">
          <cell r="A2214">
            <v>39831</v>
          </cell>
          <cell r="C2214">
            <v>582391</v>
          </cell>
          <cell r="E2214">
            <v>1850760</v>
          </cell>
          <cell r="J2214">
            <v>28.44</v>
          </cell>
          <cell r="K2214">
            <v>28.44</v>
          </cell>
          <cell r="M2214">
            <v>118.39</v>
          </cell>
          <cell r="N2214">
            <v>31.29</v>
          </cell>
          <cell r="O2214">
            <v>0.26429597094349183</v>
          </cell>
          <cell r="Q2214">
            <v>106000</v>
          </cell>
          <cell r="R2214">
            <v>8.2856058026288899</v>
          </cell>
          <cell r="S2214" t="str">
            <v/>
          </cell>
          <cell r="T2214">
            <v>25062</v>
          </cell>
          <cell r="U2214">
            <v>8.5903867043188029</v>
          </cell>
          <cell r="V2214">
            <v>2433151</v>
          </cell>
          <cell r="X2214">
            <v>34</v>
          </cell>
          <cell r="Y2214">
            <v>31</v>
          </cell>
          <cell r="Z2214">
            <v>0</v>
          </cell>
        </row>
        <row r="2215">
          <cell r="A2215">
            <v>39832</v>
          </cell>
          <cell r="C2215">
            <v>723985</v>
          </cell>
          <cell r="E2215">
            <v>2006740</v>
          </cell>
          <cell r="J2215">
            <v>37.03</v>
          </cell>
          <cell r="K2215">
            <v>37.03</v>
          </cell>
          <cell r="M2215">
            <v>132.84</v>
          </cell>
          <cell r="N2215">
            <v>37.700000000000003</v>
          </cell>
          <cell r="O2215">
            <v>0.28380006022282445</v>
          </cell>
          <cell r="Q2215">
            <v>125000</v>
          </cell>
          <cell r="R2215">
            <v>8.0376905869194086</v>
          </cell>
          <cell r="S2215" t="str">
            <v/>
          </cell>
          <cell r="T2215">
            <v>27230</v>
          </cell>
          <cell r="U2215">
            <v>8.3164068150399615</v>
          </cell>
          <cell r="V2215">
            <v>2730725</v>
          </cell>
          <cell r="X2215">
            <v>27</v>
          </cell>
          <cell r="Y2215">
            <v>38</v>
          </cell>
          <cell r="Z2215">
            <v>0</v>
          </cell>
        </row>
        <row r="2216">
          <cell r="A2216">
            <v>39833</v>
          </cell>
          <cell r="C2216">
            <v>859034</v>
          </cell>
          <cell r="D2216">
            <v>1500</v>
          </cell>
          <cell r="E2216">
            <v>2065180</v>
          </cell>
          <cell r="J2216">
            <v>42.07</v>
          </cell>
          <cell r="K2216">
            <v>42.07</v>
          </cell>
          <cell r="M2216">
            <v>133.11000000000001</v>
          </cell>
          <cell r="N2216">
            <v>33.06</v>
          </cell>
          <cell r="O2216">
            <v>0.2483660130718954</v>
          </cell>
          <cell r="Q2216">
            <v>135000</v>
          </cell>
          <cell r="R2216">
            <v>8.3463123644251631</v>
          </cell>
          <cell r="S2216" t="str">
            <v/>
          </cell>
          <cell r="T2216">
            <v>31271</v>
          </cell>
          <cell r="U2216">
            <v>8.9140681556707175</v>
          </cell>
          <cell r="V2216">
            <v>2925714</v>
          </cell>
          <cell r="X2216">
            <v>20</v>
          </cell>
          <cell r="Y2216">
            <v>45</v>
          </cell>
          <cell r="Z2216">
            <v>0</v>
          </cell>
        </row>
        <row r="2217">
          <cell r="A2217">
            <v>39834</v>
          </cell>
          <cell r="C2217">
            <v>756537</v>
          </cell>
          <cell r="E2217">
            <v>1965680</v>
          </cell>
          <cell r="J2217">
            <v>36.69</v>
          </cell>
          <cell r="K2217">
            <v>36.69</v>
          </cell>
          <cell r="M2217">
            <v>124.22</v>
          </cell>
          <cell r="N2217">
            <v>32</v>
          </cell>
          <cell r="O2217">
            <v>0.2576074706166479</v>
          </cell>
          <cell r="Q2217">
            <v>130000</v>
          </cell>
          <cell r="R2217">
            <v>8.4588185942452299</v>
          </cell>
          <cell r="S2217" t="str">
            <v/>
          </cell>
          <cell r="T2217">
            <v>26743</v>
          </cell>
          <cell r="U2217">
            <v>8.1931976767465642</v>
          </cell>
          <cell r="V2217">
            <v>2722217</v>
          </cell>
          <cell r="X2217">
            <v>26</v>
          </cell>
          <cell r="Y2217">
            <v>39</v>
          </cell>
          <cell r="Z2217">
            <v>0</v>
          </cell>
        </row>
        <row r="2218">
          <cell r="A2218">
            <v>39835</v>
          </cell>
          <cell r="C2218">
            <v>595086</v>
          </cell>
          <cell r="E2218">
            <v>1645630</v>
          </cell>
          <cell r="J2218">
            <v>29.7</v>
          </cell>
          <cell r="K2218">
            <v>29.7</v>
          </cell>
          <cell r="M2218">
            <v>106.11</v>
          </cell>
          <cell r="N2218">
            <v>28.35</v>
          </cell>
          <cell r="O2218">
            <v>0.26717557251908397</v>
          </cell>
          <cell r="Q2218">
            <v>106000</v>
          </cell>
          <cell r="R2218">
            <v>8.2494514395110823</v>
          </cell>
          <cell r="S2218" t="str">
            <v/>
          </cell>
          <cell r="T2218">
            <v>22821</v>
          </cell>
          <cell r="U2218">
            <v>8.4940322646868225</v>
          </cell>
          <cell r="V2218">
            <v>2240716</v>
          </cell>
          <cell r="X2218">
            <v>40</v>
          </cell>
          <cell r="Y2218">
            <v>25</v>
          </cell>
          <cell r="Z2218">
            <v>0</v>
          </cell>
        </row>
        <row r="2219">
          <cell r="A2219">
            <v>39836</v>
          </cell>
          <cell r="C2219">
            <v>583000</v>
          </cell>
          <cell r="E2219">
            <v>1417910</v>
          </cell>
          <cell r="J2219">
            <v>27.34</v>
          </cell>
          <cell r="K2219">
            <v>27.34</v>
          </cell>
          <cell r="M2219">
            <v>92.27</v>
          </cell>
          <cell r="N2219">
            <v>30.55</v>
          </cell>
          <cell r="O2219">
            <v>0.33109352985802537</v>
          </cell>
          <cell r="Q2219">
            <v>100000</v>
          </cell>
          <cell r="R2219">
            <v>8.3643090042638573</v>
          </cell>
          <cell r="S2219" t="str">
            <v/>
          </cell>
          <cell r="T2219">
            <v>21797</v>
          </cell>
          <cell r="U2219">
            <v>9.0852152270716822</v>
          </cell>
          <cell r="V2219">
            <v>2000910</v>
          </cell>
          <cell r="X2219">
            <v>44</v>
          </cell>
          <cell r="Y2219">
            <v>21</v>
          </cell>
          <cell r="Z2219">
            <v>0</v>
          </cell>
        </row>
        <row r="2220">
          <cell r="A2220">
            <v>39837</v>
          </cell>
          <cell r="C2220">
            <v>737194</v>
          </cell>
          <cell r="D2220">
            <v>1500</v>
          </cell>
          <cell r="E2220">
            <v>2035980</v>
          </cell>
          <cell r="J2220">
            <v>37.92</v>
          </cell>
          <cell r="K2220">
            <v>37.92</v>
          </cell>
          <cell r="L2220">
            <v>50</v>
          </cell>
          <cell r="M2220">
            <v>127.43</v>
          </cell>
          <cell r="N2220">
            <v>37.25</v>
          </cell>
          <cell r="O2220">
            <v>0.29231735070234638</v>
          </cell>
          <cell r="Q2220">
            <v>125000</v>
          </cell>
          <cell r="R2220">
            <v>8.3857695796794669</v>
          </cell>
          <cell r="S2220">
            <v>30</v>
          </cell>
          <cell r="T2220">
            <v>28916</v>
          </cell>
          <cell r="U2220">
            <v>8.6914513200469674</v>
          </cell>
          <cell r="V2220">
            <v>2774674</v>
          </cell>
          <cell r="X2220">
            <v>22</v>
          </cell>
          <cell r="Y2220">
            <v>43</v>
          </cell>
          <cell r="Z2220">
            <v>0</v>
          </cell>
        </row>
        <row r="2221">
          <cell r="A2221">
            <v>39838</v>
          </cell>
          <cell r="C2221">
            <v>974780</v>
          </cell>
          <cell r="E2221">
            <v>2049470</v>
          </cell>
          <cell r="J2221">
            <v>46.22</v>
          </cell>
          <cell r="K2221">
            <v>46.22</v>
          </cell>
          <cell r="M2221">
            <v>128.44</v>
          </cell>
          <cell r="N2221">
            <v>40.76</v>
          </cell>
          <cell r="O2221">
            <v>0.31734662099034566</v>
          </cell>
          <cell r="Q2221">
            <v>131000</v>
          </cell>
          <cell r="R2221">
            <v>8.6575346387266698</v>
          </cell>
          <cell r="S2221" t="str">
            <v/>
          </cell>
          <cell r="T2221">
            <v>31374</v>
          </cell>
          <cell r="U2221">
            <v>8.6520347193519065</v>
          </cell>
          <cell r="V2221">
            <v>3024250</v>
          </cell>
          <cell r="X2221">
            <v>18</v>
          </cell>
          <cell r="Y2221">
            <v>47</v>
          </cell>
          <cell r="Z2221">
            <v>0</v>
          </cell>
        </row>
        <row r="2222">
          <cell r="A2222">
            <v>39839</v>
          </cell>
          <cell r="C2222">
            <v>978769</v>
          </cell>
          <cell r="D2222">
            <v>1564</v>
          </cell>
          <cell r="E2222">
            <v>1998280</v>
          </cell>
          <cell r="J2222">
            <v>49.46</v>
          </cell>
          <cell r="K2222">
            <v>49.46</v>
          </cell>
          <cell r="L2222">
            <v>40</v>
          </cell>
          <cell r="M2222">
            <v>128.30000000000001</v>
          </cell>
          <cell r="N2222">
            <v>38.25</v>
          </cell>
          <cell r="O2222">
            <v>0.29812938425565078</v>
          </cell>
          <cell r="Q2222">
            <v>133000</v>
          </cell>
          <cell r="R2222">
            <v>8.3737876912691256</v>
          </cell>
          <cell r="S2222">
            <v>39.1</v>
          </cell>
          <cell r="T2222">
            <v>30816</v>
          </cell>
          <cell r="U2222">
            <v>8.6283595754131213</v>
          </cell>
          <cell r="V2222">
            <v>2978613</v>
          </cell>
          <cell r="X2222">
            <v>22</v>
          </cell>
          <cell r="Y2222">
            <v>43</v>
          </cell>
          <cell r="Z2222">
            <v>0</v>
          </cell>
        </row>
        <row r="2223">
          <cell r="A2223">
            <v>39840</v>
          </cell>
          <cell r="C2223">
            <v>944853</v>
          </cell>
          <cell r="D2223">
            <v>1562</v>
          </cell>
          <cell r="E2223">
            <v>2011000</v>
          </cell>
          <cell r="J2223">
            <v>44.53</v>
          </cell>
          <cell r="K2223">
            <v>44.53</v>
          </cell>
          <cell r="L2223">
            <v>90</v>
          </cell>
          <cell r="M2223">
            <v>132.33000000000001</v>
          </cell>
          <cell r="N2223">
            <v>34.200000000000003</v>
          </cell>
          <cell r="O2223">
            <v>0.2584447970981637</v>
          </cell>
          <cell r="Q2223">
            <v>127000</v>
          </cell>
          <cell r="R2223">
            <v>8.3564768743639029</v>
          </cell>
          <cell r="S2223">
            <v>17.355555555555554</v>
          </cell>
          <cell r="T2223">
            <v>30554</v>
          </cell>
          <cell r="U2223">
            <v>8.616320671938162</v>
          </cell>
          <cell r="V2223">
            <v>2957415</v>
          </cell>
          <cell r="X2223">
            <v>24</v>
          </cell>
          <cell r="Y2223">
            <v>41</v>
          </cell>
          <cell r="Z2223">
            <v>0</v>
          </cell>
        </row>
        <row r="2224">
          <cell r="A2224">
            <v>39841</v>
          </cell>
          <cell r="C2224">
            <v>972711</v>
          </cell>
          <cell r="D2224">
            <v>1024050</v>
          </cell>
          <cell r="E2224">
            <v>992740</v>
          </cell>
          <cell r="J2224">
            <v>47.04</v>
          </cell>
          <cell r="K2224">
            <v>47.04</v>
          </cell>
          <cell r="L2224">
            <v>13300</v>
          </cell>
          <cell r="M2224">
            <v>63.49</v>
          </cell>
          <cell r="N2224">
            <v>16.87</v>
          </cell>
          <cell r="O2224">
            <v>0.2657111356119074</v>
          </cell>
          <cell r="Q2224">
            <v>133000</v>
          </cell>
          <cell r="R2224">
            <v>8.8910295847281287</v>
          </cell>
          <cell r="S2224">
            <v>76.996240601503757</v>
          </cell>
          <cell r="T2224">
            <v>30342</v>
          </cell>
          <cell r="U2224">
            <v>8.4646996271284074</v>
          </cell>
          <cell r="V2224">
            <v>2989501</v>
          </cell>
          <cell r="X2224">
            <v>21</v>
          </cell>
          <cell r="Y2224">
            <v>44</v>
          </cell>
          <cell r="Z2224">
            <v>0</v>
          </cell>
        </row>
        <row r="2225">
          <cell r="A2225">
            <v>39842</v>
          </cell>
          <cell r="C2225">
            <v>1356740</v>
          </cell>
          <cell r="D2225">
            <v>1064780</v>
          </cell>
          <cell r="E2225">
            <v>423600</v>
          </cell>
          <cell r="J2225">
            <v>67.94</v>
          </cell>
          <cell r="K2225">
            <v>67.94</v>
          </cell>
          <cell r="L2225">
            <v>14450</v>
          </cell>
          <cell r="M2225">
            <v>24.99</v>
          </cell>
          <cell r="N2225">
            <v>7.18</v>
          </cell>
          <cell r="O2225">
            <v>0.28731492597038816</v>
          </cell>
          <cell r="Q2225">
            <v>128000</v>
          </cell>
          <cell r="R2225">
            <v>9.5789303777036494</v>
          </cell>
          <cell r="S2225">
            <v>73.687197231833906</v>
          </cell>
          <cell r="T2225">
            <v>31650</v>
          </cell>
          <cell r="U2225">
            <v>9.2776754583286465</v>
          </cell>
          <cell r="V2225">
            <v>2845120</v>
          </cell>
          <cell r="X2225">
            <v>23</v>
          </cell>
          <cell r="Y2225">
            <v>42</v>
          </cell>
          <cell r="Z2225">
            <v>0</v>
          </cell>
        </row>
        <row r="2226">
          <cell r="A2226">
            <v>39843</v>
          </cell>
          <cell r="C2226">
            <v>836702</v>
          </cell>
          <cell r="E2226">
            <v>1580250</v>
          </cell>
          <cell r="J2226">
            <v>36.619999999999997</v>
          </cell>
          <cell r="K2226">
            <v>36.619999999999997</v>
          </cell>
          <cell r="M2226">
            <v>105.78</v>
          </cell>
          <cell r="N2226">
            <v>25.01</v>
          </cell>
          <cell r="O2226">
            <v>0.23643410852713179</v>
          </cell>
          <cell r="Q2226">
            <v>120000</v>
          </cell>
          <cell r="R2226">
            <v>8.4864887640449442</v>
          </cell>
          <cell r="S2226" t="str">
            <v/>
          </cell>
          <cell r="T2226">
            <v>32277</v>
          </cell>
          <cell r="U2226">
            <v>11.137588996388841</v>
          </cell>
          <cell r="V2226">
            <v>2416952</v>
          </cell>
          <cell r="X2226">
            <v>28</v>
          </cell>
          <cell r="Y2226">
            <v>37</v>
          </cell>
          <cell r="Z2226">
            <v>0</v>
          </cell>
        </row>
        <row r="2227">
          <cell r="A2227">
            <v>39844</v>
          </cell>
          <cell r="C2227">
            <v>519430</v>
          </cell>
          <cell r="E2227">
            <v>1862720</v>
          </cell>
          <cell r="J2227">
            <v>25.97</v>
          </cell>
          <cell r="K2227">
            <v>25.97</v>
          </cell>
          <cell r="M2227">
            <v>123.35</v>
          </cell>
          <cell r="N2227">
            <v>32.04</v>
          </cell>
          <cell r="O2227">
            <v>0.25974868261045803</v>
          </cell>
          <cell r="Q2227">
            <v>115000</v>
          </cell>
          <cell r="R2227">
            <v>7.9766608625770159</v>
          </cell>
          <cell r="S2227" t="str">
            <v/>
          </cell>
          <cell r="T2227">
            <v>25788</v>
          </cell>
          <cell r="U2227">
            <v>9.0284793149046028</v>
          </cell>
          <cell r="V2227">
            <v>2382150</v>
          </cell>
          <cell r="X2227">
            <v>30</v>
          </cell>
          <cell r="Y2227">
            <v>35</v>
          </cell>
          <cell r="Z2227">
            <v>0</v>
          </cell>
        </row>
        <row r="2228">
          <cell r="A2228">
            <v>39845</v>
          </cell>
          <cell r="C2228">
            <v>509018</v>
          </cell>
          <cell r="E2228">
            <v>1541050</v>
          </cell>
          <cell r="J2228">
            <v>25.83</v>
          </cell>
          <cell r="K2228">
            <v>25.83</v>
          </cell>
          <cell r="M2228">
            <v>105.89</v>
          </cell>
          <cell r="N2228">
            <v>27.97</v>
          </cell>
          <cell r="O2228">
            <v>0.26414203418641985</v>
          </cell>
          <cell r="Q2228">
            <v>94000</v>
          </cell>
          <cell r="R2228">
            <v>7.78191618584877</v>
          </cell>
          <cell r="S2228" t="str">
            <v/>
          </cell>
          <cell r="T2228">
            <v>25667</v>
          </cell>
          <cell r="U2228">
            <v>10.441740469096635</v>
          </cell>
          <cell r="V2228">
            <v>2050068</v>
          </cell>
          <cell r="X2228">
            <v>44</v>
          </cell>
          <cell r="Y2228">
            <v>21</v>
          </cell>
          <cell r="Z2228">
            <v>0</v>
          </cell>
        </row>
        <row r="2229">
          <cell r="A2229">
            <v>39846</v>
          </cell>
          <cell r="C2229">
            <v>605596</v>
          </cell>
          <cell r="E2229">
            <v>1710690</v>
          </cell>
          <cell r="J2229">
            <v>29.29</v>
          </cell>
          <cell r="K2229">
            <v>29.29</v>
          </cell>
          <cell r="M2229">
            <v>118.11</v>
          </cell>
          <cell r="N2229">
            <v>29.46</v>
          </cell>
          <cell r="O2229">
            <v>0.24942849885699772</v>
          </cell>
          <cell r="Q2229">
            <v>108000</v>
          </cell>
          <cell r="R2229">
            <v>7.8571438263229307</v>
          </cell>
          <cell r="S2229" t="str">
            <v/>
          </cell>
          <cell r="T2229">
            <v>28794</v>
          </cell>
          <cell r="U2229">
            <v>10.367543558956017</v>
          </cell>
          <cell r="V2229">
            <v>2316286</v>
          </cell>
          <cell r="X2229">
            <v>32</v>
          </cell>
          <cell r="Y2229">
            <v>33</v>
          </cell>
          <cell r="Z2229">
            <v>0</v>
          </cell>
        </row>
        <row r="2230">
          <cell r="A2230">
            <v>39847</v>
          </cell>
          <cell r="B2230">
            <v>36069</v>
          </cell>
          <cell r="C2230">
            <v>903541</v>
          </cell>
          <cell r="D2230">
            <v>1500</v>
          </cell>
          <cell r="E2230">
            <v>1930850</v>
          </cell>
          <cell r="H2230">
            <v>7.1</v>
          </cell>
          <cell r="J2230">
            <v>43.92</v>
          </cell>
          <cell r="K2230">
            <v>51.02</v>
          </cell>
          <cell r="M2230">
            <v>123.81</v>
          </cell>
          <cell r="N2230">
            <v>27.43</v>
          </cell>
          <cell r="O2230">
            <v>0.22154914788789273</v>
          </cell>
          <cell r="Q2230">
            <v>140000</v>
          </cell>
          <cell r="R2230">
            <v>8.2092890236229472</v>
          </cell>
          <cell r="S2230" t="str">
            <v/>
          </cell>
          <cell r="T2230">
            <v>29987</v>
          </cell>
          <cell r="U2230">
            <v>8.7080453766765551</v>
          </cell>
          <cell r="V2230">
            <v>2871960</v>
          </cell>
          <cell r="X2230">
            <v>24</v>
          </cell>
          <cell r="Y2230">
            <v>41</v>
          </cell>
          <cell r="Z2230">
            <v>0</v>
          </cell>
        </row>
        <row r="2231">
          <cell r="A2231">
            <v>39848</v>
          </cell>
          <cell r="B2231">
            <v>518449</v>
          </cell>
          <cell r="C2231">
            <v>627857</v>
          </cell>
          <cell r="E2231">
            <v>1974230</v>
          </cell>
          <cell r="H2231">
            <v>28.49</v>
          </cell>
          <cell r="J2231">
            <v>29.84</v>
          </cell>
          <cell r="K2231">
            <v>58.33</v>
          </cell>
          <cell r="M2231">
            <v>128.57</v>
          </cell>
          <cell r="N2231">
            <v>28.57</v>
          </cell>
          <cell r="O2231">
            <v>0.22221358015089057</v>
          </cell>
          <cell r="Q2231">
            <v>138000</v>
          </cell>
          <cell r="R2231">
            <v>8.3481433921883372</v>
          </cell>
          <cell r="S2231" t="str">
            <v/>
          </cell>
          <cell r="T2231">
            <v>31130</v>
          </cell>
          <cell r="U2231">
            <v>8.3198591524020227</v>
          </cell>
          <cell r="V2231">
            <v>3120536</v>
          </cell>
          <cell r="X2231">
            <v>16</v>
          </cell>
          <cell r="Y2231">
            <v>49</v>
          </cell>
          <cell r="Z2231">
            <v>0</v>
          </cell>
        </row>
        <row r="2232">
          <cell r="A2232">
            <v>39849</v>
          </cell>
          <cell r="B2232">
            <v>595897</v>
          </cell>
          <cell r="C2232">
            <v>481761</v>
          </cell>
          <cell r="E2232">
            <v>1738050</v>
          </cell>
          <cell r="H2232">
            <v>25.42</v>
          </cell>
          <cell r="J2232">
            <v>26.52</v>
          </cell>
          <cell r="K2232">
            <v>51.94</v>
          </cell>
          <cell r="M2232">
            <v>108.88</v>
          </cell>
          <cell r="N2232">
            <v>27.22</v>
          </cell>
          <cell r="O2232">
            <v>0.25</v>
          </cell>
          <cell r="Q2232">
            <v>132000</v>
          </cell>
          <cell r="R2232">
            <v>8.7542221116776524</v>
          </cell>
          <cell r="S2232" t="str">
            <v/>
          </cell>
          <cell r="T2232">
            <v>25541</v>
          </cell>
          <cell r="U2232">
            <v>7.5651289125150765</v>
          </cell>
          <cell r="V2232">
            <v>2815708</v>
          </cell>
          <cell r="X2232">
            <v>26</v>
          </cell>
          <cell r="Y2232">
            <v>39</v>
          </cell>
          <cell r="Z2232">
            <v>0</v>
          </cell>
        </row>
        <row r="2233">
          <cell r="A2233">
            <v>39850</v>
          </cell>
          <cell r="C2233">
            <v>512540</v>
          </cell>
          <cell r="E2233">
            <v>1560480</v>
          </cell>
          <cell r="J2233">
            <v>27.04</v>
          </cell>
          <cell r="K2233">
            <v>27.04</v>
          </cell>
          <cell r="M2233">
            <v>99.78</v>
          </cell>
          <cell r="N2233">
            <v>26.4</v>
          </cell>
          <cell r="O2233">
            <v>0.26458208057726995</v>
          </cell>
          <cell r="Q2233">
            <v>100000</v>
          </cell>
          <cell r="R2233">
            <v>8.1730799558429261</v>
          </cell>
          <cell r="S2233" t="str">
            <v/>
          </cell>
          <cell r="T2233">
            <v>24275</v>
          </cell>
          <cell r="U2233">
            <v>9.7661141715950635</v>
          </cell>
          <cell r="V2233">
            <v>2073020</v>
          </cell>
          <cell r="X2233">
            <v>44</v>
          </cell>
          <cell r="Y2233">
            <v>21</v>
          </cell>
          <cell r="Z2233">
            <v>0</v>
          </cell>
        </row>
        <row r="2234">
          <cell r="A2234">
            <v>39851</v>
          </cell>
          <cell r="C2234">
            <v>266921</v>
          </cell>
          <cell r="E2234">
            <v>1309620</v>
          </cell>
          <cell r="J2234">
            <v>9.4</v>
          </cell>
          <cell r="K2234">
            <v>9.4</v>
          </cell>
          <cell r="M2234">
            <v>86.93</v>
          </cell>
          <cell r="N2234">
            <v>21.72</v>
          </cell>
          <cell r="O2234">
            <v>0.24985620614287354</v>
          </cell>
          <cell r="Q2234">
            <v>73000</v>
          </cell>
          <cell r="R2234">
            <v>8.1830219038721044</v>
          </cell>
          <cell r="S2234" t="str">
            <v/>
          </cell>
          <cell r="T2234">
            <v>22084</v>
          </cell>
          <cell r="U2234">
            <v>11.682573431328459</v>
          </cell>
          <cell r="V2234">
            <v>1576541</v>
          </cell>
          <cell r="X2234">
            <v>56</v>
          </cell>
          <cell r="Y2234">
            <v>9</v>
          </cell>
          <cell r="Z2234">
            <v>2.3615999999999744</v>
          </cell>
        </row>
        <row r="2235">
          <cell r="A2235">
            <v>39852</v>
          </cell>
          <cell r="E2235">
            <v>1578440</v>
          </cell>
          <cell r="K2235">
            <v>0</v>
          </cell>
          <cell r="M2235">
            <v>107.7</v>
          </cell>
          <cell r="N2235">
            <v>25.98</v>
          </cell>
          <cell r="O2235">
            <v>0.24122562674094708</v>
          </cell>
          <cell r="Q2235">
            <v>72000</v>
          </cell>
          <cell r="R2235">
            <v>7.3279480037140203</v>
          </cell>
          <cell r="S2235" t="str">
            <v/>
          </cell>
          <cell r="T2235">
            <v>19427</v>
          </cell>
          <cell r="U2235">
            <v>10.264639770913053</v>
          </cell>
          <cell r="V2235">
            <v>1578440</v>
          </cell>
          <cell r="X2235">
            <v>50</v>
          </cell>
          <cell r="Y2235">
            <v>15</v>
          </cell>
          <cell r="Z2235">
            <v>0</v>
          </cell>
        </row>
        <row r="2236">
          <cell r="A2236">
            <v>39853</v>
          </cell>
          <cell r="E2236">
            <v>1473970</v>
          </cell>
          <cell r="K2236">
            <v>0</v>
          </cell>
          <cell r="M2236">
            <v>98.71</v>
          </cell>
          <cell r="N2236">
            <v>23.79</v>
          </cell>
          <cell r="O2236">
            <v>0.24100901631040422</v>
          </cell>
          <cell r="Q2236">
            <v>75000</v>
          </cell>
          <cell r="R2236">
            <v>7.4661635092695775</v>
          </cell>
          <cell r="S2236" t="str">
            <v/>
          </cell>
          <cell r="T2236">
            <v>23022</v>
          </cell>
          <cell r="U2236">
            <v>13.026281403285006</v>
          </cell>
          <cell r="V2236">
            <v>1473970</v>
          </cell>
          <cell r="X2236">
            <v>54</v>
          </cell>
          <cell r="Y2236">
            <v>11</v>
          </cell>
          <cell r="Z2236">
            <v>0</v>
          </cell>
        </row>
        <row r="2237">
          <cell r="A2237">
            <v>39854</v>
          </cell>
          <cell r="E2237">
            <v>1324370</v>
          </cell>
          <cell r="K2237">
            <v>0</v>
          </cell>
          <cell r="M2237">
            <v>87.11</v>
          </cell>
          <cell r="N2237">
            <v>22.71</v>
          </cell>
          <cell r="O2237">
            <v>0.26070485592928483</v>
          </cell>
          <cell r="Q2237">
            <v>58000</v>
          </cell>
          <cell r="R2237">
            <v>7.6017104810010334</v>
          </cell>
          <cell r="S2237" t="str">
            <v/>
          </cell>
          <cell r="T2237">
            <v>23048</v>
          </cell>
          <cell r="U2237">
            <v>14.514095003662121</v>
          </cell>
          <cell r="V2237">
            <v>1324370</v>
          </cell>
          <cell r="X2237">
            <v>60</v>
          </cell>
          <cell r="Y2237">
            <v>5</v>
          </cell>
          <cell r="Z2237">
            <v>8.3615999999999744</v>
          </cell>
        </row>
        <row r="2238">
          <cell r="A2238">
            <v>39855</v>
          </cell>
          <cell r="E2238">
            <v>1393370</v>
          </cell>
          <cell r="K2238">
            <v>0</v>
          </cell>
          <cell r="M2238">
            <v>90.29</v>
          </cell>
          <cell r="N2238">
            <v>24.9</v>
          </cell>
          <cell r="O2238">
            <v>0.27577804851035548</v>
          </cell>
          <cell r="Q2238">
            <v>72000</v>
          </cell>
          <cell r="R2238">
            <v>7.7160815151179536</v>
          </cell>
          <cell r="S2238" t="str">
            <v/>
          </cell>
          <cell r="T2238">
            <v>22981</v>
          </cell>
          <cell r="U2238">
            <v>13.755250938372434</v>
          </cell>
          <cell r="V2238">
            <v>1393370</v>
          </cell>
          <cell r="X2238">
            <v>54</v>
          </cell>
          <cell r="Y2238">
            <v>11</v>
          </cell>
          <cell r="Z2238">
            <v>0</v>
          </cell>
        </row>
        <row r="2239">
          <cell r="A2239">
            <v>39856</v>
          </cell>
          <cell r="E2239">
            <v>1682020</v>
          </cell>
          <cell r="K2239">
            <v>0</v>
          </cell>
          <cell r="M2239">
            <v>111.26</v>
          </cell>
          <cell r="N2239">
            <v>30.8</v>
          </cell>
          <cell r="O2239">
            <v>0.2768290490742405</v>
          </cell>
          <cell r="Q2239">
            <v>84000</v>
          </cell>
          <cell r="R2239">
            <v>7.5589609922703573</v>
          </cell>
          <cell r="S2239" t="str">
            <v/>
          </cell>
          <cell r="T2239">
            <v>21510</v>
          </cell>
          <cell r="U2239">
            <v>10.665354752024351</v>
          </cell>
          <cell r="V2239">
            <v>1682020</v>
          </cell>
          <cell r="X2239">
            <v>44</v>
          </cell>
          <cell r="Y2239">
            <v>21</v>
          </cell>
          <cell r="Z2239">
            <v>0</v>
          </cell>
        </row>
        <row r="2240">
          <cell r="A2240">
            <v>39857</v>
          </cell>
          <cell r="E2240">
            <v>1827880</v>
          </cell>
          <cell r="K2240">
            <v>0</v>
          </cell>
          <cell r="M2240">
            <v>122.26</v>
          </cell>
          <cell r="N2240">
            <v>24.89</v>
          </cell>
          <cell r="O2240">
            <v>0.20358252903647964</v>
          </cell>
          <cell r="Q2240">
            <v>83000</v>
          </cell>
          <cell r="R2240">
            <v>7.47538033698675</v>
          </cell>
          <cell r="S2240" t="str">
            <v/>
          </cell>
          <cell r="T2240">
            <v>20175</v>
          </cell>
          <cell r="U2240">
            <v>9.205172111954834</v>
          </cell>
          <cell r="V2240">
            <v>1827880</v>
          </cell>
          <cell r="X2240">
            <v>42</v>
          </cell>
          <cell r="Y2240">
            <v>23</v>
          </cell>
          <cell r="Z2240">
            <v>0</v>
          </cell>
        </row>
        <row r="2241">
          <cell r="A2241">
            <v>39858</v>
          </cell>
          <cell r="D2241">
            <v>1500</v>
          </cell>
          <cell r="E2241">
            <v>2070130</v>
          </cell>
          <cell r="K2241">
            <v>0</v>
          </cell>
          <cell r="L2241">
            <v>440</v>
          </cell>
          <cell r="M2241">
            <v>135.53</v>
          </cell>
          <cell r="N2241">
            <v>26.92</v>
          </cell>
          <cell r="O2241">
            <v>0.19862761012321997</v>
          </cell>
          <cell r="Q2241">
            <v>95000</v>
          </cell>
          <cell r="R2241">
            <v>7.6371652032760275</v>
          </cell>
          <cell r="S2241">
            <v>3.4090909090909092</v>
          </cell>
          <cell r="T2241">
            <v>21475</v>
          </cell>
          <cell r="U2241">
            <v>8.6454386159690664</v>
          </cell>
          <cell r="V2241">
            <v>2071630</v>
          </cell>
          <cell r="X2241">
            <v>35</v>
          </cell>
          <cell r="Y2241">
            <v>30</v>
          </cell>
          <cell r="Z2241">
            <v>0</v>
          </cell>
        </row>
        <row r="2242">
          <cell r="A2242">
            <v>39859</v>
          </cell>
          <cell r="D2242">
            <v>18640</v>
          </cell>
          <cell r="E2242">
            <v>2215640</v>
          </cell>
          <cell r="K2242">
            <v>0</v>
          </cell>
          <cell r="L2242">
            <v>440</v>
          </cell>
          <cell r="M2242">
            <v>146.41999999999999</v>
          </cell>
          <cell r="N2242">
            <v>33.159999999999997</v>
          </cell>
          <cell r="O2242">
            <v>0.22647179347083732</v>
          </cell>
          <cell r="Q2242">
            <v>102000</v>
          </cell>
          <cell r="R2242">
            <v>7.566042890315531</v>
          </cell>
          <cell r="S2242">
            <v>42.363636363636367</v>
          </cell>
          <cell r="T2242">
            <v>24436</v>
          </cell>
          <cell r="U2242">
            <v>9.1213384177453136</v>
          </cell>
          <cell r="V2242">
            <v>2234280</v>
          </cell>
          <cell r="X2242">
            <v>35</v>
          </cell>
          <cell r="Y2242">
            <v>30</v>
          </cell>
          <cell r="Z2242">
            <v>0</v>
          </cell>
        </row>
        <row r="2243">
          <cell r="A2243">
            <v>39860</v>
          </cell>
          <cell r="D2243">
            <v>56371</v>
          </cell>
          <cell r="E2243">
            <v>2216950</v>
          </cell>
          <cell r="K2243">
            <v>0</v>
          </cell>
          <cell r="L2243">
            <v>2310</v>
          </cell>
          <cell r="M2243">
            <v>145.53</v>
          </cell>
          <cell r="N2243">
            <v>32.68</v>
          </cell>
          <cell r="O2243">
            <v>0.224558510272796</v>
          </cell>
          <cell r="Q2243">
            <v>119000</v>
          </cell>
          <cell r="R2243">
            <v>7.6168144025286884</v>
          </cell>
          <cell r="S2243">
            <v>24.403030303030302</v>
          </cell>
          <cell r="T2243">
            <v>26886</v>
          </cell>
          <cell r="U2243">
            <v>9.8635098166954851</v>
          </cell>
          <cell r="V2243">
            <v>2273321</v>
          </cell>
          <cell r="X2243">
            <v>31</v>
          </cell>
          <cell r="Y2243">
            <v>34</v>
          </cell>
          <cell r="Z2243">
            <v>0</v>
          </cell>
        </row>
        <row r="2244">
          <cell r="A2244">
            <v>39861</v>
          </cell>
          <cell r="D2244">
            <v>68805</v>
          </cell>
          <cell r="E2244">
            <v>2166410</v>
          </cell>
          <cell r="K2244">
            <v>0</v>
          </cell>
          <cell r="L2244">
            <v>1030</v>
          </cell>
          <cell r="M2244">
            <v>142.51</v>
          </cell>
          <cell r="N2244">
            <v>27.84</v>
          </cell>
          <cell r="O2244">
            <v>0.19535471195003862</v>
          </cell>
          <cell r="Q2244">
            <v>103000</v>
          </cell>
          <cell r="R2244">
            <v>7.6009051996351129</v>
          </cell>
          <cell r="S2244">
            <v>66.800970873786412</v>
          </cell>
          <cell r="T2244">
            <v>23869</v>
          </cell>
          <cell r="U2244">
            <v>8.9059647505944604</v>
          </cell>
          <cell r="V2244">
            <v>2235215</v>
          </cell>
          <cell r="X2244">
            <v>34</v>
          </cell>
          <cell r="Y2244">
            <v>31</v>
          </cell>
          <cell r="Z2244">
            <v>0</v>
          </cell>
        </row>
        <row r="2245">
          <cell r="A2245">
            <v>39862</v>
          </cell>
          <cell r="C2245">
            <v>12000</v>
          </cell>
          <cell r="D2245">
            <v>1500</v>
          </cell>
          <cell r="E2245">
            <v>1796790</v>
          </cell>
          <cell r="J2245">
            <v>6.31</v>
          </cell>
          <cell r="K2245">
            <v>6.31</v>
          </cell>
          <cell r="L2245">
            <v>50</v>
          </cell>
          <cell r="M2245">
            <v>117.69</v>
          </cell>
          <cell r="N2245">
            <v>18.149999999999999</v>
          </cell>
          <cell r="O2245">
            <v>0.15421871017078764</v>
          </cell>
          <cell r="Q2245">
            <v>104000</v>
          </cell>
          <cell r="R2245">
            <v>7.2935080645161294</v>
          </cell>
          <cell r="S2245">
            <v>30</v>
          </cell>
          <cell r="T2245">
            <v>26946</v>
          </cell>
          <cell r="U2245">
            <v>12.414013224400509</v>
          </cell>
          <cell r="V2245">
            <v>1810290</v>
          </cell>
          <cell r="X2245">
            <v>46</v>
          </cell>
          <cell r="Y2245">
            <v>19</v>
          </cell>
          <cell r="Z2245">
            <v>0</v>
          </cell>
        </row>
        <row r="2246">
          <cell r="A2246">
            <v>39863</v>
          </cell>
          <cell r="C2246">
            <v>631938</v>
          </cell>
          <cell r="E2246">
            <v>1990240</v>
          </cell>
          <cell r="J2246">
            <v>29.47</v>
          </cell>
          <cell r="K2246">
            <v>29.47</v>
          </cell>
          <cell r="M2246">
            <v>130.91</v>
          </cell>
          <cell r="N2246">
            <v>25.25</v>
          </cell>
          <cell r="O2246">
            <v>0.19288060499579865</v>
          </cell>
          <cell r="Q2246">
            <v>118000</v>
          </cell>
          <cell r="R2246">
            <v>8.1748908841501429</v>
          </cell>
          <cell r="S2246" t="str">
            <v/>
          </cell>
          <cell r="T2246">
            <v>26405</v>
          </cell>
          <cell r="U2246">
            <v>8.3982742590319948</v>
          </cell>
          <cell r="V2246">
            <v>2622178</v>
          </cell>
          <cell r="X2246">
            <v>27</v>
          </cell>
          <cell r="Y2246">
            <v>38</v>
          </cell>
          <cell r="Z2246">
            <v>0</v>
          </cell>
        </row>
        <row r="2247">
          <cell r="A2247">
            <v>39864</v>
          </cell>
          <cell r="C2247">
            <v>661000</v>
          </cell>
          <cell r="E2247">
            <v>1819620</v>
          </cell>
          <cell r="J2247">
            <v>33.31</v>
          </cell>
          <cell r="K2247">
            <v>33.31</v>
          </cell>
          <cell r="M2247">
            <v>121.86</v>
          </cell>
          <cell r="N2247">
            <v>26</v>
          </cell>
          <cell r="O2247">
            <v>0.21335959297554571</v>
          </cell>
          <cell r="Q2247">
            <v>123000</v>
          </cell>
          <cell r="R2247">
            <v>7.9932332280724347</v>
          </cell>
          <cell r="S2247" t="str">
            <v/>
          </cell>
          <cell r="T2247">
            <v>24970</v>
          </cell>
          <cell r="U2247">
            <v>8.3950705871919098</v>
          </cell>
          <cell r="V2247">
            <v>2480620</v>
          </cell>
          <cell r="X2247">
            <v>30</v>
          </cell>
          <cell r="Y2247">
            <v>35</v>
          </cell>
          <cell r="Z2247">
            <v>0</v>
          </cell>
        </row>
        <row r="2248">
          <cell r="A2248">
            <v>39865</v>
          </cell>
          <cell r="C2248">
            <v>564129</v>
          </cell>
          <cell r="E2248">
            <v>1733950</v>
          </cell>
          <cell r="J2248">
            <v>29.22</v>
          </cell>
          <cell r="K2248">
            <v>29.22</v>
          </cell>
          <cell r="M2248">
            <v>112.54</v>
          </cell>
          <cell r="N2248">
            <v>27.38</v>
          </cell>
          <cell r="O2248">
            <v>0.24329127421361291</v>
          </cell>
          <cell r="Q2248">
            <v>108000</v>
          </cell>
          <cell r="R2248">
            <v>8.1055269469525957</v>
          </cell>
          <cell r="S2248" t="str">
            <v/>
          </cell>
          <cell r="T2248">
            <v>26356</v>
          </cell>
          <cell r="U2248">
            <v>9.5649035564051541</v>
          </cell>
          <cell r="V2248">
            <v>2298079</v>
          </cell>
          <cell r="X2248">
            <v>36</v>
          </cell>
          <cell r="Y2248">
            <v>29</v>
          </cell>
          <cell r="Z2248">
            <v>0</v>
          </cell>
        </row>
        <row r="2249">
          <cell r="A2249">
            <v>39866</v>
          </cell>
          <cell r="C2249">
            <v>570608</v>
          </cell>
          <cell r="E2249">
            <v>2021300</v>
          </cell>
          <cell r="J2249">
            <v>30.67</v>
          </cell>
          <cell r="K2249">
            <v>30.67</v>
          </cell>
          <cell r="M2249">
            <v>126.84</v>
          </cell>
          <cell r="N2249">
            <v>30.56</v>
          </cell>
          <cell r="O2249">
            <v>0.24093345947650582</v>
          </cell>
          <cell r="Q2249">
            <v>116000</v>
          </cell>
          <cell r="R2249">
            <v>8.2277569678115672</v>
          </cell>
          <cell r="S2249" t="str">
            <v/>
          </cell>
          <cell r="T2249">
            <v>27409</v>
          </cell>
          <cell r="U2249">
            <v>8.8194125717425162</v>
          </cell>
          <cell r="V2249">
            <v>2591908</v>
          </cell>
          <cell r="X2249">
            <v>30</v>
          </cell>
          <cell r="Y2249">
            <v>35</v>
          </cell>
          <cell r="Z2249">
            <v>0</v>
          </cell>
        </row>
        <row r="2250">
          <cell r="A2250">
            <v>39867</v>
          </cell>
          <cell r="C2250">
            <v>592764</v>
          </cell>
          <cell r="E2250">
            <v>2001260</v>
          </cell>
          <cell r="J2250">
            <v>29.83</v>
          </cell>
          <cell r="K2250">
            <v>29.83</v>
          </cell>
          <cell r="M2250">
            <v>129.35</v>
          </cell>
          <cell r="N2250">
            <v>31.03</v>
          </cell>
          <cell r="O2250">
            <v>0.23989176652493238</v>
          </cell>
          <cell r="Q2250">
            <v>123000</v>
          </cell>
          <cell r="R2250">
            <v>8.1480839301419774</v>
          </cell>
          <cell r="S2250" t="str">
            <v/>
          </cell>
          <cell r="T2250">
            <v>27109</v>
          </cell>
          <cell r="U2250">
            <v>8.7157659296907042</v>
          </cell>
          <cell r="V2250">
            <v>2594024</v>
          </cell>
          <cell r="X2250">
            <v>27</v>
          </cell>
          <cell r="Y2250">
            <v>38</v>
          </cell>
          <cell r="Z2250">
            <v>0</v>
          </cell>
        </row>
        <row r="2251">
          <cell r="A2251">
            <v>39868</v>
          </cell>
          <cell r="C2251">
            <v>522219</v>
          </cell>
          <cell r="E2251">
            <v>1815530</v>
          </cell>
          <cell r="J2251">
            <v>29.59</v>
          </cell>
          <cell r="K2251">
            <v>29.59</v>
          </cell>
          <cell r="M2251">
            <v>114.17</v>
          </cell>
          <cell r="N2251">
            <v>28.83</v>
          </cell>
          <cell r="O2251">
            <v>0.25251817465183496</v>
          </cell>
          <cell r="Q2251">
            <v>109000</v>
          </cell>
          <cell r="R2251">
            <v>8.1307352531997772</v>
          </cell>
          <cell r="S2251" t="str">
            <v/>
          </cell>
          <cell r="T2251">
            <v>28883</v>
          </cell>
          <cell r="U2251">
            <v>10.304109637091065</v>
          </cell>
          <cell r="V2251">
            <v>2337749</v>
          </cell>
          <cell r="X2251">
            <v>36</v>
          </cell>
          <cell r="Y2251">
            <v>29</v>
          </cell>
          <cell r="Z2251">
            <v>0</v>
          </cell>
        </row>
        <row r="2252">
          <cell r="A2252">
            <v>39869</v>
          </cell>
          <cell r="C2252">
            <v>186265</v>
          </cell>
          <cell r="E2252">
            <v>1586050</v>
          </cell>
          <cell r="J2252">
            <v>9.3000000000000007</v>
          </cell>
          <cell r="K2252">
            <v>9.3000000000000007</v>
          </cell>
          <cell r="M2252">
            <v>100.75</v>
          </cell>
          <cell r="N2252">
            <v>27.4</v>
          </cell>
          <cell r="O2252">
            <v>0.27196029776674935</v>
          </cell>
          <cell r="Q2252">
            <v>88000</v>
          </cell>
          <cell r="R2252">
            <v>8.0523171285779185</v>
          </cell>
          <cell r="S2252" t="str">
            <v/>
          </cell>
          <cell r="T2252">
            <v>25799</v>
          </cell>
          <cell r="U2252">
            <v>12.140260619585119</v>
          </cell>
          <cell r="V2252">
            <v>1772315</v>
          </cell>
          <cell r="X2252">
            <v>50</v>
          </cell>
          <cell r="Y2252">
            <v>15</v>
          </cell>
          <cell r="Z2252">
            <v>0</v>
          </cell>
        </row>
        <row r="2253">
          <cell r="A2253">
            <v>39870</v>
          </cell>
          <cell r="E2253">
            <v>1422060</v>
          </cell>
          <cell r="K2253">
            <v>0</v>
          </cell>
          <cell r="M2253">
            <v>93.9</v>
          </cell>
          <cell r="N2253">
            <v>23.45</v>
          </cell>
          <cell r="O2253">
            <v>0.24973375931842384</v>
          </cell>
          <cell r="Q2253">
            <v>72000</v>
          </cell>
          <cell r="R2253">
            <v>7.5722044728434508</v>
          </cell>
          <cell r="S2253" t="str">
            <v/>
          </cell>
          <cell r="T2253">
            <v>17409</v>
          </cell>
          <cell r="U2253">
            <v>10.209910974220497</v>
          </cell>
          <cell r="V2253">
            <v>1422060</v>
          </cell>
          <cell r="X2253">
            <v>57</v>
          </cell>
          <cell r="Y2253">
            <v>8</v>
          </cell>
          <cell r="Z2253">
            <v>3.099199999999982</v>
          </cell>
        </row>
        <row r="2254">
          <cell r="A2254">
            <v>39871</v>
          </cell>
          <cell r="D2254">
            <v>1500</v>
          </cell>
          <cell r="E2254">
            <v>1886190</v>
          </cell>
          <cell r="K2254">
            <v>0</v>
          </cell>
          <cell r="L2254">
            <v>120</v>
          </cell>
          <cell r="M2254">
            <v>121.92</v>
          </cell>
          <cell r="N2254">
            <v>33.86</v>
          </cell>
          <cell r="O2254">
            <v>0.27772309711286086</v>
          </cell>
          <cell r="Q2254">
            <v>92000</v>
          </cell>
          <cell r="R2254">
            <v>7.7353592519685037</v>
          </cell>
          <cell r="S2254">
            <v>12.5</v>
          </cell>
          <cell r="T2254">
            <v>29628</v>
          </cell>
          <cell r="U2254">
            <v>13.089941674745322</v>
          </cell>
          <cell r="V2254">
            <v>1887690</v>
          </cell>
          <cell r="X2254">
            <v>48</v>
          </cell>
          <cell r="Y2254">
            <v>17</v>
          </cell>
          <cell r="Z2254">
            <v>0</v>
          </cell>
        </row>
        <row r="2255">
          <cell r="A2255">
            <v>39872</v>
          </cell>
          <cell r="D2255">
            <v>95711</v>
          </cell>
          <cell r="E2255">
            <v>2261740</v>
          </cell>
          <cell r="K2255">
            <v>0</v>
          </cell>
          <cell r="L2255">
            <v>1750</v>
          </cell>
          <cell r="M2255">
            <v>148.9</v>
          </cell>
          <cell r="N2255">
            <v>36.6</v>
          </cell>
          <cell r="O2255">
            <v>0.24580255204835461</v>
          </cell>
          <cell r="Q2255">
            <v>108000</v>
          </cell>
          <cell r="R2255">
            <v>7.5948287441235731</v>
          </cell>
          <cell r="S2255">
            <v>54.692</v>
          </cell>
          <cell r="T2255">
            <v>29327</v>
          </cell>
          <cell r="U2255">
            <v>10.375069513639943</v>
          </cell>
          <cell r="V2255">
            <v>2357451</v>
          </cell>
          <cell r="X2255">
            <v>32</v>
          </cell>
          <cell r="Y2255">
            <v>33</v>
          </cell>
          <cell r="Z2255">
            <v>0</v>
          </cell>
        </row>
        <row r="2256">
          <cell r="A2256">
            <v>39873</v>
          </cell>
          <cell r="D2256">
            <v>265239</v>
          </cell>
          <cell r="E2256">
            <v>2294711</v>
          </cell>
          <cell r="K2256">
            <v>0</v>
          </cell>
          <cell r="L2256">
            <v>3470</v>
          </cell>
          <cell r="M2256">
            <v>150.52000000000001</v>
          </cell>
          <cell r="N2256">
            <v>36.94</v>
          </cell>
          <cell r="O2256">
            <v>0.24541589157587029</v>
          </cell>
          <cell r="Q2256">
            <v>115000</v>
          </cell>
          <cell r="R2256">
            <v>7.6226116130746746</v>
          </cell>
          <cell r="S2256">
            <v>76.437752161383287</v>
          </cell>
          <cell r="T2256">
            <v>25966</v>
          </cell>
          <cell r="U2256">
            <v>8.4594011601789099</v>
          </cell>
          <cell r="V2256">
            <v>2559950</v>
          </cell>
          <cell r="X2256">
            <v>30</v>
          </cell>
          <cell r="Y2256">
            <v>35</v>
          </cell>
          <cell r="Z2256">
            <v>0</v>
          </cell>
        </row>
        <row r="2257">
          <cell r="A2257">
            <v>39874</v>
          </cell>
          <cell r="D2257">
            <v>353942</v>
          </cell>
          <cell r="E2257">
            <v>2298890</v>
          </cell>
          <cell r="K2257">
            <v>0</v>
          </cell>
          <cell r="L2257">
            <v>4470</v>
          </cell>
          <cell r="M2257">
            <v>152.44999999999999</v>
          </cell>
          <cell r="N2257">
            <v>37.57</v>
          </cell>
          <cell r="O2257">
            <v>0.24644145621515254</v>
          </cell>
          <cell r="Q2257">
            <v>119000</v>
          </cell>
          <cell r="R2257">
            <v>7.5398163332240076</v>
          </cell>
          <cell r="S2257">
            <v>79.181655480984347</v>
          </cell>
          <cell r="T2257">
            <v>24175</v>
          </cell>
          <cell r="U2257">
            <v>7.6001608846696653</v>
          </cell>
          <cell r="V2257">
            <v>2652832</v>
          </cell>
          <cell r="X2257">
            <v>27</v>
          </cell>
          <cell r="Y2257">
            <v>38</v>
          </cell>
          <cell r="Z2257">
            <v>0</v>
          </cell>
        </row>
        <row r="2258">
          <cell r="A2258">
            <v>39875</v>
          </cell>
          <cell r="D2258">
            <v>265387</v>
          </cell>
          <cell r="E2258">
            <v>2290460</v>
          </cell>
          <cell r="K2258">
            <v>0</v>
          </cell>
          <cell r="L2258">
            <v>3580</v>
          </cell>
          <cell r="M2258">
            <v>153.1</v>
          </cell>
          <cell r="N2258">
            <v>40.380000000000003</v>
          </cell>
          <cell r="O2258">
            <v>0.26374918354016985</v>
          </cell>
          <cell r="Q2258">
            <v>118000</v>
          </cell>
          <cell r="R2258">
            <v>7.4802743305029393</v>
          </cell>
          <cell r="S2258">
            <v>74.130446927374308</v>
          </cell>
          <cell r="T2258">
            <v>23696</v>
          </cell>
          <cell r="U2258">
            <v>7.7322562735562803</v>
          </cell>
          <cell r="V2258">
            <v>2555847</v>
          </cell>
          <cell r="X2258">
            <v>26</v>
          </cell>
          <cell r="Y2258">
            <v>39</v>
          </cell>
          <cell r="Z2258">
            <v>0</v>
          </cell>
        </row>
        <row r="2259">
          <cell r="A2259">
            <v>39876</v>
          </cell>
          <cell r="D2259">
            <v>55559</v>
          </cell>
          <cell r="E2259">
            <v>2025100</v>
          </cell>
          <cell r="K2259">
            <v>0</v>
          </cell>
          <cell r="L2259">
            <v>810</v>
          </cell>
          <cell r="M2259">
            <v>129.72999999999999</v>
          </cell>
          <cell r="N2259">
            <v>31.46</v>
          </cell>
          <cell r="O2259">
            <v>0.24250366145070534</v>
          </cell>
          <cell r="Q2259">
            <v>107000</v>
          </cell>
          <cell r="R2259">
            <v>7.805056656131967</v>
          </cell>
          <cell r="S2259">
            <v>68.59135802469136</v>
          </cell>
          <cell r="T2259">
            <v>24111</v>
          </cell>
          <cell r="U2259">
            <v>9.6645216731814294</v>
          </cell>
          <cell r="V2259">
            <v>2080659</v>
          </cell>
          <cell r="X2259">
            <v>40</v>
          </cell>
          <cell r="Y2259">
            <v>25</v>
          </cell>
          <cell r="Z2259">
            <v>0</v>
          </cell>
        </row>
        <row r="2260">
          <cell r="A2260">
            <v>39877</v>
          </cell>
          <cell r="E2260">
            <v>1478460</v>
          </cell>
          <cell r="K2260">
            <v>0</v>
          </cell>
          <cell r="M2260">
            <v>94.38</v>
          </cell>
          <cell r="N2260">
            <v>24.62</v>
          </cell>
          <cell r="O2260">
            <v>0.26086035176944272</v>
          </cell>
          <cell r="Q2260">
            <v>70000</v>
          </cell>
          <cell r="R2260">
            <v>7.8324856961220597</v>
          </cell>
          <cell r="S2260" t="str">
            <v/>
          </cell>
          <cell r="T2260">
            <v>21609</v>
          </cell>
          <cell r="U2260">
            <v>12.189647335741244</v>
          </cell>
          <cell r="V2260">
            <v>1478460</v>
          </cell>
          <cell r="X2260">
            <v>58</v>
          </cell>
          <cell r="Y2260">
            <v>7</v>
          </cell>
          <cell r="Z2260">
            <v>0.75999999999999091</v>
          </cell>
        </row>
        <row r="2261">
          <cell r="A2261">
            <v>39878</v>
          </cell>
          <cell r="E2261">
            <v>1153290</v>
          </cell>
          <cell r="K2261">
            <v>0</v>
          </cell>
          <cell r="M2261">
            <v>73.83</v>
          </cell>
          <cell r="N2261">
            <v>18.22</v>
          </cell>
          <cell r="O2261">
            <v>0.24678315048083435</v>
          </cell>
          <cell r="Q2261">
            <v>55000</v>
          </cell>
          <cell r="R2261">
            <v>7.8104429093864285</v>
          </cell>
          <cell r="S2261" t="str">
            <v/>
          </cell>
          <cell r="T2261">
            <v>18346</v>
          </cell>
          <cell r="U2261">
            <v>13.266883437817025</v>
          </cell>
          <cell r="V2261">
            <v>1153290</v>
          </cell>
          <cell r="X2261">
            <v>67</v>
          </cell>
          <cell r="Y2261">
            <v>0</v>
          </cell>
          <cell r="Z2261">
            <v>10.878400000000006</v>
          </cell>
        </row>
        <row r="2262">
          <cell r="A2262">
            <v>39879</v>
          </cell>
          <cell r="E2262">
            <v>1028300</v>
          </cell>
          <cell r="K2262">
            <v>0</v>
          </cell>
          <cell r="M2262">
            <v>65.930000000000007</v>
          </cell>
          <cell r="N2262">
            <v>18.38</v>
          </cell>
          <cell r="O2262">
            <v>0.27878052479902921</v>
          </cell>
          <cell r="Q2262">
            <v>45000</v>
          </cell>
          <cell r="R2262">
            <v>7.7984225693917795</v>
          </cell>
          <cell r="S2262" t="str">
            <v/>
          </cell>
          <cell r="T2262">
            <v>18346</v>
          </cell>
          <cell r="U2262">
            <v>14.879474861421762</v>
          </cell>
          <cell r="V2262">
            <v>1028300</v>
          </cell>
          <cell r="X2262">
            <v>66</v>
          </cell>
          <cell r="Y2262">
            <v>0</v>
          </cell>
          <cell r="Z2262">
            <v>9.5279999999999774</v>
          </cell>
        </row>
        <row r="2263">
          <cell r="A2263">
            <v>39880</v>
          </cell>
          <cell r="E2263">
            <v>1038390</v>
          </cell>
          <cell r="K2263">
            <v>0</v>
          </cell>
          <cell r="M2263">
            <v>66.91</v>
          </cell>
          <cell r="N2263">
            <v>19.88</v>
          </cell>
          <cell r="O2263">
            <v>0.29711552832162608</v>
          </cell>
          <cell r="Q2263">
            <v>53000</v>
          </cell>
          <cell r="R2263">
            <v>7.7596024510536541</v>
          </cell>
          <cell r="S2263" t="str">
            <v/>
          </cell>
          <cell r="T2263">
            <v>16975</v>
          </cell>
          <cell r="U2263">
            <v>13.63375032502239</v>
          </cell>
          <cell r="V2263">
            <v>1038390</v>
          </cell>
          <cell r="X2263">
            <v>63</v>
          </cell>
          <cell r="Y2263">
            <v>2</v>
          </cell>
          <cell r="Z2263">
            <v>4.2031999999999812</v>
          </cell>
        </row>
        <row r="2264">
          <cell r="A2264">
            <v>39881</v>
          </cell>
          <cell r="E2264">
            <v>1333230</v>
          </cell>
          <cell r="K2264">
            <v>0</v>
          </cell>
          <cell r="M2264">
            <v>86.01</v>
          </cell>
          <cell r="N2264">
            <v>21.14</v>
          </cell>
          <cell r="O2264">
            <v>0.2457853737937449</v>
          </cell>
          <cell r="Q2264">
            <v>72000</v>
          </cell>
          <cell r="R2264">
            <v>7.7504359958144402</v>
          </cell>
          <cell r="S2264" t="str">
            <v/>
          </cell>
          <cell r="T2264">
            <v>16792</v>
          </cell>
          <cell r="U2264">
            <v>10.504210076280913</v>
          </cell>
          <cell r="V2264">
            <v>1333230</v>
          </cell>
          <cell r="X2264">
            <v>49</v>
          </cell>
          <cell r="Y2264">
            <v>16</v>
          </cell>
          <cell r="Z2264">
            <v>0</v>
          </cell>
        </row>
        <row r="2265">
          <cell r="A2265">
            <v>39882</v>
          </cell>
          <cell r="E2265">
            <v>1042010</v>
          </cell>
          <cell r="K2265">
            <v>0</v>
          </cell>
          <cell r="M2265">
            <v>68.03</v>
          </cell>
          <cell r="N2265">
            <v>20.64</v>
          </cell>
          <cell r="O2265">
            <v>0.30339556078200797</v>
          </cell>
          <cell r="Q2265">
            <v>57000</v>
          </cell>
          <cell r="R2265">
            <v>7.6584595031603708</v>
          </cell>
          <cell r="S2265" t="str">
            <v/>
          </cell>
          <cell r="T2265">
            <v>24129</v>
          </cell>
          <cell r="U2265">
            <v>19.312277233423863</v>
          </cell>
          <cell r="V2265">
            <v>1042010</v>
          </cell>
          <cell r="X2265">
            <v>62</v>
          </cell>
          <cell r="Y2265">
            <v>3</v>
          </cell>
          <cell r="Z2265">
            <v>6.3359999999999772</v>
          </cell>
        </row>
        <row r="2266">
          <cell r="A2266">
            <v>39883</v>
          </cell>
          <cell r="E2266">
            <v>1851390</v>
          </cell>
          <cell r="K2266">
            <v>0</v>
          </cell>
          <cell r="M2266">
            <v>119.3</v>
          </cell>
          <cell r="N2266">
            <v>30.59</v>
          </cell>
          <cell r="O2266">
            <v>0.25641240569991619</v>
          </cell>
          <cell r="Q2266">
            <v>88000</v>
          </cell>
          <cell r="R2266">
            <v>7.759388097233864</v>
          </cell>
          <cell r="S2266" t="str">
            <v/>
          </cell>
          <cell r="T2266">
            <v>31339</v>
          </cell>
          <cell r="U2266">
            <v>14.117352907815208</v>
          </cell>
          <cell r="V2266">
            <v>1851390</v>
          </cell>
          <cell r="X2266">
            <v>38</v>
          </cell>
          <cell r="Y2266">
            <v>27</v>
          </cell>
          <cell r="Z2266">
            <v>0</v>
          </cell>
        </row>
        <row r="2267">
          <cell r="A2267">
            <v>39884</v>
          </cell>
          <cell r="D2267">
            <v>1500</v>
          </cell>
          <cell r="E2267">
            <v>2172170</v>
          </cell>
          <cell r="K2267">
            <v>0</v>
          </cell>
          <cell r="L2267">
            <v>490</v>
          </cell>
          <cell r="M2267">
            <v>140.03</v>
          </cell>
          <cell r="N2267">
            <v>33</v>
          </cell>
          <cell r="O2267">
            <v>0.2356637863315004</v>
          </cell>
          <cell r="Q2267">
            <v>94000</v>
          </cell>
          <cell r="R2267">
            <v>7.756087981146897</v>
          </cell>
          <cell r="S2267">
            <v>3.0612244897959182</v>
          </cell>
          <cell r="T2267">
            <v>23420</v>
          </cell>
          <cell r="U2267">
            <v>8.9858534184121783</v>
          </cell>
          <cell r="V2267">
            <v>2173670</v>
          </cell>
          <cell r="X2267">
            <v>32</v>
          </cell>
          <cell r="Y2267">
            <v>33</v>
          </cell>
          <cell r="Z2267">
            <v>0</v>
          </cell>
        </row>
        <row r="2268">
          <cell r="A2268">
            <v>39885</v>
          </cell>
          <cell r="D2268">
            <v>1500</v>
          </cell>
          <cell r="E2268">
            <v>2006420</v>
          </cell>
          <cell r="K2268">
            <v>0</v>
          </cell>
          <cell r="L2268">
            <v>430</v>
          </cell>
          <cell r="M2268">
            <v>129.51</v>
          </cell>
          <cell r="N2268">
            <v>31.98</v>
          </cell>
          <cell r="O2268">
            <v>0.24693073893907808</v>
          </cell>
          <cell r="Q2268">
            <v>102000</v>
          </cell>
          <cell r="R2268">
            <v>7.7461972048490475</v>
          </cell>
          <cell r="S2268">
            <v>3.4883720930232558</v>
          </cell>
          <cell r="T2268">
            <v>21846</v>
          </cell>
          <cell r="U2268">
            <v>9.0738495557591925</v>
          </cell>
          <cell r="V2268">
            <v>2007920</v>
          </cell>
          <cell r="X2268">
            <v>38</v>
          </cell>
          <cell r="Y2268">
            <v>27</v>
          </cell>
          <cell r="Z2268">
            <v>0</v>
          </cell>
        </row>
        <row r="2269">
          <cell r="A2269">
            <v>39886</v>
          </cell>
          <cell r="E2269">
            <v>1710760</v>
          </cell>
          <cell r="K2269">
            <v>0</v>
          </cell>
          <cell r="M2269">
            <v>111.16</v>
          </cell>
          <cell r="N2269">
            <v>26.74</v>
          </cell>
          <cell r="O2269">
            <v>0.24055415617128462</v>
          </cell>
          <cell r="Q2269">
            <v>81000</v>
          </cell>
          <cell r="R2269">
            <v>7.6950341849586179</v>
          </cell>
          <cell r="S2269" t="str">
            <v/>
          </cell>
          <cell r="T2269">
            <v>27110</v>
          </cell>
          <cell r="U2269">
            <v>13.216196310411746</v>
          </cell>
          <cell r="V2269">
            <v>1710760</v>
          </cell>
          <cell r="X2269">
            <v>47</v>
          </cell>
          <cell r="Y2269">
            <v>18</v>
          </cell>
          <cell r="Z2269">
            <v>0</v>
          </cell>
        </row>
        <row r="2270">
          <cell r="A2270">
            <v>39887</v>
          </cell>
          <cell r="E2270">
            <v>1536820</v>
          </cell>
          <cell r="K2270">
            <v>0</v>
          </cell>
          <cell r="M2270">
            <v>98.12</v>
          </cell>
          <cell r="N2270">
            <v>25.07</v>
          </cell>
          <cell r="O2270">
            <v>0.25550346514472072</v>
          </cell>
          <cell r="Q2270">
            <v>74000</v>
          </cell>
          <cell r="R2270">
            <v>7.8313289849164285</v>
          </cell>
          <cell r="S2270" t="str">
            <v/>
          </cell>
          <cell r="T2270">
            <v>18186</v>
          </cell>
          <cell r="U2270">
            <v>9.8691609947814314</v>
          </cell>
          <cell r="V2270">
            <v>1536820</v>
          </cell>
          <cell r="X2270">
            <v>47</v>
          </cell>
          <cell r="Y2270">
            <v>18</v>
          </cell>
          <cell r="Z2270">
            <v>0</v>
          </cell>
        </row>
        <row r="2271">
          <cell r="A2271">
            <v>39888</v>
          </cell>
          <cell r="E2271">
            <v>1274630</v>
          </cell>
          <cell r="K2271">
            <v>0</v>
          </cell>
          <cell r="M2271">
            <v>84.69</v>
          </cell>
          <cell r="N2271">
            <v>22.24</v>
          </cell>
          <cell r="O2271">
            <v>0.26260479395442199</v>
          </cell>
          <cell r="Q2271">
            <v>64000</v>
          </cell>
          <cell r="R2271">
            <v>7.5252686267564055</v>
          </cell>
          <cell r="S2271" t="str">
            <v/>
          </cell>
          <cell r="T2271">
            <v>18475</v>
          </cell>
          <cell r="U2271">
            <v>12.088331515812433</v>
          </cell>
          <cell r="V2271">
            <v>1274630</v>
          </cell>
          <cell r="X2271">
            <v>55</v>
          </cell>
          <cell r="Y2271">
            <v>10</v>
          </cell>
          <cell r="Z2271">
            <v>1.0735999999999848</v>
          </cell>
        </row>
        <row r="2272">
          <cell r="A2272">
            <v>39889</v>
          </cell>
          <cell r="E2272">
            <v>1179030</v>
          </cell>
          <cell r="K2272">
            <v>0</v>
          </cell>
          <cell r="M2272">
            <v>74.69</v>
          </cell>
          <cell r="N2272">
            <v>22.07</v>
          </cell>
          <cell r="O2272">
            <v>0.29548801713750167</v>
          </cell>
          <cell r="Q2272">
            <v>61000</v>
          </cell>
          <cell r="R2272">
            <v>7.8928236711741864</v>
          </cell>
          <cell r="S2272" t="str">
            <v/>
          </cell>
          <cell r="T2272">
            <v>20855</v>
          </cell>
          <cell r="U2272">
            <v>14.752016488130071</v>
          </cell>
          <cell r="V2272">
            <v>1179030</v>
          </cell>
          <cell r="X2272">
            <v>56</v>
          </cell>
          <cell r="Y2272">
            <v>9</v>
          </cell>
          <cell r="Z2272">
            <v>2.3679999999999737</v>
          </cell>
        </row>
        <row r="2273">
          <cell r="A2273">
            <v>39890</v>
          </cell>
          <cell r="E2273">
            <v>1087820</v>
          </cell>
          <cell r="K2273">
            <v>0</v>
          </cell>
          <cell r="M2273">
            <v>73.63</v>
          </cell>
          <cell r="N2273">
            <v>19.010000000000002</v>
          </cell>
          <cell r="O2273">
            <v>0.25818280592149945</v>
          </cell>
          <cell r="Q2273">
            <v>53000</v>
          </cell>
          <cell r="R2273">
            <v>7.3870704875730002</v>
          </cell>
          <cell r="S2273" t="str">
            <v/>
          </cell>
          <cell r="T2273">
            <v>21642</v>
          </cell>
          <cell r="U2273">
            <v>16.592292842565865</v>
          </cell>
          <cell r="V2273">
            <v>1087820</v>
          </cell>
          <cell r="X2273">
            <v>60</v>
          </cell>
          <cell r="Y2273">
            <v>5</v>
          </cell>
          <cell r="Z2273">
            <v>3.7359999999999829</v>
          </cell>
        </row>
        <row r="2274">
          <cell r="A2274">
            <v>39891</v>
          </cell>
          <cell r="E2274">
            <v>1259290</v>
          </cell>
          <cell r="K2274">
            <v>0</v>
          </cell>
          <cell r="M2274">
            <v>82.7</v>
          </cell>
          <cell r="N2274">
            <v>22.48</v>
          </cell>
          <cell r="O2274">
            <v>0.27182587666263602</v>
          </cell>
          <cell r="Q2274">
            <v>60000</v>
          </cell>
          <cell r="R2274">
            <v>7.6136033857315599</v>
          </cell>
          <cell r="S2274" t="str">
            <v/>
          </cell>
          <cell r="T2274">
            <v>22341</v>
          </cell>
          <cell r="U2274">
            <v>14.795951687061756</v>
          </cell>
          <cell r="V2274">
            <v>1259290</v>
          </cell>
          <cell r="X2274">
            <v>52</v>
          </cell>
          <cell r="Y2274">
            <v>13</v>
          </cell>
          <cell r="Z2274">
            <v>0</v>
          </cell>
        </row>
        <row r="2275">
          <cell r="A2275">
            <v>39892</v>
          </cell>
          <cell r="E2275">
            <v>1487650</v>
          </cell>
          <cell r="K2275">
            <v>0</v>
          </cell>
          <cell r="M2275">
            <v>98.08</v>
          </cell>
          <cell r="N2275">
            <v>24.32</v>
          </cell>
          <cell r="O2275">
            <v>0.24796084828711257</v>
          </cell>
          <cell r="Q2275">
            <v>81000</v>
          </cell>
          <cell r="R2275">
            <v>7.5838601141924959</v>
          </cell>
          <cell r="S2275" t="str">
            <v/>
          </cell>
          <cell r="T2275">
            <v>19479</v>
          </cell>
          <cell r="U2275">
            <v>10.920233925990654</v>
          </cell>
          <cell r="V2275">
            <v>1487650</v>
          </cell>
          <cell r="X2275">
            <v>42</v>
          </cell>
          <cell r="Y2275">
            <v>23</v>
          </cell>
          <cell r="Z2275">
            <v>0</v>
          </cell>
        </row>
        <row r="2276">
          <cell r="A2276">
            <v>39893</v>
          </cell>
          <cell r="E2276">
            <v>1522130</v>
          </cell>
          <cell r="K2276">
            <v>0</v>
          </cell>
          <cell r="M2276">
            <v>99.75</v>
          </cell>
          <cell r="N2276">
            <v>23.58</v>
          </cell>
          <cell r="O2276">
            <v>0.23639097744360901</v>
          </cell>
          <cell r="Q2276">
            <v>69000</v>
          </cell>
          <cell r="R2276">
            <v>7.6297243107769424</v>
          </cell>
          <cell r="S2276" t="str">
            <v/>
          </cell>
          <cell r="T2276">
            <v>18375</v>
          </cell>
          <cell r="U2276">
            <v>10.06796397153988</v>
          </cell>
          <cell r="V2276">
            <v>1522130</v>
          </cell>
          <cell r="X2276">
            <v>46</v>
          </cell>
          <cell r="Y2276">
            <v>19</v>
          </cell>
          <cell r="Z2276">
            <v>0</v>
          </cell>
        </row>
        <row r="2277">
          <cell r="A2277">
            <v>39894</v>
          </cell>
          <cell r="E2277">
            <v>1199900</v>
          </cell>
          <cell r="K2277">
            <v>0</v>
          </cell>
          <cell r="M2277">
            <v>78</v>
          </cell>
          <cell r="N2277">
            <v>21.03</v>
          </cell>
          <cell r="O2277">
            <v>0.26961538461538465</v>
          </cell>
          <cell r="Q2277">
            <v>58000</v>
          </cell>
          <cell r="R2277">
            <v>7.6916666666666664</v>
          </cell>
          <cell r="S2277" t="str">
            <v/>
          </cell>
          <cell r="T2277">
            <v>18650</v>
          </cell>
          <cell r="U2277">
            <v>12.962830235852987</v>
          </cell>
          <cell r="V2277">
            <v>1199900</v>
          </cell>
          <cell r="X2277">
            <v>60</v>
          </cell>
          <cell r="Y2277">
            <v>5</v>
          </cell>
          <cell r="Z2277">
            <v>0.85599999999998744</v>
          </cell>
        </row>
        <row r="2278">
          <cell r="A2278">
            <v>39895</v>
          </cell>
          <cell r="E2278">
            <v>1072990</v>
          </cell>
          <cell r="K2278">
            <v>0</v>
          </cell>
          <cell r="M2278">
            <v>72</v>
          </cell>
          <cell r="N2278">
            <v>19.14</v>
          </cell>
          <cell r="O2278">
            <v>0.26583333333333337</v>
          </cell>
          <cell r="Q2278">
            <v>53000</v>
          </cell>
          <cell r="R2278">
            <v>7.4513194444444446</v>
          </cell>
          <cell r="S2278" t="str">
            <v/>
          </cell>
          <cell r="T2278">
            <v>21408</v>
          </cell>
          <cell r="U2278">
            <v>16.639737555802011</v>
          </cell>
          <cell r="V2278">
            <v>1072990</v>
          </cell>
          <cell r="X2278">
            <v>63</v>
          </cell>
          <cell r="Y2278">
            <v>2</v>
          </cell>
          <cell r="Z2278">
            <v>2.4239999999999853</v>
          </cell>
        </row>
        <row r="2279">
          <cell r="A2279">
            <v>39896</v>
          </cell>
          <cell r="E2279">
            <v>1016400</v>
          </cell>
          <cell r="K2279">
            <v>0</v>
          </cell>
          <cell r="M2279">
            <v>68.48</v>
          </cell>
          <cell r="N2279">
            <v>17.079999999999998</v>
          </cell>
          <cell r="O2279">
            <v>0.24941588785046725</v>
          </cell>
          <cell r="Q2279">
            <v>47000</v>
          </cell>
          <cell r="R2279">
            <v>7.4211448598130838</v>
          </cell>
          <cell r="S2279" t="str">
            <v/>
          </cell>
          <cell r="T2279">
            <v>19176</v>
          </cell>
          <cell r="U2279">
            <v>15.734734356552538</v>
          </cell>
          <cell r="V2279">
            <v>1016400</v>
          </cell>
          <cell r="X2279">
            <v>65</v>
          </cell>
          <cell r="Y2279">
            <v>0</v>
          </cell>
          <cell r="Z2279">
            <v>8.8399999999999963</v>
          </cell>
        </row>
        <row r="2280">
          <cell r="A2280">
            <v>39897</v>
          </cell>
          <cell r="E2280">
            <v>1157230</v>
          </cell>
          <cell r="K2280">
            <v>0</v>
          </cell>
          <cell r="M2280">
            <v>75.97</v>
          </cell>
          <cell r="N2280">
            <v>19.57</v>
          </cell>
          <cell r="O2280">
            <v>0.25760168487560881</v>
          </cell>
          <cell r="Q2280">
            <v>56000</v>
          </cell>
          <cell r="R2280">
            <v>7.6163617217322628</v>
          </cell>
          <cell r="S2280" t="str">
            <v/>
          </cell>
          <cell r="T2280">
            <v>19458</v>
          </cell>
          <cell r="U2280">
            <v>14.023117271415364</v>
          </cell>
          <cell r="V2280">
            <v>1157230</v>
          </cell>
          <cell r="X2280">
            <v>53</v>
          </cell>
          <cell r="Y2280">
            <v>12</v>
          </cell>
          <cell r="Z2280">
            <v>0</v>
          </cell>
        </row>
        <row r="2281">
          <cell r="A2281">
            <v>39898</v>
          </cell>
          <cell r="E2281">
            <v>1128110</v>
          </cell>
          <cell r="K2281">
            <v>0</v>
          </cell>
          <cell r="M2281">
            <v>75.75</v>
          </cell>
          <cell r="N2281">
            <v>17.89</v>
          </cell>
          <cell r="O2281">
            <v>0.23617161716171617</v>
          </cell>
          <cell r="Q2281">
            <v>57000</v>
          </cell>
          <cell r="R2281">
            <v>7.4462706270627059</v>
          </cell>
          <cell r="S2281" t="str">
            <v/>
          </cell>
          <cell r="T2281">
            <v>21065</v>
          </cell>
          <cell r="U2281">
            <v>15.573135598478871</v>
          </cell>
          <cell r="V2281">
            <v>1128110</v>
          </cell>
          <cell r="X2281">
            <v>55</v>
          </cell>
          <cell r="Y2281">
            <v>10</v>
          </cell>
          <cell r="Z2281">
            <v>0</v>
          </cell>
        </row>
        <row r="2282">
          <cell r="A2282">
            <v>39899</v>
          </cell>
          <cell r="E2282">
            <v>1071820</v>
          </cell>
          <cell r="K2282">
            <v>0</v>
          </cell>
          <cell r="M2282">
            <v>69.3</v>
          </cell>
          <cell r="N2282">
            <v>16.86</v>
          </cell>
          <cell r="O2282">
            <v>0.24329004329004328</v>
          </cell>
          <cell r="Q2282">
            <v>51000</v>
          </cell>
          <cell r="R2282">
            <v>7.7331890331890332</v>
          </cell>
          <cell r="S2282" t="str">
            <v/>
          </cell>
          <cell r="T2282">
            <v>21775</v>
          </cell>
          <cell r="U2282">
            <v>16.943469985631914</v>
          </cell>
          <cell r="V2282">
            <v>1071820</v>
          </cell>
          <cell r="X2282">
            <v>56</v>
          </cell>
          <cell r="Y2282">
            <v>9</v>
          </cell>
          <cell r="Z2282">
            <v>0</v>
          </cell>
        </row>
        <row r="2283">
          <cell r="A2283">
            <v>39900</v>
          </cell>
          <cell r="E2283">
            <v>1203040</v>
          </cell>
          <cell r="K2283">
            <v>0</v>
          </cell>
          <cell r="M2283">
            <v>77.319999999999993</v>
          </cell>
          <cell r="N2283">
            <v>18.11</v>
          </cell>
          <cell r="O2283">
            <v>0.23422141748577341</v>
          </cell>
          <cell r="Q2283">
            <v>60000</v>
          </cell>
          <cell r="R2283">
            <v>7.7796171753750647</v>
          </cell>
          <cell r="S2283" t="str">
            <v/>
          </cell>
          <cell r="T2283">
            <v>20156</v>
          </cell>
          <cell r="U2283">
            <v>13.973021678414682</v>
          </cell>
          <cell r="V2283">
            <v>1203040</v>
          </cell>
          <cell r="X2283">
            <v>50</v>
          </cell>
          <cell r="Y2283">
            <v>15</v>
          </cell>
          <cell r="Z2283">
            <v>0</v>
          </cell>
        </row>
        <row r="2284">
          <cell r="A2284">
            <v>39901</v>
          </cell>
          <cell r="E2284">
            <v>1491110</v>
          </cell>
          <cell r="K2284">
            <v>0</v>
          </cell>
          <cell r="M2284">
            <v>96.03</v>
          </cell>
          <cell r="N2284">
            <v>23.08</v>
          </cell>
          <cell r="O2284">
            <v>0.24034155992918876</v>
          </cell>
          <cell r="Q2284">
            <v>68000</v>
          </cell>
          <cell r="R2284">
            <v>7.7637717379985425</v>
          </cell>
          <cell r="S2284" t="str">
            <v/>
          </cell>
          <cell r="T2284">
            <v>22415</v>
          </cell>
          <cell r="U2284">
            <v>12.537042874100502</v>
          </cell>
          <cell r="V2284">
            <v>1491110</v>
          </cell>
          <cell r="X2284">
            <v>42</v>
          </cell>
          <cell r="Y2284">
            <v>23</v>
          </cell>
          <cell r="Z2284">
            <v>0</v>
          </cell>
        </row>
        <row r="2285">
          <cell r="A2285">
            <v>39902</v>
          </cell>
          <cell r="E2285">
            <v>1288860</v>
          </cell>
          <cell r="K2285">
            <v>0</v>
          </cell>
          <cell r="M2285">
            <v>85.82</v>
          </cell>
          <cell r="N2285">
            <v>21.56</v>
          </cell>
          <cell r="O2285">
            <v>0.25122349102773245</v>
          </cell>
          <cell r="Q2285">
            <v>70000</v>
          </cell>
          <cell r="R2285">
            <v>7.5090887904917265</v>
          </cell>
          <cell r="S2285" t="str">
            <v/>
          </cell>
          <cell r="T2285">
            <v>22897</v>
          </cell>
          <cell r="U2285">
            <v>14.816270192262932</v>
          </cell>
          <cell r="V2285">
            <v>1288860</v>
          </cell>
          <cell r="X2285">
            <v>47</v>
          </cell>
          <cell r="Y2285">
            <v>18</v>
          </cell>
          <cell r="Z2285">
            <v>0</v>
          </cell>
        </row>
        <row r="2286">
          <cell r="A2286">
            <v>39903</v>
          </cell>
          <cell r="E2286">
            <v>1149950</v>
          </cell>
          <cell r="K2286">
            <v>0</v>
          </cell>
          <cell r="M2286">
            <v>75.05</v>
          </cell>
          <cell r="N2286">
            <v>19.32</v>
          </cell>
          <cell r="O2286">
            <v>0.25742838107928051</v>
          </cell>
          <cell r="Q2286">
            <v>57000</v>
          </cell>
          <cell r="R2286">
            <v>7.6612258494337109</v>
          </cell>
          <cell r="S2286" t="str">
            <v/>
          </cell>
          <cell r="T2286">
            <v>22587</v>
          </cell>
          <cell r="U2286">
            <v>16.3811974433671</v>
          </cell>
          <cell r="V2286">
            <v>1149950</v>
          </cell>
          <cell r="X2286">
            <v>56</v>
          </cell>
          <cell r="Y2286">
            <v>9</v>
          </cell>
          <cell r="Z2286">
            <v>1.2479999999999762</v>
          </cell>
        </row>
        <row r="2287">
          <cell r="A2287">
            <v>39904</v>
          </cell>
          <cell r="E2287">
            <v>1247130</v>
          </cell>
          <cell r="K2287">
            <v>0</v>
          </cell>
          <cell r="M2287">
            <v>81.25</v>
          </cell>
          <cell r="N2287">
            <v>20.76</v>
          </cell>
          <cell r="O2287">
            <v>0.25550769230769232</v>
          </cell>
          <cell r="Q2287">
            <v>63000</v>
          </cell>
          <cell r="R2287">
            <v>7.6746461538461537</v>
          </cell>
          <cell r="S2287" t="str">
            <v/>
          </cell>
          <cell r="T2287">
            <v>26598</v>
          </cell>
          <cell r="U2287">
            <v>17.78702460850112</v>
          </cell>
          <cell r="V2287">
            <v>1247130</v>
          </cell>
          <cell r="X2287">
            <v>50</v>
          </cell>
          <cell r="Y2287">
            <v>15</v>
          </cell>
          <cell r="Z2287">
            <v>0</v>
          </cell>
        </row>
        <row r="2288">
          <cell r="A2288">
            <v>39905</v>
          </cell>
          <cell r="E2288">
            <v>1137720</v>
          </cell>
          <cell r="K2288">
            <v>0</v>
          </cell>
          <cell r="M2288">
            <v>72.239999999999995</v>
          </cell>
          <cell r="N2288">
            <v>18.71</v>
          </cell>
          <cell r="O2288">
            <v>0.25899778516057587</v>
          </cell>
          <cell r="Q2288">
            <v>55000</v>
          </cell>
          <cell r="R2288">
            <v>7.8745847176079735</v>
          </cell>
          <cell r="S2288" t="str">
            <v/>
          </cell>
          <cell r="T2288">
            <v>21555</v>
          </cell>
          <cell r="U2288">
            <v>15.800785782090495</v>
          </cell>
          <cell r="V2288">
            <v>1137720</v>
          </cell>
          <cell r="X2288">
            <v>57</v>
          </cell>
          <cell r="Y2288">
            <v>8</v>
          </cell>
          <cell r="Z2288">
            <v>2.7071999999999932</v>
          </cell>
        </row>
        <row r="2289">
          <cell r="A2289">
            <v>39906</v>
          </cell>
          <cell r="E2289">
            <v>1280310</v>
          </cell>
          <cell r="K2289">
            <v>0</v>
          </cell>
          <cell r="M2289">
            <v>82.97</v>
          </cell>
          <cell r="N2289">
            <v>20.58</v>
          </cell>
          <cell r="O2289">
            <v>0.24804146076895262</v>
          </cell>
          <cell r="Q2289">
            <v>62000</v>
          </cell>
          <cell r="R2289">
            <v>7.7154995781607809</v>
          </cell>
          <cell r="S2289" t="str">
            <v/>
          </cell>
          <cell r="T2289">
            <v>22378</v>
          </cell>
          <cell r="U2289">
            <v>14.57713522506268</v>
          </cell>
          <cell r="V2289">
            <v>1280310</v>
          </cell>
          <cell r="X2289">
            <v>50</v>
          </cell>
          <cell r="Y2289">
            <v>15</v>
          </cell>
          <cell r="Z2289">
            <v>0</v>
          </cell>
        </row>
        <row r="2290">
          <cell r="A2290">
            <v>39907</v>
          </cell>
          <cell r="E2290">
            <v>1212110</v>
          </cell>
          <cell r="K2290">
            <v>0</v>
          </cell>
          <cell r="M2290">
            <v>79.89</v>
          </cell>
          <cell r="N2290">
            <v>20.52</v>
          </cell>
          <cell r="O2290">
            <v>0.25685317311303041</v>
          </cell>
          <cell r="Q2290">
            <v>65000</v>
          </cell>
          <cell r="R2290">
            <v>7.5861184128176244</v>
          </cell>
          <cell r="S2290" t="str">
            <v/>
          </cell>
          <cell r="T2290">
            <v>20535</v>
          </cell>
          <cell r="U2290">
            <v>14.129237445446369</v>
          </cell>
          <cell r="V2290">
            <v>1212110</v>
          </cell>
          <cell r="X2290">
            <v>50</v>
          </cell>
          <cell r="Y2290">
            <v>15</v>
          </cell>
          <cell r="Z2290">
            <v>0</v>
          </cell>
        </row>
        <row r="2291">
          <cell r="A2291">
            <v>39908</v>
          </cell>
          <cell r="E2291">
            <v>1111790</v>
          </cell>
          <cell r="K2291">
            <v>0</v>
          </cell>
          <cell r="M2291">
            <v>72.930000000000007</v>
          </cell>
          <cell r="N2291">
            <v>18.82</v>
          </cell>
          <cell r="O2291">
            <v>0.2580556698203757</v>
          </cell>
          <cell r="Q2291">
            <v>64000</v>
          </cell>
          <cell r="R2291">
            <v>7.6223090634855337</v>
          </cell>
          <cell r="S2291" t="str">
            <v/>
          </cell>
          <cell r="T2291">
            <v>21432</v>
          </cell>
          <cell r="U2291">
            <v>16.077036130924004</v>
          </cell>
          <cell r="V2291">
            <v>1111790</v>
          </cell>
          <cell r="X2291">
            <v>56</v>
          </cell>
          <cell r="Y2291">
            <v>9</v>
          </cell>
          <cell r="Z2291">
            <v>1.7919999999999874</v>
          </cell>
        </row>
        <row r="2292">
          <cell r="A2292">
            <v>39909</v>
          </cell>
          <cell r="E2292">
            <v>1721800</v>
          </cell>
          <cell r="K2292">
            <v>0</v>
          </cell>
          <cell r="M2292">
            <v>109.4</v>
          </cell>
          <cell r="N2292">
            <v>27.08</v>
          </cell>
          <cell r="O2292">
            <v>0.24753199268738571</v>
          </cell>
          <cell r="Q2292">
            <v>77000</v>
          </cell>
          <cell r="R2292">
            <v>7.8692870201096889</v>
          </cell>
          <cell r="S2292" t="str">
            <v/>
          </cell>
          <cell r="T2292">
            <v>25658</v>
          </cell>
          <cell r="U2292">
            <v>12.428140318271575</v>
          </cell>
          <cell r="V2292">
            <v>1721800</v>
          </cell>
          <cell r="X2292">
            <v>39</v>
          </cell>
          <cell r="Y2292">
            <v>26</v>
          </cell>
          <cell r="Z2292">
            <v>0</v>
          </cell>
        </row>
        <row r="2293">
          <cell r="A2293">
            <v>39910</v>
          </cell>
          <cell r="E2293">
            <v>1684390</v>
          </cell>
          <cell r="K2293">
            <v>0</v>
          </cell>
          <cell r="M2293">
            <v>113</v>
          </cell>
          <cell r="N2293">
            <v>26.16</v>
          </cell>
          <cell r="O2293">
            <v>0.23150442477876107</v>
          </cell>
          <cell r="Q2293">
            <v>81000</v>
          </cell>
          <cell r="R2293">
            <v>7.4530530973451325</v>
          </cell>
          <cell r="S2293" t="str">
            <v/>
          </cell>
          <cell r="T2293">
            <v>22429</v>
          </cell>
          <cell r="U2293">
            <v>11.105377020761225</v>
          </cell>
          <cell r="V2293">
            <v>1684390</v>
          </cell>
          <cell r="X2293">
            <v>44</v>
          </cell>
          <cell r="Y2293">
            <v>21</v>
          </cell>
          <cell r="Z2293">
            <v>0</v>
          </cell>
        </row>
        <row r="2294">
          <cell r="A2294">
            <v>39911</v>
          </cell>
          <cell r="E2294">
            <v>1477920</v>
          </cell>
          <cell r="K2294">
            <v>0</v>
          </cell>
          <cell r="M2294">
            <v>98.9</v>
          </cell>
          <cell r="N2294">
            <v>25.55</v>
          </cell>
          <cell r="O2294">
            <v>0.25834175935288167</v>
          </cell>
          <cell r="Q2294">
            <v>75000</v>
          </cell>
          <cell r="R2294">
            <v>7.4717896865520732</v>
          </cell>
          <cell r="S2294" t="str">
            <v/>
          </cell>
          <cell r="T2294">
            <v>22049</v>
          </cell>
          <cell r="U2294">
            <v>12.442396070152647</v>
          </cell>
          <cell r="V2294">
            <v>1477920</v>
          </cell>
          <cell r="X2294">
            <v>47</v>
          </cell>
          <cell r="Y2294">
            <v>18</v>
          </cell>
          <cell r="Z2294">
            <v>0</v>
          </cell>
        </row>
        <row r="2295">
          <cell r="A2295">
            <v>39912</v>
          </cell>
          <cell r="E2295">
            <v>1430600</v>
          </cell>
          <cell r="K2295">
            <v>0</v>
          </cell>
          <cell r="M2295">
            <v>97.73</v>
          </cell>
          <cell r="N2295">
            <v>23.99</v>
          </cell>
          <cell r="O2295">
            <v>0.24547221937992425</v>
          </cell>
          <cell r="Q2295">
            <v>68000</v>
          </cell>
          <cell r="R2295">
            <v>7.3191445820116652</v>
          </cell>
          <cell r="S2295" t="str">
            <v/>
          </cell>
          <cell r="T2295">
            <v>22659</v>
          </cell>
          <cell r="U2295">
            <v>13.209566615406123</v>
          </cell>
          <cell r="V2295">
            <v>1430600</v>
          </cell>
          <cell r="X2295">
            <v>47</v>
          </cell>
          <cell r="Y2295">
            <v>18</v>
          </cell>
          <cell r="Z2295">
            <v>0</v>
          </cell>
        </row>
        <row r="2296">
          <cell r="A2296">
            <v>39913</v>
          </cell>
          <cell r="E2296">
            <v>1410130</v>
          </cell>
          <cell r="K2296">
            <v>0</v>
          </cell>
          <cell r="M2296">
            <v>94.62</v>
          </cell>
          <cell r="N2296">
            <v>21.97</v>
          </cell>
          <cell r="O2296">
            <v>0.23219192559712531</v>
          </cell>
          <cell r="Q2296">
            <v>69000</v>
          </cell>
          <cell r="R2296">
            <v>7.4515430141619108</v>
          </cell>
          <cell r="S2296" t="str">
            <v/>
          </cell>
          <cell r="T2296">
            <v>24095</v>
          </cell>
          <cell r="U2296">
            <v>14.250622283051918</v>
          </cell>
          <cell r="V2296">
            <v>1410130</v>
          </cell>
          <cell r="X2296">
            <v>53</v>
          </cell>
          <cell r="Y2296">
            <v>12</v>
          </cell>
          <cell r="Z2296">
            <v>1.2127999999999872</v>
          </cell>
        </row>
        <row r="2297">
          <cell r="A2297">
            <v>39914</v>
          </cell>
          <cell r="E2297">
            <v>1453760</v>
          </cell>
          <cell r="K2297">
            <v>0</v>
          </cell>
          <cell r="M2297">
            <v>93.87</v>
          </cell>
          <cell r="N2297">
            <v>20.34</v>
          </cell>
          <cell r="O2297">
            <v>0.21668264621284755</v>
          </cell>
          <cell r="Q2297">
            <v>73000</v>
          </cell>
          <cell r="R2297">
            <v>7.7434750186428039</v>
          </cell>
          <cell r="S2297" t="str">
            <v/>
          </cell>
          <cell r="T2297">
            <v>22998</v>
          </cell>
          <cell r="U2297">
            <v>13.193602795509577</v>
          </cell>
          <cell r="V2297">
            <v>1453760</v>
          </cell>
          <cell r="X2297">
            <v>48</v>
          </cell>
          <cell r="Y2297">
            <v>17</v>
          </cell>
          <cell r="Z2297">
            <v>0</v>
          </cell>
        </row>
        <row r="2298">
          <cell r="A2298">
            <v>39915</v>
          </cell>
          <cell r="E2298">
            <v>1454850</v>
          </cell>
          <cell r="K2298">
            <v>0</v>
          </cell>
          <cell r="M2298">
            <v>93.25</v>
          </cell>
          <cell r="N2298">
            <v>23</v>
          </cell>
          <cell r="O2298">
            <v>0.24664879356568364</v>
          </cell>
          <cell r="Q2298">
            <v>67000</v>
          </cell>
          <cell r="R2298">
            <v>7.800804289544236</v>
          </cell>
          <cell r="S2298" t="str">
            <v/>
          </cell>
          <cell r="T2298">
            <v>23108</v>
          </cell>
          <cell r="U2298">
            <v>13.246775956284154</v>
          </cell>
          <cell r="V2298">
            <v>1454850</v>
          </cell>
          <cell r="X2298">
            <v>49</v>
          </cell>
          <cell r="Y2298">
            <v>16</v>
          </cell>
          <cell r="Z2298">
            <v>0</v>
          </cell>
        </row>
        <row r="2299">
          <cell r="A2299">
            <v>39916</v>
          </cell>
          <cell r="E2299">
            <v>1387560</v>
          </cell>
          <cell r="K2299">
            <v>0</v>
          </cell>
          <cell r="M2299">
            <v>90.16</v>
          </cell>
          <cell r="N2299">
            <v>21.82</v>
          </cell>
          <cell r="O2299">
            <v>0.24201419698314108</v>
          </cell>
          <cell r="Q2299">
            <v>65000</v>
          </cell>
          <cell r="R2299">
            <v>7.6949866903283048</v>
          </cell>
          <cell r="S2299" t="str">
            <v/>
          </cell>
          <cell r="T2299">
            <v>31228</v>
          </cell>
          <cell r="U2299">
            <v>18.769748335207126</v>
          </cell>
          <cell r="V2299">
            <v>1387560</v>
          </cell>
          <cell r="X2299">
            <v>54</v>
          </cell>
          <cell r="Y2299">
            <v>11</v>
          </cell>
          <cell r="Z2299">
            <v>2.1807999999999836</v>
          </cell>
        </row>
        <row r="2300">
          <cell r="A2300">
            <v>39917</v>
          </cell>
          <cell r="E2300">
            <v>1612330</v>
          </cell>
          <cell r="K2300">
            <v>0</v>
          </cell>
          <cell r="M2300">
            <v>106.8</v>
          </cell>
          <cell r="N2300">
            <v>25.01</v>
          </cell>
          <cell r="O2300">
            <v>0.23417602996254683</v>
          </cell>
          <cell r="Q2300">
            <v>76000</v>
          </cell>
          <cell r="R2300">
            <v>7.5483614232209737</v>
          </cell>
          <cell r="S2300" t="str">
            <v/>
          </cell>
          <cell r="T2300">
            <v>22759</v>
          </cell>
          <cell r="U2300">
            <v>11.772407633673007</v>
          </cell>
          <cell r="V2300">
            <v>1612330</v>
          </cell>
          <cell r="X2300">
            <v>46</v>
          </cell>
          <cell r="Y2300">
            <v>19</v>
          </cell>
          <cell r="Z2300">
            <v>0</v>
          </cell>
        </row>
        <row r="2301">
          <cell r="A2301">
            <v>39918</v>
          </cell>
          <cell r="E2301">
            <v>1505020</v>
          </cell>
          <cell r="K2301">
            <v>0</v>
          </cell>
          <cell r="M2301">
            <v>98.12</v>
          </cell>
          <cell r="N2301">
            <v>23.04</v>
          </cell>
          <cell r="O2301">
            <v>0.23481451284141866</v>
          </cell>
          <cell r="Q2301">
            <v>72000</v>
          </cell>
          <cell r="R2301">
            <v>7.6692825112107625</v>
          </cell>
          <cell r="S2301" t="str">
            <v/>
          </cell>
          <cell r="T2301">
            <v>22970</v>
          </cell>
          <cell r="U2301">
            <v>12.728721213007136</v>
          </cell>
          <cell r="V2301">
            <v>1505020</v>
          </cell>
          <cell r="X2301">
            <v>50</v>
          </cell>
          <cell r="Y2301">
            <v>15</v>
          </cell>
          <cell r="Z2301">
            <v>0</v>
          </cell>
        </row>
        <row r="2302">
          <cell r="A2302">
            <v>39919</v>
          </cell>
          <cell r="E2302">
            <v>1505640</v>
          </cell>
          <cell r="K2302">
            <v>0</v>
          </cell>
          <cell r="M2302">
            <v>104.19</v>
          </cell>
          <cell r="N2302">
            <v>28.35</v>
          </cell>
          <cell r="O2302">
            <v>0.27209904981284194</v>
          </cell>
          <cell r="Q2302">
            <v>73000</v>
          </cell>
          <cell r="R2302">
            <v>7.2254534984163543</v>
          </cell>
          <cell r="S2302" t="str">
            <v/>
          </cell>
          <cell r="T2302">
            <v>23279</v>
          </cell>
          <cell r="U2302">
            <v>12.894640153024625</v>
          </cell>
          <cell r="V2302">
            <v>1505640</v>
          </cell>
          <cell r="X2302">
            <v>52</v>
          </cell>
          <cell r="Y2302">
            <v>13</v>
          </cell>
          <cell r="Z2302">
            <v>0</v>
          </cell>
        </row>
        <row r="2303">
          <cell r="A2303">
            <v>39920</v>
          </cell>
          <cell r="E2303">
            <v>1326790</v>
          </cell>
          <cell r="K2303">
            <v>0</v>
          </cell>
          <cell r="M2303">
            <v>90.61</v>
          </cell>
          <cell r="N2303">
            <v>26.45</v>
          </cell>
          <cell r="O2303">
            <v>0.29191038516720008</v>
          </cell>
          <cell r="Q2303">
            <v>69000</v>
          </cell>
          <cell r="R2303">
            <v>7.3214325129676636</v>
          </cell>
          <cell r="S2303" t="str">
            <v/>
          </cell>
          <cell r="T2303">
            <v>23652</v>
          </cell>
          <cell r="U2303">
            <v>14.867287211992855</v>
          </cell>
          <cell r="V2303">
            <v>1326790</v>
          </cell>
          <cell r="X2303">
            <v>57</v>
          </cell>
          <cell r="Y2303">
            <v>8</v>
          </cell>
          <cell r="Z2303">
            <v>2.7567999999999984</v>
          </cell>
        </row>
        <row r="2304">
          <cell r="A2304">
            <v>39921</v>
          </cell>
          <cell r="E2304">
            <v>1215270</v>
          </cell>
          <cell r="K2304">
            <v>0</v>
          </cell>
          <cell r="M2304">
            <v>83.04</v>
          </cell>
          <cell r="N2304">
            <v>21.23</v>
          </cell>
          <cell r="O2304">
            <v>0.25565992292870904</v>
          </cell>
          <cell r="Q2304">
            <v>54000</v>
          </cell>
          <cell r="R2304">
            <v>7.3173771676300579</v>
          </cell>
          <cell r="S2304" t="str">
            <v/>
          </cell>
          <cell r="T2304">
            <v>21500</v>
          </cell>
          <cell r="U2304">
            <v>14.754745858944926</v>
          </cell>
          <cell r="V2304">
            <v>1215270</v>
          </cell>
          <cell r="X2304">
            <v>60</v>
          </cell>
          <cell r="Y2304">
            <v>5</v>
          </cell>
          <cell r="Z2304">
            <v>5.7151999999999958</v>
          </cell>
        </row>
        <row r="2305">
          <cell r="A2305">
            <v>39922</v>
          </cell>
          <cell r="E2305">
            <v>1197650</v>
          </cell>
          <cell r="K2305">
            <v>0</v>
          </cell>
          <cell r="M2305">
            <v>77.84</v>
          </cell>
          <cell r="N2305">
            <v>19.88</v>
          </cell>
          <cell r="O2305">
            <v>0.25539568345323738</v>
          </cell>
          <cell r="Q2305">
            <v>52000</v>
          </cell>
          <cell r="R2305">
            <v>7.6930241521068856</v>
          </cell>
          <cell r="S2305" t="str">
            <v/>
          </cell>
          <cell r="T2305">
            <v>19047</v>
          </cell>
          <cell r="U2305">
            <v>13.263639627604059</v>
          </cell>
          <cell r="V2305">
            <v>1197650</v>
          </cell>
          <cell r="X2305">
            <v>63</v>
          </cell>
          <cell r="Y2305">
            <v>2</v>
          </cell>
          <cell r="Z2305">
            <v>11.281599999999976</v>
          </cell>
        </row>
        <row r="2306">
          <cell r="A2306">
            <v>39923</v>
          </cell>
          <cell r="E2306">
            <v>1284470</v>
          </cell>
          <cell r="K2306">
            <v>0</v>
          </cell>
          <cell r="M2306">
            <v>85.51</v>
          </cell>
          <cell r="N2306">
            <v>19.77</v>
          </cell>
          <cell r="O2306">
            <v>0.23120102911940121</v>
          </cell>
          <cell r="Q2306">
            <v>62000</v>
          </cell>
          <cell r="R2306">
            <v>7.5106420301719101</v>
          </cell>
          <cell r="S2306" t="str">
            <v/>
          </cell>
          <cell r="T2306">
            <v>24315</v>
          </cell>
          <cell r="U2306">
            <v>15.787608897054817</v>
          </cell>
          <cell r="V2306">
            <v>1284470</v>
          </cell>
          <cell r="X2306">
            <v>56</v>
          </cell>
          <cell r="Y2306">
            <v>9</v>
          </cell>
          <cell r="Z2306">
            <v>0</v>
          </cell>
        </row>
        <row r="2307">
          <cell r="A2307">
            <v>39924</v>
          </cell>
          <cell r="E2307">
            <v>1346040</v>
          </cell>
          <cell r="K2307">
            <v>0</v>
          </cell>
          <cell r="M2307">
            <v>87.56</v>
          </cell>
          <cell r="N2307">
            <v>19.18</v>
          </cell>
          <cell r="O2307">
            <v>0.21904979442667885</v>
          </cell>
          <cell r="Q2307">
            <v>75000</v>
          </cell>
          <cell r="R2307">
            <v>7.6863864778437643</v>
          </cell>
          <cell r="S2307" t="str">
            <v/>
          </cell>
          <cell r="T2307">
            <v>10699</v>
          </cell>
          <cell r="U2307">
            <v>6.6290496567709729</v>
          </cell>
          <cell r="V2307">
            <v>1346040</v>
          </cell>
          <cell r="X2307">
            <v>51</v>
          </cell>
          <cell r="Y2307">
            <v>14</v>
          </cell>
          <cell r="Z2307">
            <v>0</v>
          </cell>
        </row>
        <row r="2308">
          <cell r="A2308">
            <v>39925</v>
          </cell>
          <cell r="E2308">
            <v>1708670</v>
          </cell>
          <cell r="K2308">
            <v>0</v>
          </cell>
          <cell r="M2308">
            <v>109.65</v>
          </cell>
          <cell r="N2308">
            <v>27.06</v>
          </cell>
          <cell r="O2308">
            <v>0.24678522571819422</v>
          </cell>
          <cell r="Q2308">
            <v>78000</v>
          </cell>
          <cell r="R2308">
            <v>7.7914728682170544</v>
          </cell>
          <cell r="S2308" t="str">
            <v/>
          </cell>
          <cell r="T2308">
            <v>18151</v>
          </cell>
          <cell r="U2308">
            <v>8.8594836919943578</v>
          </cell>
          <cell r="V2308">
            <v>1708670</v>
          </cell>
          <cell r="X2308">
            <v>58</v>
          </cell>
          <cell r="Y2308">
            <v>7</v>
          </cell>
          <cell r="Z2308">
            <v>0</v>
          </cell>
        </row>
        <row r="2309">
          <cell r="A2309">
            <v>39926</v>
          </cell>
          <cell r="E2309">
            <v>1932340</v>
          </cell>
          <cell r="K2309">
            <v>0</v>
          </cell>
          <cell r="M2309">
            <v>126.95</v>
          </cell>
          <cell r="N2309">
            <v>30.24</v>
          </cell>
          <cell r="O2309">
            <v>0.23820401732965732</v>
          </cell>
          <cell r="Q2309">
            <v>93000</v>
          </cell>
          <cell r="R2309">
            <v>7.6106341079165025</v>
          </cell>
          <cell r="S2309" t="str">
            <v/>
          </cell>
          <cell r="T2309">
            <v>18692</v>
          </cell>
          <cell r="U2309">
            <v>8.0674870881935892</v>
          </cell>
          <cell r="V2309">
            <v>1932340</v>
          </cell>
          <cell r="X2309">
            <v>62</v>
          </cell>
          <cell r="Y2309">
            <v>3</v>
          </cell>
          <cell r="Z2309">
            <v>4.2319999999999851</v>
          </cell>
        </row>
        <row r="2310">
          <cell r="A2310">
            <v>39927</v>
          </cell>
          <cell r="D2310">
            <v>86099</v>
          </cell>
          <cell r="E2310">
            <v>1971670</v>
          </cell>
          <cell r="K2310">
            <v>0</v>
          </cell>
          <cell r="L2310">
            <v>1790</v>
          </cell>
          <cell r="M2310">
            <v>129.30000000000001</v>
          </cell>
          <cell r="N2310">
            <v>31.2</v>
          </cell>
          <cell r="O2310">
            <v>0.24129930394431551</v>
          </cell>
          <cell r="Q2310">
            <v>94000</v>
          </cell>
          <cell r="R2310">
            <v>7.6244006187161633</v>
          </cell>
          <cell r="S2310">
            <v>48.1</v>
          </cell>
          <cell r="T2310">
            <v>21454</v>
          </cell>
          <cell r="U2310">
            <v>8.6951625765574256</v>
          </cell>
          <cell r="V2310">
            <v>2057769</v>
          </cell>
          <cell r="X2310">
            <v>74</v>
          </cell>
          <cell r="Y2310">
            <v>0</v>
          </cell>
          <cell r="Z2310">
            <v>11.67199999999999</v>
          </cell>
        </row>
        <row r="2311">
          <cell r="A2311">
            <v>39928</v>
          </cell>
          <cell r="D2311">
            <v>48107</v>
          </cell>
          <cell r="E2311">
            <v>2127770</v>
          </cell>
          <cell r="K2311">
            <v>0</v>
          </cell>
          <cell r="L2311">
            <v>820</v>
          </cell>
          <cell r="M2311">
            <v>140.54</v>
          </cell>
          <cell r="N2311">
            <v>32.909999999999997</v>
          </cell>
          <cell r="O2311">
            <v>0.23416820833926283</v>
          </cell>
          <cell r="Q2311">
            <v>103000</v>
          </cell>
          <cell r="R2311">
            <v>7.5699800768464494</v>
          </cell>
          <cell r="S2311">
            <v>58.667073170731705</v>
          </cell>
          <cell r="T2311">
            <v>21369</v>
          </cell>
          <cell r="U2311">
            <v>8.1906036048912689</v>
          </cell>
          <cell r="V2311">
            <v>2175877</v>
          </cell>
          <cell r="X2311">
            <v>73</v>
          </cell>
          <cell r="Y2311">
            <v>0</v>
          </cell>
          <cell r="Z2311">
            <v>12.756799999999998</v>
          </cell>
        </row>
        <row r="2312">
          <cell r="A2312">
            <v>39929</v>
          </cell>
          <cell r="D2312">
            <v>32700</v>
          </cell>
          <cell r="E2312">
            <v>2131300</v>
          </cell>
          <cell r="K2312">
            <v>0</v>
          </cell>
          <cell r="L2312">
            <v>780</v>
          </cell>
          <cell r="M2312">
            <v>142.83000000000001</v>
          </cell>
          <cell r="N2312">
            <v>33.28</v>
          </cell>
          <cell r="O2312">
            <v>0.23300427081145417</v>
          </cell>
          <cell r="Q2312">
            <v>101000</v>
          </cell>
          <cell r="R2312">
            <v>7.4609675838409295</v>
          </cell>
          <cell r="S2312">
            <v>41.92307692307692</v>
          </cell>
          <cell r="T2312">
            <v>24335</v>
          </cell>
          <cell r="U2312">
            <v>9.3786460258780036</v>
          </cell>
          <cell r="V2312">
            <v>2164000</v>
          </cell>
          <cell r="X2312">
            <v>72</v>
          </cell>
          <cell r="Y2312">
            <v>0</v>
          </cell>
          <cell r="Z2312">
            <v>11.119999999999983</v>
          </cell>
        </row>
        <row r="2313">
          <cell r="A2313">
            <v>39930</v>
          </cell>
          <cell r="D2313">
            <v>39014</v>
          </cell>
          <cell r="E2313">
            <v>2219230</v>
          </cell>
          <cell r="K2313">
            <v>0</v>
          </cell>
          <cell r="L2313">
            <v>840</v>
          </cell>
          <cell r="M2313">
            <v>149.72999999999999</v>
          </cell>
          <cell r="N2313">
            <v>36.43</v>
          </cell>
          <cell r="O2313">
            <v>0.24330461497361919</v>
          </cell>
          <cell r="Q2313">
            <v>103000</v>
          </cell>
          <cell r="R2313">
            <v>7.4107727242369599</v>
          </cell>
          <cell r="S2313">
            <v>46.445238095238096</v>
          </cell>
          <cell r="T2313">
            <v>21067</v>
          </cell>
          <cell r="U2313">
            <v>7.7803275465361583</v>
          </cell>
          <cell r="V2313">
            <v>2258244</v>
          </cell>
          <cell r="X2313">
            <v>70</v>
          </cell>
          <cell r="Y2313">
            <v>0</v>
          </cell>
          <cell r="Z2313">
            <v>12.660799999999995</v>
          </cell>
        </row>
        <row r="2314">
          <cell r="A2314">
            <v>39931</v>
          </cell>
          <cell r="D2314">
            <v>77805</v>
          </cell>
          <cell r="E2314">
            <v>2183250</v>
          </cell>
          <cell r="K2314">
            <v>0</v>
          </cell>
          <cell r="L2314">
            <v>1310</v>
          </cell>
          <cell r="M2314">
            <v>144.76</v>
          </cell>
          <cell r="N2314">
            <v>34.49</v>
          </cell>
          <cell r="O2314">
            <v>0.23825642442663722</v>
          </cell>
          <cell r="Q2314">
            <v>110000</v>
          </cell>
          <cell r="R2314">
            <v>7.5409298148659847</v>
          </cell>
          <cell r="S2314">
            <v>59.393129770992367</v>
          </cell>
          <cell r="T2314">
            <v>20481</v>
          </cell>
          <cell r="U2314">
            <v>7.5545061929055244</v>
          </cell>
          <cell r="V2314">
            <v>2261055</v>
          </cell>
          <cell r="X2314">
            <v>66</v>
          </cell>
          <cell r="Y2314">
            <v>0</v>
          </cell>
          <cell r="Z2314">
            <v>15.212800000000001</v>
          </cell>
        </row>
        <row r="2315">
          <cell r="A2315">
            <v>39932</v>
          </cell>
          <cell r="D2315">
            <v>113071</v>
          </cell>
          <cell r="E2315">
            <v>2229380</v>
          </cell>
          <cell r="K2315">
            <v>0</v>
          </cell>
          <cell r="L2315">
            <v>3160</v>
          </cell>
          <cell r="M2315">
            <v>146.5</v>
          </cell>
          <cell r="N2315">
            <v>33.28</v>
          </cell>
          <cell r="O2315">
            <v>0.22716723549488055</v>
          </cell>
          <cell r="Q2315">
            <v>109000</v>
          </cell>
          <cell r="R2315">
            <v>7.6088054607508528</v>
          </cell>
          <cell r="S2315">
            <v>35.781962025316453</v>
          </cell>
          <cell r="T2315">
            <v>20639</v>
          </cell>
          <cell r="U2315">
            <v>7.3482544565499994</v>
          </cell>
          <cell r="V2315">
            <v>2342451</v>
          </cell>
          <cell r="X2315">
            <v>69</v>
          </cell>
          <cell r="Y2315">
            <v>0</v>
          </cell>
          <cell r="Z2315">
            <v>16.281600000000026</v>
          </cell>
        </row>
        <row r="2316">
          <cell r="A2316">
            <v>39933</v>
          </cell>
          <cell r="D2316">
            <v>78885</v>
          </cell>
          <cell r="E2316">
            <v>2208030</v>
          </cell>
          <cell r="K2316">
            <v>0</v>
          </cell>
          <cell r="L2316">
            <v>1400</v>
          </cell>
          <cell r="M2316">
            <v>148.33000000000001</v>
          </cell>
          <cell r="N2316">
            <v>34.89</v>
          </cell>
          <cell r="O2316">
            <v>0.23521876896110022</v>
          </cell>
          <cell r="Q2316">
            <v>105000</v>
          </cell>
          <cell r="R2316">
            <v>7.4429650104496732</v>
          </cell>
          <cell r="S2316">
            <v>56.346428571428568</v>
          </cell>
          <cell r="T2316">
            <v>23871</v>
          </cell>
          <cell r="U2316">
            <v>8.7053580915775175</v>
          </cell>
          <cell r="V2316">
            <v>2286915</v>
          </cell>
          <cell r="X2316">
            <v>68</v>
          </cell>
          <cell r="Y2316">
            <v>0</v>
          </cell>
          <cell r="Z2316">
            <v>14.452800000000011</v>
          </cell>
        </row>
        <row r="2317">
          <cell r="A2317">
            <v>39934</v>
          </cell>
          <cell r="D2317">
            <v>43000</v>
          </cell>
          <cell r="E2317">
            <v>2117180</v>
          </cell>
          <cell r="K2317">
            <v>0</v>
          </cell>
          <cell r="L2317">
            <v>710</v>
          </cell>
          <cell r="M2317">
            <v>145.09</v>
          </cell>
          <cell r="N2317">
            <v>35.71</v>
          </cell>
          <cell r="O2317">
            <v>0.24612309600937349</v>
          </cell>
          <cell r="Q2317">
            <v>104000</v>
          </cell>
          <cell r="R2317">
            <v>7.2960920807774485</v>
          </cell>
          <cell r="S2317">
            <v>60.563380281690144</v>
          </cell>
          <cell r="T2317">
            <v>19234</v>
          </cell>
          <cell r="U2317">
            <v>7.4258422909202011</v>
          </cell>
          <cell r="V2317">
            <v>2160180</v>
          </cell>
          <cell r="X2317">
            <v>63</v>
          </cell>
          <cell r="Y2317">
            <v>2</v>
          </cell>
          <cell r="Z2317">
            <v>10.895999999999987</v>
          </cell>
        </row>
        <row r="2318">
          <cell r="A2318">
            <v>39935</v>
          </cell>
          <cell r="D2318">
            <v>1500</v>
          </cell>
          <cell r="E2318">
            <v>2031600</v>
          </cell>
          <cell r="K2318">
            <v>0</v>
          </cell>
          <cell r="L2318">
            <v>90</v>
          </cell>
          <cell r="M2318">
            <v>138.29</v>
          </cell>
          <cell r="N2318">
            <v>35.94</v>
          </cell>
          <cell r="O2318">
            <v>0.25988863981488175</v>
          </cell>
          <cell r="Q2318">
            <v>91000</v>
          </cell>
          <cell r="R2318">
            <v>7.3454335092920671</v>
          </cell>
          <cell r="S2318">
            <v>16.666666666666668</v>
          </cell>
          <cell r="T2318">
            <v>19450</v>
          </cell>
          <cell r="U2318">
            <v>7.9786041021100775</v>
          </cell>
          <cell r="V2318">
            <v>2033100</v>
          </cell>
          <cell r="X2318">
            <v>56</v>
          </cell>
          <cell r="Y2318">
            <v>9</v>
          </cell>
          <cell r="Z2318">
            <v>2.5375999999999834</v>
          </cell>
        </row>
        <row r="2319">
          <cell r="A2319">
            <v>39936</v>
          </cell>
          <cell r="D2319">
            <v>1569</v>
          </cell>
          <cell r="E2319">
            <v>1992730</v>
          </cell>
          <cell r="K2319">
            <v>0</v>
          </cell>
          <cell r="L2319">
            <v>480</v>
          </cell>
          <cell r="M2319">
            <v>134.99</v>
          </cell>
          <cell r="N2319">
            <v>32.979999999999997</v>
          </cell>
          <cell r="O2319">
            <v>0.24431439365878951</v>
          </cell>
          <cell r="Q2319">
            <v>91000</v>
          </cell>
          <cell r="R2319">
            <v>7.3810282243129119</v>
          </cell>
          <cell r="S2319">
            <v>3.2687499999999998</v>
          </cell>
          <cell r="T2319">
            <v>19052</v>
          </cell>
          <cell r="U2319">
            <v>7.9673950596174397</v>
          </cell>
          <cell r="V2319">
            <v>1994299</v>
          </cell>
          <cell r="X2319">
            <v>60</v>
          </cell>
          <cell r="Y2319">
            <v>5</v>
          </cell>
          <cell r="Z2319">
            <v>6.6687999999999974</v>
          </cell>
        </row>
        <row r="2320">
          <cell r="A2320">
            <v>39937</v>
          </cell>
          <cell r="D2320">
            <v>1427</v>
          </cell>
          <cell r="E2320">
            <v>2048910</v>
          </cell>
          <cell r="K2320">
            <v>0</v>
          </cell>
          <cell r="L2320">
            <v>50</v>
          </cell>
          <cell r="M2320">
            <v>134.82</v>
          </cell>
          <cell r="N2320">
            <v>33.24</v>
          </cell>
          <cell r="O2320">
            <v>0.24655095683133069</v>
          </cell>
          <cell r="Q2320">
            <v>93000</v>
          </cell>
          <cell r="R2320">
            <v>7.5986871384067642</v>
          </cell>
          <cell r="S2320">
            <v>28.54</v>
          </cell>
          <cell r="T2320">
            <v>21651</v>
          </cell>
          <cell r="U2320">
            <v>8.8068127337115811</v>
          </cell>
          <cell r="V2320">
            <v>2050337</v>
          </cell>
          <cell r="X2320">
            <v>62</v>
          </cell>
          <cell r="Y2320">
            <v>3</v>
          </cell>
          <cell r="Z2320">
            <v>8.1679999999999708</v>
          </cell>
        </row>
        <row r="2321">
          <cell r="A2321">
            <v>39938</v>
          </cell>
          <cell r="D2321">
            <v>1517</v>
          </cell>
          <cell r="E2321">
            <v>2063840</v>
          </cell>
          <cell r="K2321">
            <v>0</v>
          </cell>
          <cell r="L2321">
            <v>40</v>
          </cell>
          <cell r="M2321">
            <v>138.38</v>
          </cell>
          <cell r="N2321">
            <v>33.04</v>
          </cell>
          <cell r="O2321">
            <v>0.23876282699812112</v>
          </cell>
          <cell r="Q2321">
            <v>91000</v>
          </cell>
          <cell r="R2321">
            <v>7.457146986558751</v>
          </cell>
          <cell r="S2321">
            <v>37.924999999999997</v>
          </cell>
          <cell r="T2321">
            <v>22760</v>
          </cell>
          <cell r="U2321">
            <v>9.1905854532654629</v>
          </cell>
          <cell r="V2321">
            <v>2065357</v>
          </cell>
          <cell r="X2321">
            <v>62</v>
          </cell>
          <cell r="Y2321">
            <v>3</v>
          </cell>
          <cell r="Z2321">
            <v>8.1679999999999708</v>
          </cell>
        </row>
        <row r="2322">
          <cell r="A2322">
            <v>39939</v>
          </cell>
          <cell r="D2322">
            <v>1517</v>
          </cell>
          <cell r="E2322">
            <v>2072010</v>
          </cell>
          <cell r="K2322">
            <v>0</v>
          </cell>
          <cell r="L2322">
            <v>90</v>
          </cell>
          <cell r="M2322">
            <v>137.57</v>
          </cell>
          <cell r="N2322">
            <v>31.4</v>
          </cell>
          <cell r="O2322">
            <v>0.22824743766809624</v>
          </cell>
          <cell r="Q2322">
            <v>96000</v>
          </cell>
          <cell r="R2322">
            <v>7.5307479828450967</v>
          </cell>
          <cell r="S2322">
            <v>16.855555555555554</v>
          </cell>
          <cell r="T2322">
            <v>27049</v>
          </cell>
          <cell r="U2322">
            <v>10.879465760513368</v>
          </cell>
          <cell r="V2322">
            <v>2073527</v>
          </cell>
          <cell r="X2322">
            <v>62</v>
          </cell>
          <cell r="Y2322">
            <v>3</v>
          </cell>
          <cell r="Z2322">
            <v>10.499199999999988</v>
          </cell>
        </row>
        <row r="2323">
          <cell r="A2323">
            <v>39940</v>
          </cell>
          <cell r="D2323">
            <v>34443</v>
          </cell>
          <cell r="E2323">
            <v>2147060</v>
          </cell>
          <cell r="K2323">
            <v>0</v>
          </cell>
          <cell r="L2323">
            <v>950</v>
          </cell>
          <cell r="M2323">
            <v>138.08000000000001</v>
          </cell>
          <cell r="N2323">
            <v>29.2</v>
          </cell>
          <cell r="O2323">
            <v>0.21147161066048664</v>
          </cell>
          <cell r="Q2323">
            <v>102000</v>
          </cell>
          <cell r="R2323">
            <v>7.7746958285052141</v>
          </cell>
          <cell r="S2323">
            <v>36.25578947368421</v>
          </cell>
          <cell r="T2323">
            <v>23864</v>
          </cell>
          <cell r="U2323">
            <v>9.1233319413266916</v>
          </cell>
          <cell r="V2323">
            <v>2181503</v>
          </cell>
          <cell r="X2323">
            <v>68</v>
          </cell>
          <cell r="Y2323">
            <v>0</v>
          </cell>
          <cell r="Z2323">
            <v>15.52000000000001</v>
          </cell>
        </row>
        <row r="2324">
          <cell r="A2324">
            <v>39941</v>
          </cell>
          <cell r="D2324">
            <v>42973</v>
          </cell>
          <cell r="E2324">
            <v>1272500</v>
          </cell>
          <cell r="K2324">
            <v>0</v>
          </cell>
          <cell r="L2324">
            <v>3120</v>
          </cell>
          <cell r="M2324">
            <v>81.25</v>
          </cell>
          <cell r="N2324">
            <v>17.16</v>
          </cell>
          <cell r="O2324">
            <v>0.2112</v>
          </cell>
          <cell r="Q2324">
            <v>96000</v>
          </cell>
          <cell r="R2324">
            <v>7.8307692307692305</v>
          </cell>
          <cell r="S2324">
            <v>13.773397435897436</v>
          </cell>
          <cell r="T2324">
            <v>28500</v>
          </cell>
          <cell r="U2324">
            <v>18.068785904385724</v>
          </cell>
          <cell r="V2324">
            <v>1315473</v>
          </cell>
          <cell r="X2324">
            <v>66</v>
          </cell>
          <cell r="Y2324">
            <v>0</v>
          </cell>
          <cell r="Z2324">
            <v>13.585599999999985</v>
          </cell>
        </row>
        <row r="2325">
          <cell r="A2325">
            <v>39942</v>
          </cell>
          <cell r="D2325">
            <v>973035</v>
          </cell>
          <cell r="K2325">
            <v>0</v>
          </cell>
          <cell r="L2325">
            <v>4890</v>
          </cell>
          <cell r="O2325" t="str">
            <v/>
          </cell>
          <cell r="Q2325">
            <v>45000</v>
          </cell>
          <cell r="R2325" t="str">
            <v/>
          </cell>
          <cell r="S2325">
            <v>198.98466257668713</v>
          </cell>
          <cell r="T2325">
            <v>52592</v>
          </cell>
          <cell r="U2325">
            <v>45.077235659560031</v>
          </cell>
          <cell r="V2325">
            <v>973035</v>
          </cell>
          <cell r="X2325">
            <v>65</v>
          </cell>
          <cell r="Y2325">
            <v>0</v>
          </cell>
          <cell r="Z2325">
            <v>10.975999999999985</v>
          </cell>
        </row>
        <row r="2326">
          <cell r="A2326">
            <v>39943</v>
          </cell>
          <cell r="D2326">
            <v>1012190</v>
          </cell>
          <cell r="K2326">
            <v>0</v>
          </cell>
          <cell r="L2326">
            <v>5090</v>
          </cell>
          <cell r="O2326" t="str">
            <v/>
          </cell>
          <cell r="Q2326">
            <v>43000</v>
          </cell>
          <cell r="R2326" t="str">
            <v/>
          </cell>
          <cell r="S2326">
            <v>198.85854616895875</v>
          </cell>
          <cell r="T2326">
            <v>52110</v>
          </cell>
          <cell r="U2326">
            <v>42.93634594295537</v>
          </cell>
          <cell r="V2326">
            <v>1012190</v>
          </cell>
          <cell r="X2326">
            <v>64</v>
          </cell>
          <cell r="Y2326">
            <v>1</v>
          </cell>
          <cell r="Z2326">
            <v>8.3695999999999771</v>
          </cell>
        </row>
        <row r="2327">
          <cell r="A2327">
            <v>39944</v>
          </cell>
          <cell r="D2327">
            <v>895000</v>
          </cell>
          <cell r="E2327">
            <v>83800</v>
          </cell>
          <cell r="K2327">
            <v>0</v>
          </cell>
          <cell r="L2327">
            <v>7640</v>
          </cell>
          <cell r="M2327">
            <v>2.4500000000000002</v>
          </cell>
          <cell r="N2327">
            <v>0.65</v>
          </cell>
          <cell r="O2327">
            <v>0.26530612244897961</v>
          </cell>
          <cell r="Q2327">
            <v>45000</v>
          </cell>
          <cell r="R2327">
            <v>17.102040816326532</v>
          </cell>
          <cell r="S2327">
            <v>117.14659685863874</v>
          </cell>
          <cell r="T2327">
            <v>47626</v>
          </cell>
          <cell r="U2327">
            <v>40.580388230486307</v>
          </cell>
          <cell r="V2327">
            <v>978800</v>
          </cell>
          <cell r="X2327">
            <v>63</v>
          </cell>
          <cell r="Y2327">
            <v>2</v>
          </cell>
          <cell r="Z2327">
            <v>5.7727999999999895</v>
          </cell>
        </row>
        <row r="2328">
          <cell r="A2328">
            <v>39945</v>
          </cell>
          <cell r="D2328">
            <v>23174</v>
          </cell>
          <cell r="E2328">
            <v>1711060</v>
          </cell>
          <cell r="K2328">
            <v>0</v>
          </cell>
          <cell r="L2328">
            <v>350</v>
          </cell>
          <cell r="M2328">
            <v>110.85</v>
          </cell>
          <cell r="N2328">
            <v>23.24</v>
          </cell>
          <cell r="O2328">
            <v>0.20965268380694632</v>
          </cell>
          <cell r="Q2328">
            <v>85000</v>
          </cell>
          <cell r="R2328">
            <v>7.717907081641858</v>
          </cell>
          <cell r="S2328">
            <v>66.21142857142857</v>
          </cell>
          <cell r="T2328">
            <v>39341</v>
          </cell>
          <cell r="U2328">
            <v>18.919242731949666</v>
          </cell>
          <cell r="V2328">
            <v>1734234</v>
          </cell>
          <cell r="X2328">
            <v>60</v>
          </cell>
          <cell r="Y2328">
            <v>5</v>
          </cell>
          <cell r="Z2328">
            <v>5.1295999999999751</v>
          </cell>
        </row>
        <row r="2329">
          <cell r="A2329">
            <v>39946</v>
          </cell>
          <cell r="D2329">
            <v>7479</v>
          </cell>
          <cell r="E2329">
            <v>2006610</v>
          </cell>
          <cell r="K2329">
            <v>0</v>
          </cell>
          <cell r="L2329">
            <v>370</v>
          </cell>
          <cell r="M2329">
            <v>130.78</v>
          </cell>
          <cell r="N2329">
            <v>26.77</v>
          </cell>
          <cell r="O2329">
            <v>0.20469490747820768</v>
          </cell>
          <cell r="Q2329">
            <v>97000</v>
          </cell>
          <cell r="R2329">
            <v>7.6717005658357547</v>
          </cell>
          <cell r="S2329">
            <v>20.213513513513515</v>
          </cell>
          <cell r="T2329">
            <v>37224</v>
          </cell>
          <cell r="U2329">
            <v>15.413825307620465</v>
          </cell>
          <cell r="V2329">
            <v>2014089</v>
          </cell>
          <cell r="X2329">
            <v>72</v>
          </cell>
          <cell r="Y2329">
            <v>0</v>
          </cell>
          <cell r="Z2329">
            <v>16.616000000000014</v>
          </cell>
        </row>
        <row r="2330">
          <cell r="A2330">
            <v>39947</v>
          </cell>
          <cell r="D2330">
            <v>1780</v>
          </cell>
          <cell r="E2330">
            <v>1968730</v>
          </cell>
          <cell r="K2330">
            <v>0</v>
          </cell>
          <cell r="L2330">
            <v>130</v>
          </cell>
          <cell r="M2330">
            <v>129.54</v>
          </cell>
          <cell r="N2330">
            <v>27.06</v>
          </cell>
          <cell r="O2330">
            <v>0.20889300602130617</v>
          </cell>
          <cell r="Q2330">
            <v>91000</v>
          </cell>
          <cell r="R2330">
            <v>7.5989269723637491</v>
          </cell>
          <cell r="S2330">
            <v>13.692307692307692</v>
          </cell>
          <cell r="T2330">
            <v>30293</v>
          </cell>
          <cell r="U2330">
            <v>12.821230036894002</v>
          </cell>
          <cell r="V2330">
            <v>1970510</v>
          </cell>
          <cell r="X2330">
            <v>67</v>
          </cell>
          <cell r="Y2330">
            <v>0</v>
          </cell>
          <cell r="Z2330">
            <v>12.860799999999998</v>
          </cell>
        </row>
        <row r="2331">
          <cell r="A2331">
            <v>39948</v>
          </cell>
          <cell r="D2331">
            <v>173000</v>
          </cell>
          <cell r="E2331">
            <v>1974270</v>
          </cell>
          <cell r="K2331">
            <v>0</v>
          </cell>
          <cell r="L2331">
            <v>2230</v>
          </cell>
          <cell r="M2331">
            <v>133.5</v>
          </cell>
          <cell r="N2331">
            <v>26.18</v>
          </cell>
          <cell r="O2331">
            <v>0.19610486891385767</v>
          </cell>
          <cell r="Q2331">
            <v>119000</v>
          </cell>
          <cell r="R2331">
            <v>7.3942696629213485</v>
          </cell>
          <cell r="S2331">
            <v>77.578475336322867</v>
          </cell>
          <cell r="T2331">
            <v>33092</v>
          </cell>
          <cell r="U2331">
            <v>12.852937916517252</v>
          </cell>
          <cell r="V2331">
            <v>2147270</v>
          </cell>
          <cell r="X2331">
            <v>72</v>
          </cell>
          <cell r="Y2331">
            <v>0</v>
          </cell>
          <cell r="Z2331">
            <v>17.328000000000031</v>
          </cell>
        </row>
        <row r="2332">
          <cell r="A2332">
            <v>39949</v>
          </cell>
          <cell r="E2332">
            <v>1879910</v>
          </cell>
          <cell r="K2332">
            <v>0</v>
          </cell>
          <cell r="M2332">
            <v>122.9</v>
          </cell>
          <cell r="N2332">
            <v>26.08</v>
          </cell>
          <cell r="O2332">
            <v>0.21220504475183075</v>
          </cell>
          <cell r="Q2332">
            <v>84000</v>
          </cell>
          <cell r="R2332">
            <v>7.6481285598047188</v>
          </cell>
          <cell r="S2332" t="str">
            <v/>
          </cell>
          <cell r="T2332">
            <v>20834</v>
          </cell>
          <cell r="U2332">
            <v>9.2427594938055542</v>
          </cell>
          <cell r="V2332">
            <v>1879910</v>
          </cell>
          <cell r="X2332">
            <v>62</v>
          </cell>
          <cell r="Y2332">
            <v>3</v>
          </cell>
          <cell r="Z2332">
            <v>8.3695999999999771</v>
          </cell>
        </row>
        <row r="2333">
          <cell r="A2333">
            <v>39950</v>
          </cell>
          <cell r="E2333">
            <v>1798070</v>
          </cell>
          <cell r="K2333">
            <v>0</v>
          </cell>
          <cell r="M2333">
            <v>120.65</v>
          </cell>
          <cell r="N2333">
            <v>27.35</v>
          </cell>
          <cell r="O2333">
            <v>0.22668876916701203</v>
          </cell>
          <cell r="Q2333">
            <v>80000</v>
          </cell>
          <cell r="R2333">
            <v>7.4515955242436798</v>
          </cell>
          <cell r="S2333" t="str">
            <v/>
          </cell>
          <cell r="T2333">
            <v>32866</v>
          </cell>
          <cell r="U2333">
            <v>15.244258566129238</v>
          </cell>
          <cell r="V2333">
            <v>1798070</v>
          </cell>
          <cell r="X2333">
            <v>57</v>
          </cell>
          <cell r="Y2333">
            <v>8</v>
          </cell>
          <cell r="Z2333">
            <v>0</v>
          </cell>
        </row>
        <row r="2334">
          <cell r="A2334">
            <v>39951</v>
          </cell>
          <cell r="E2334">
            <v>1905830</v>
          </cell>
          <cell r="K2334">
            <v>0</v>
          </cell>
          <cell r="M2334">
            <v>125.41</v>
          </cell>
          <cell r="N2334">
            <v>27.31</v>
          </cell>
          <cell r="O2334">
            <v>0.21776572841081254</v>
          </cell>
          <cell r="Q2334">
            <v>86000</v>
          </cell>
          <cell r="R2334">
            <v>7.5983972569970497</v>
          </cell>
          <cell r="S2334" t="str">
            <v/>
          </cell>
          <cell r="T2334">
            <v>28338</v>
          </cell>
          <cell r="U2334">
            <v>12.400839529233981</v>
          </cell>
          <cell r="V2334">
            <v>1905830</v>
          </cell>
          <cell r="X2334">
            <v>58</v>
          </cell>
          <cell r="Y2334">
            <v>7</v>
          </cell>
          <cell r="Z2334">
            <v>0</v>
          </cell>
        </row>
        <row r="2335">
          <cell r="A2335">
            <v>39952</v>
          </cell>
          <cell r="E2335">
            <v>1969320</v>
          </cell>
          <cell r="K2335">
            <v>0</v>
          </cell>
          <cell r="M2335">
            <v>131.91999999999999</v>
          </cell>
          <cell r="N2335">
            <v>26.96</v>
          </cell>
          <cell r="O2335">
            <v>0.20436628259551246</v>
          </cell>
          <cell r="Q2335">
            <v>90000</v>
          </cell>
          <cell r="R2335">
            <v>7.4640691328077624</v>
          </cell>
          <cell r="S2335" t="str">
            <v/>
          </cell>
          <cell r="T2335">
            <v>27628</v>
          </cell>
          <cell r="U2335">
            <v>11.700359514959478</v>
          </cell>
          <cell r="V2335">
            <v>1969320</v>
          </cell>
          <cell r="X2335">
            <v>62</v>
          </cell>
          <cell r="Y2335">
            <v>3</v>
          </cell>
          <cell r="Z2335">
            <v>3.6271999999999949</v>
          </cell>
        </row>
        <row r="2336">
          <cell r="A2336">
            <v>39953</v>
          </cell>
          <cell r="E2336">
            <v>1952040</v>
          </cell>
          <cell r="K2336">
            <v>0</v>
          </cell>
          <cell r="M2336">
            <v>129.25</v>
          </cell>
          <cell r="N2336">
            <v>28.19</v>
          </cell>
          <cell r="O2336">
            <v>0.21810444874274662</v>
          </cell>
          <cell r="Q2336">
            <v>89000</v>
          </cell>
          <cell r="R2336">
            <v>7.5514119922630565</v>
          </cell>
          <cell r="S2336" t="str">
            <v/>
          </cell>
          <cell r="T2336">
            <v>22712</v>
          </cell>
          <cell r="U2336">
            <v>9.703596237782012</v>
          </cell>
          <cell r="V2336">
            <v>1952040</v>
          </cell>
          <cell r="X2336">
            <v>66</v>
          </cell>
          <cell r="Y2336">
            <v>0</v>
          </cell>
          <cell r="Z2336">
            <v>7.2719999999999843</v>
          </cell>
        </row>
        <row r="2337">
          <cell r="A2337">
            <v>39954</v>
          </cell>
          <cell r="D2337">
            <v>17118</v>
          </cell>
          <cell r="E2337">
            <v>2089150</v>
          </cell>
          <cell r="K2337">
            <v>0</v>
          </cell>
          <cell r="L2337">
            <v>610</v>
          </cell>
          <cell r="M2337">
            <v>137.88999999999999</v>
          </cell>
          <cell r="N2337">
            <v>31.44</v>
          </cell>
          <cell r="O2337">
            <v>0.22800783233011823</v>
          </cell>
          <cell r="Q2337">
            <v>100000</v>
          </cell>
          <cell r="R2337">
            <v>7.575422438175357</v>
          </cell>
          <cell r="S2337">
            <v>28.062295081967214</v>
          </cell>
          <cell r="T2337">
            <v>37078</v>
          </cell>
          <cell r="U2337">
            <v>14.681442247615214</v>
          </cell>
          <cell r="V2337">
            <v>2106268</v>
          </cell>
          <cell r="X2337">
            <v>68</v>
          </cell>
          <cell r="Y2337">
            <v>0</v>
          </cell>
          <cell r="Z2337">
            <v>10.881599999999985</v>
          </cell>
        </row>
        <row r="2338">
          <cell r="A2338">
            <v>39955</v>
          </cell>
          <cell r="D2338">
            <v>2690</v>
          </cell>
          <cell r="E2338">
            <v>2165060</v>
          </cell>
          <cell r="K2338">
            <v>0</v>
          </cell>
          <cell r="L2338">
            <v>830</v>
          </cell>
          <cell r="M2338">
            <v>143.01</v>
          </cell>
          <cell r="N2338">
            <v>30.05</v>
          </cell>
          <cell r="O2338">
            <v>0.21012516607230267</v>
          </cell>
          <cell r="Q2338">
            <v>98000</v>
          </cell>
          <cell r="R2338">
            <v>7.5696105167470806</v>
          </cell>
          <cell r="S2338">
            <v>3.2409638554216866</v>
          </cell>
          <cell r="T2338">
            <v>20244</v>
          </cell>
          <cell r="U2338">
            <v>7.7884885249682849</v>
          </cell>
          <cell r="V2338">
            <v>2167750</v>
          </cell>
          <cell r="X2338">
            <v>70</v>
          </cell>
          <cell r="Y2338">
            <v>0</v>
          </cell>
          <cell r="Z2338">
            <v>15.233599999999996</v>
          </cell>
        </row>
        <row r="2339">
          <cell r="A2339">
            <v>39956</v>
          </cell>
          <cell r="D2339">
            <v>54590</v>
          </cell>
          <cell r="E2339">
            <v>2240090</v>
          </cell>
          <cell r="K2339">
            <v>0</v>
          </cell>
          <cell r="L2339">
            <v>1160</v>
          </cell>
          <cell r="M2339">
            <v>149.57</v>
          </cell>
          <cell r="N2339">
            <v>34.840000000000003</v>
          </cell>
          <cell r="O2339">
            <v>0.23293441198101228</v>
          </cell>
          <cell r="Q2339">
            <v>103000</v>
          </cell>
          <cell r="R2339">
            <v>7.4884335093935945</v>
          </cell>
          <cell r="S2339">
            <v>47.060344827586206</v>
          </cell>
          <cell r="T2339">
            <v>22737</v>
          </cell>
          <cell r="U2339">
            <v>8.2637483222061459</v>
          </cell>
          <cell r="V2339">
            <v>2294680</v>
          </cell>
          <cell r="X2339">
            <v>75</v>
          </cell>
          <cell r="Y2339">
            <v>0</v>
          </cell>
          <cell r="Z2339">
            <v>18.908800000000014</v>
          </cell>
        </row>
        <row r="2340">
          <cell r="A2340">
            <v>39957</v>
          </cell>
          <cell r="D2340">
            <v>2360</v>
          </cell>
          <cell r="E2340">
            <v>2217490</v>
          </cell>
          <cell r="K2340">
            <v>0</v>
          </cell>
          <cell r="L2340">
            <v>880</v>
          </cell>
          <cell r="M2340">
            <v>145.81</v>
          </cell>
          <cell r="N2340">
            <v>33.14</v>
          </cell>
          <cell r="O2340">
            <v>0.22728207941842124</v>
          </cell>
          <cell r="Q2340">
            <v>98000</v>
          </cell>
          <cell r="R2340">
            <v>7.6040395034634116</v>
          </cell>
          <cell r="S2340">
            <v>2.6818181818181817</v>
          </cell>
          <cell r="T2340">
            <v>26492</v>
          </cell>
          <cell r="U2340">
            <v>9.9530725048989801</v>
          </cell>
          <cell r="V2340">
            <v>2219850</v>
          </cell>
          <cell r="X2340">
            <v>70</v>
          </cell>
          <cell r="Y2340">
            <v>0</v>
          </cell>
          <cell r="Z2340">
            <v>17.672000000000011</v>
          </cell>
        </row>
        <row r="2341">
          <cell r="A2341">
            <v>39958</v>
          </cell>
          <cell r="D2341">
            <v>138300</v>
          </cell>
          <cell r="E2341">
            <v>2261670</v>
          </cell>
          <cell r="K2341">
            <v>0</v>
          </cell>
          <cell r="L2341">
            <v>1880</v>
          </cell>
          <cell r="M2341">
            <v>151.13999999999999</v>
          </cell>
          <cell r="N2341">
            <v>34.700000000000003</v>
          </cell>
          <cell r="O2341">
            <v>0.22958846102950911</v>
          </cell>
          <cell r="Q2341">
            <v>108000</v>
          </cell>
          <cell r="R2341">
            <v>7.4820365224295351</v>
          </cell>
          <cell r="S2341">
            <v>73.563829787234042</v>
          </cell>
          <cell r="T2341">
            <v>22926</v>
          </cell>
          <cell r="U2341">
            <v>7.9668845860573256</v>
          </cell>
          <cell r="V2341">
            <v>2399970</v>
          </cell>
          <cell r="X2341">
            <v>75</v>
          </cell>
          <cell r="Y2341">
            <v>0</v>
          </cell>
          <cell r="Z2341">
            <v>21.337600000000023</v>
          </cell>
        </row>
        <row r="2342">
          <cell r="A2342">
            <v>39959</v>
          </cell>
          <cell r="D2342">
            <v>166811</v>
          </cell>
          <cell r="E2342">
            <v>2207700</v>
          </cell>
          <cell r="K2342">
            <v>0</v>
          </cell>
          <cell r="L2342">
            <v>2170</v>
          </cell>
          <cell r="M2342">
            <v>146.30000000000001</v>
          </cell>
          <cell r="N2342">
            <v>32.56</v>
          </cell>
          <cell r="O2342">
            <v>0.22255639097744362</v>
          </cell>
          <cell r="Q2342">
            <v>107000</v>
          </cell>
          <cell r="R2342">
            <v>7.5451127819548871</v>
          </cell>
          <cell r="S2342">
            <v>76.871428571428567</v>
          </cell>
          <cell r="T2342">
            <v>24017</v>
          </cell>
          <cell r="U2342">
            <v>8.4354959821201092</v>
          </cell>
          <cell r="V2342">
            <v>2374511</v>
          </cell>
          <cell r="X2342">
            <v>74</v>
          </cell>
          <cell r="Y2342">
            <v>0</v>
          </cell>
          <cell r="Z2342">
            <v>21.312000000000012</v>
          </cell>
        </row>
        <row r="2343">
          <cell r="A2343">
            <v>39960</v>
          </cell>
          <cell r="D2343">
            <v>96259</v>
          </cell>
          <cell r="E2343">
            <v>2076380</v>
          </cell>
          <cell r="K2343">
            <v>0</v>
          </cell>
          <cell r="L2343">
            <v>1410</v>
          </cell>
          <cell r="M2343">
            <v>135.53</v>
          </cell>
          <cell r="N2343">
            <v>28.79</v>
          </cell>
          <cell r="O2343">
            <v>0.21242529329299786</v>
          </cell>
          <cell r="Q2343">
            <v>113000</v>
          </cell>
          <cell r="R2343">
            <v>7.6602228288939722</v>
          </cell>
          <cell r="S2343">
            <v>68.268794326241135</v>
          </cell>
          <cell r="T2343">
            <v>25038</v>
          </cell>
          <cell r="U2343">
            <v>9.6112110663575478</v>
          </cell>
          <cell r="V2343">
            <v>2172639</v>
          </cell>
          <cell r="X2343">
            <v>76</v>
          </cell>
          <cell r="Y2343">
            <v>0</v>
          </cell>
          <cell r="Z2343">
            <v>21.312000000000012</v>
          </cell>
        </row>
        <row r="2344">
          <cell r="A2344">
            <v>39961</v>
          </cell>
          <cell r="D2344">
            <v>1500</v>
          </cell>
          <cell r="E2344">
            <v>1821000</v>
          </cell>
          <cell r="K2344">
            <v>0</v>
          </cell>
          <cell r="L2344">
            <v>170</v>
          </cell>
          <cell r="M2344">
            <v>121.81</v>
          </cell>
          <cell r="N2344">
            <v>26.16</v>
          </cell>
          <cell r="O2344">
            <v>0.21476069288235777</v>
          </cell>
          <cell r="Q2344">
            <v>96000</v>
          </cell>
          <cell r="R2344">
            <v>7.4747557671783929</v>
          </cell>
          <cell r="S2344">
            <v>8.8235294117647065</v>
          </cell>
          <cell r="T2344">
            <v>23831</v>
          </cell>
          <cell r="U2344">
            <v>10.905379423868315</v>
          </cell>
          <cell r="V2344">
            <v>1822500</v>
          </cell>
          <cell r="X2344">
            <v>65</v>
          </cell>
          <cell r="Y2344">
            <v>0</v>
          </cell>
          <cell r="Z2344">
            <v>13.027199999999986</v>
          </cell>
        </row>
        <row r="2345">
          <cell r="A2345">
            <v>39962</v>
          </cell>
          <cell r="D2345">
            <v>1500</v>
          </cell>
          <cell r="E2345">
            <v>1882870</v>
          </cell>
          <cell r="K2345">
            <v>0</v>
          </cell>
          <cell r="L2345">
            <v>160</v>
          </cell>
          <cell r="M2345">
            <v>125.87</v>
          </cell>
          <cell r="N2345">
            <v>25.65</v>
          </cell>
          <cell r="O2345">
            <v>0.20378167951060616</v>
          </cell>
          <cell r="Q2345">
            <v>88000</v>
          </cell>
          <cell r="R2345">
            <v>7.4794232144275838</v>
          </cell>
          <cell r="S2345">
            <v>9.375</v>
          </cell>
          <cell r="T2345">
            <v>21352</v>
          </cell>
          <cell r="U2345">
            <v>9.4501440799842928</v>
          </cell>
          <cell r="V2345">
            <v>1884370</v>
          </cell>
          <cell r="X2345">
            <v>66</v>
          </cell>
          <cell r="Y2345">
            <v>0</v>
          </cell>
          <cell r="Z2345">
            <v>11.707199999999993</v>
          </cell>
        </row>
        <row r="2346">
          <cell r="A2346">
            <v>39963</v>
          </cell>
          <cell r="D2346">
            <v>87000</v>
          </cell>
          <cell r="E2346">
            <v>2057510</v>
          </cell>
          <cell r="K2346">
            <v>0</v>
          </cell>
          <cell r="L2346">
            <v>1240</v>
          </cell>
          <cell r="M2346">
            <v>136.27000000000001</v>
          </cell>
          <cell r="N2346">
            <v>28.97</v>
          </cell>
          <cell r="O2346">
            <v>0.21259264695090627</v>
          </cell>
          <cell r="Q2346">
            <v>100000</v>
          </cell>
          <cell r="R2346">
            <v>7.5493872459088571</v>
          </cell>
          <cell r="S2346">
            <v>70.161290322580641</v>
          </cell>
          <cell r="T2346">
            <v>30604</v>
          </cell>
          <cell r="U2346">
            <v>11.901896470522404</v>
          </cell>
          <cell r="V2346">
            <v>2144510</v>
          </cell>
          <cell r="X2346">
            <v>72</v>
          </cell>
          <cell r="Y2346">
            <v>0</v>
          </cell>
          <cell r="Z2346">
            <v>15.897600000000025</v>
          </cell>
        </row>
        <row r="2347">
          <cell r="A2347">
            <v>39964</v>
          </cell>
          <cell r="E2347">
            <v>1996490</v>
          </cell>
          <cell r="K2347">
            <v>0</v>
          </cell>
          <cell r="M2347">
            <v>130.62</v>
          </cell>
          <cell r="N2347">
            <v>27.64</v>
          </cell>
          <cell r="O2347">
            <v>0.21160618588271321</v>
          </cell>
          <cell r="Q2347">
            <v>88000</v>
          </cell>
          <cell r="R2347">
            <v>7.6423595161537285</v>
          </cell>
          <cell r="S2347" t="str">
            <v/>
          </cell>
          <cell r="T2347">
            <v>24682</v>
          </cell>
          <cell r="U2347">
            <v>10.3104889080336</v>
          </cell>
          <cell r="V2347">
            <v>1996490</v>
          </cell>
          <cell r="X2347">
            <v>72</v>
          </cell>
          <cell r="Y2347">
            <v>0</v>
          </cell>
          <cell r="Z2347">
            <v>10.295999999999978</v>
          </cell>
        </row>
        <row r="2348">
          <cell r="A2348">
            <v>39965</v>
          </cell>
          <cell r="D2348">
            <v>143967</v>
          </cell>
          <cell r="E2348">
            <v>2136090</v>
          </cell>
          <cell r="K2348">
            <v>0</v>
          </cell>
          <cell r="L2348">
            <v>2010</v>
          </cell>
          <cell r="M2348">
            <v>140.22999999999999</v>
          </cell>
          <cell r="N2348">
            <v>30.04</v>
          </cell>
          <cell r="O2348">
            <v>0.2142194965413963</v>
          </cell>
          <cell r="Q2348">
            <v>109000</v>
          </cell>
          <cell r="R2348">
            <v>7.616380232475219</v>
          </cell>
          <cell r="S2348">
            <v>71.625373134328356</v>
          </cell>
          <cell r="T2348">
            <v>26723</v>
          </cell>
          <cell r="U2348">
            <v>9.7747477365697435</v>
          </cell>
          <cell r="V2348">
            <v>2280057</v>
          </cell>
          <cell r="X2348">
            <v>76</v>
          </cell>
          <cell r="Y2348">
            <v>0</v>
          </cell>
          <cell r="Z2348">
            <v>15.577600000000032</v>
          </cell>
        </row>
        <row r="2349">
          <cell r="A2349">
            <v>39966</v>
          </cell>
          <cell r="B2349">
            <v>45000</v>
          </cell>
          <cell r="D2349">
            <v>218000</v>
          </cell>
          <cell r="E2349">
            <v>2138480</v>
          </cell>
          <cell r="H2349">
            <v>8.15</v>
          </cell>
          <cell r="K2349">
            <v>8.15</v>
          </cell>
          <cell r="L2349">
            <v>2870</v>
          </cell>
          <cell r="M2349">
            <v>138.9</v>
          </cell>
          <cell r="N2349">
            <v>30.6</v>
          </cell>
          <cell r="O2349">
            <v>0.2203023758099352</v>
          </cell>
          <cell r="Q2349">
            <v>110000</v>
          </cell>
          <cell r="R2349">
            <v>7.424277456647399</v>
          </cell>
          <cell r="S2349">
            <v>75.958188153310104</v>
          </cell>
          <cell r="T2349">
            <v>24638</v>
          </cell>
          <cell r="U2349">
            <v>8.5564285357362948</v>
          </cell>
          <cell r="V2349">
            <v>2401480</v>
          </cell>
          <cell r="X2349">
            <v>78</v>
          </cell>
          <cell r="Y2349">
            <v>0</v>
          </cell>
          <cell r="Z2349">
            <v>20.611200000000011</v>
          </cell>
        </row>
        <row r="2350">
          <cell r="A2350">
            <v>39967</v>
          </cell>
          <cell r="B2350">
            <v>632575</v>
          </cell>
          <cell r="D2350">
            <v>243968</v>
          </cell>
          <cell r="E2350">
            <v>1467010</v>
          </cell>
          <cell r="H2350">
            <v>35.92</v>
          </cell>
          <cell r="K2350">
            <v>35.92</v>
          </cell>
          <cell r="L2350">
            <v>3170</v>
          </cell>
          <cell r="M2350">
            <v>94.17</v>
          </cell>
          <cell r="N2350">
            <v>25.53</v>
          </cell>
          <cell r="O2350">
            <v>0.2711054475947754</v>
          </cell>
          <cell r="Q2350">
            <v>105000</v>
          </cell>
          <cell r="R2350">
            <v>8.0697401798754704</v>
          </cell>
          <cell r="S2350">
            <v>76.96151419558359</v>
          </cell>
          <cell r="T2350">
            <v>33807</v>
          </cell>
          <cell r="U2350">
            <v>12.030894116753494</v>
          </cell>
          <cell r="V2350">
            <v>2343553</v>
          </cell>
          <cell r="X2350">
            <v>70</v>
          </cell>
          <cell r="Y2350">
            <v>0</v>
          </cell>
          <cell r="Z2350">
            <v>17.236799999999988</v>
          </cell>
        </row>
        <row r="2351">
          <cell r="A2351">
            <v>39968</v>
          </cell>
          <cell r="B2351">
            <v>606000</v>
          </cell>
          <cell r="E2351">
            <v>1408530</v>
          </cell>
          <cell r="H2351">
            <v>35.020000000000003</v>
          </cell>
          <cell r="K2351">
            <v>35.020000000000003</v>
          </cell>
          <cell r="M2351">
            <v>89.32</v>
          </cell>
          <cell r="N2351">
            <v>21.66</v>
          </cell>
          <cell r="O2351">
            <v>0.24249888042991494</v>
          </cell>
          <cell r="Q2351">
            <v>89000</v>
          </cell>
          <cell r="R2351">
            <v>8.1008927135274256</v>
          </cell>
          <cell r="S2351" t="str">
            <v/>
          </cell>
          <cell r="T2351">
            <v>24424</v>
          </cell>
          <cell r="U2351">
            <v>10.111349049157868</v>
          </cell>
          <cell r="V2351">
            <v>2014530</v>
          </cell>
          <cell r="X2351">
            <v>64</v>
          </cell>
          <cell r="Y2351">
            <v>1</v>
          </cell>
          <cell r="Z2351">
            <v>7.5119999999999862</v>
          </cell>
        </row>
        <row r="2352">
          <cell r="A2352">
            <v>39969</v>
          </cell>
          <cell r="B2352">
            <v>574355</v>
          </cell>
          <cell r="D2352">
            <v>14200</v>
          </cell>
          <cell r="E2352">
            <v>1389120</v>
          </cell>
          <cell r="H2352">
            <v>30.13</v>
          </cell>
          <cell r="K2352">
            <v>30.13</v>
          </cell>
          <cell r="L2352">
            <v>280</v>
          </cell>
          <cell r="M2352">
            <v>88.02</v>
          </cell>
          <cell r="N2352">
            <v>19.809999999999999</v>
          </cell>
          <cell r="O2352">
            <v>0.22506248579868213</v>
          </cell>
          <cell r="Q2352">
            <v>92000</v>
          </cell>
          <cell r="R2352">
            <v>8.3092467202708438</v>
          </cell>
          <cell r="S2352">
            <v>50.714285714285715</v>
          </cell>
          <cell r="T2352">
            <v>27055</v>
          </cell>
          <cell r="U2352">
            <v>11.409291213166975</v>
          </cell>
          <cell r="V2352">
            <v>1977675</v>
          </cell>
          <cell r="X2352">
            <v>66</v>
          </cell>
          <cell r="Y2352">
            <v>0</v>
          </cell>
          <cell r="Z2352">
            <v>8.1695999999999742</v>
          </cell>
        </row>
        <row r="2353">
          <cell r="A2353">
            <v>39970</v>
          </cell>
          <cell r="B2353">
            <v>261000</v>
          </cell>
          <cell r="E2353">
            <v>1721600</v>
          </cell>
          <cell r="H2353">
            <v>20.309999999999999</v>
          </cell>
          <cell r="K2353">
            <v>20.309999999999999</v>
          </cell>
          <cell r="M2353">
            <v>113.51</v>
          </cell>
          <cell r="N2353">
            <v>26.56</v>
          </cell>
          <cell r="O2353">
            <v>0.23398819487269842</v>
          </cell>
          <cell r="Q2353">
            <v>88000</v>
          </cell>
          <cell r="R2353">
            <v>7.4077118517411451</v>
          </cell>
          <cell r="S2353" t="str">
            <v/>
          </cell>
          <cell r="T2353">
            <v>25140</v>
          </cell>
          <cell r="U2353">
            <v>10.575385856955513</v>
          </cell>
          <cell r="V2353">
            <v>1982600</v>
          </cell>
          <cell r="X2353">
            <v>68</v>
          </cell>
          <cell r="Y2353">
            <v>0</v>
          </cell>
          <cell r="Z2353">
            <v>9.2095999999999805</v>
          </cell>
        </row>
        <row r="2354">
          <cell r="A2354">
            <v>39971</v>
          </cell>
          <cell r="D2354">
            <v>32292</v>
          </cell>
          <cell r="E2354">
            <v>2110620</v>
          </cell>
          <cell r="K2354">
            <v>0</v>
          </cell>
          <cell r="L2354">
            <v>780</v>
          </cell>
          <cell r="M2354">
            <v>134.78</v>
          </cell>
          <cell r="N2354">
            <v>32.18</v>
          </cell>
          <cell r="O2354">
            <v>0.23875945986051342</v>
          </cell>
          <cell r="Q2354">
            <v>102000</v>
          </cell>
          <cell r="R2354">
            <v>7.8298709007271112</v>
          </cell>
          <cell r="S2354">
            <v>41.4</v>
          </cell>
          <cell r="T2354">
            <v>27809</v>
          </cell>
          <cell r="U2354">
            <v>10.822985731565273</v>
          </cell>
          <cell r="V2354">
            <v>2142912</v>
          </cell>
          <cell r="X2354">
            <v>73</v>
          </cell>
          <cell r="Y2354">
            <v>0</v>
          </cell>
          <cell r="Z2354">
            <v>13.526399999999988</v>
          </cell>
        </row>
        <row r="2355">
          <cell r="A2355">
            <v>39972</v>
          </cell>
          <cell r="D2355">
            <v>239786</v>
          </cell>
          <cell r="E2355">
            <v>2210730</v>
          </cell>
          <cell r="K2355">
            <v>0</v>
          </cell>
          <cell r="L2355">
            <v>3190</v>
          </cell>
          <cell r="M2355">
            <v>139.02000000000001</v>
          </cell>
          <cell r="N2355">
            <v>33.29</v>
          </cell>
          <cell r="O2355">
            <v>0.2394619479211624</v>
          </cell>
          <cell r="Q2355">
            <v>118000</v>
          </cell>
          <cell r="R2355">
            <v>7.9511221406991801</v>
          </cell>
          <cell r="S2355">
            <v>75.168025078369908</v>
          </cell>
          <cell r="T2355">
            <v>28521</v>
          </cell>
          <cell r="U2355">
            <v>9.7067368668476348</v>
          </cell>
          <cell r="V2355">
            <v>2450516</v>
          </cell>
          <cell r="X2355">
            <v>75</v>
          </cell>
          <cell r="Y2355">
            <v>0</v>
          </cell>
          <cell r="Z2355">
            <v>18.644800000000018</v>
          </cell>
        </row>
        <row r="2356">
          <cell r="A2356">
            <v>39973</v>
          </cell>
          <cell r="D2356">
            <v>258945</v>
          </cell>
          <cell r="E2356">
            <v>1788220</v>
          </cell>
          <cell r="K2356">
            <v>0</v>
          </cell>
          <cell r="L2356">
            <v>3530</v>
          </cell>
          <cell r="M2356">
            <v>111.39</v>
          </cell>
          <cell r="N2356">
            <v>27.42</v>
          </cell>
          <cell r="O2356">
            <v>0.24616213304605442</v>
          </cell>
          <cell r="Q2356">
            <v>108000</v>
          </cell>
          <cell r="R2356">
            <v>8.0268426250112217</v>
          </cell>
          <cell r="S2356">
            <v>73.355524079320119</v>
          </cell>
          <cell r="T2356">
            <v>29623</v>
          </cell>
          <cell r="U2356">
            <v>12.068192842296542</v>
          </cell>
          <cell r="V2356">
            <v>2047165</v>
          </cell>
          <cell r="X2356">
            <v>70</v>
          </cell>
          <cell r="Y2356">
            <v>0</v>
          </cell>
          <cell r="Z2356">
            <v>14.995200000000025</v>
          </cell>
        </row>
        <row r="2357">
          <cell r="A2357">
            <v>39974</v>
          </cell>
          <cell r="D2357">
            <v>483000</v>
          </cell>
          <cell r="E2357">
            <v>2027400</v>
          </cell>
          <cell r="K2357">
            <v>0</v>
          </cell>
          <cell r="L2357">
            <v>6220</v>
          </cell>
          <cell r="M2357">
            <v>127.39</v>
          </cell>
          <cell r="N2357">
            <v>33.06</v>
          </cell>
          <cell r="O2357">
            <v>0.25951801554282128</v>
          </cell>
          <cell r="Q2357">
            <v>122000</v>
          </cell>
          <cell r="R2357">
            <v>7.9574534892848732</v>
          </cell>
          <cell r="S2357">
            <v>77.652733118971057</v>
          </cell>
          <cell r="T2357">
            <v>41563</v>
          </cell>
          <cell r="U2357">
            <v>13.807975621414915</v>
          </cell>
          <cell r="V2357">
            <v>2510400</v>
          </cell>
          <cell r="X2357">
            <v>78</v>
          </cell>
          <cell r="Y2357">
            <v>0</v>
          </cell>
          <cell r="Z2357">
            <v>22.945600000000027</v>
          </cell>
        </row>
        <row r="2358">
          <cell r="A2358">
            <v>39975</v>
          </cell>
          <cell r="D2358">
            <v>185000</v>
          </cell>
          <cell r="E2358">
            <v>2227810</v>
          </cell>
          <cell r="K2358">
            <v>0</v>
          </cell>
          <cell r="L2358">
            <v>2500</v>
          </cell>
          <cell r="M2358">
            <v>142.47</v>
          </cell>
          <cell r="N2358">
            <v>39.68</v>
          </cell>
          <cell r="O2358">
            <v>0.27851477504035937</v>
          </cell>
          <cell r="Q2358">
            <v>127000</v>
          </cell>
          <cell r="R2358">
            <v>7.8185231978662175</v>
          </cell>
          <cell r="S2358">
            <v>74</v>
          </cell>
          <cell r="T2358">
            <v>33796</v>
          </cell>
          <cell r="U2358">
            <v>11.681758613400973</v>
          </cell>
          <cell r="V2358">
            <v>2412810</v>
          </cell>
          <cell r="X2358">
            <v>76</v>
          </cell>
          <cell r="Y2358">
            <v>0</v>
          </cell>
          <cell r="Z2358">
            <v>21.558400000000006</v>
          </cell>
        </row>
        <row r="2359">
          <cell r="A2359">
            <v>39976</v>
          </cell>
          <cell r="D2359">
            <v>46900</v>
          </cell>
          <cell r="E2359">
            <v>2168960</v>
          </cell>
          <cell r="K2359">
            <v>0</v>
          </cell>
          <cell r="L2359">
            <v>1050</v>
          </cell>
          <cell r="M2359">
            <v>138.94999999999999</v>
          </cell>
          <cell r="N2359">
            <v>38.57</v>
          </cell>
          <cell r="O2359">
            <v>0.27758186397984891</v>
          </cell>
          <cell r="Q2359">
            <v>101000</v>
          </cell>
          <cell r="R2359">
            <v>7.8048218783735157</v>
          </cell>
          <cell r="S2359">
            <v>44.666666666666664</v>
          </cell>
          <cell r="T2359">
            <v>25218</v>
          </cell>
          <cell r="U2359">
            <v>9.4914895345373793</v>
          </cell>
          <cell r="V2359">
            <v>2215860</v>
          </cell>
          <cell r="X2359">
            <v>70</v>
          </cell>
          <cell r="Y2359">
            <v>0</v>
          </cell>
          <cell r="Z2359">
            <v>15.220799999999997</v>
          </cell>
        </row>
        <row r="2360">
          <cell r="A2360">
            <v>39977</v>
          </cell>
          <cell r="D2360">
            <v>189216</v>
          </cell>
          <cell r="E2360">
            <v>2191150</v>
          </cell>
          <cell r="K2360">
            <v>0</v>
          </cell>
          <cell r="L2360">
            <v>2540</v>
          </cell>
          <cell r="M2360">
            <v>137.66</v>
          </cell>
          <cell r="N2360">
            <v>41.01</v>
          </cell>
          <cell r="O2360">
            <v>0.29790788900188869</v>
          </cell>
          <cell r="Q2360">
            <v>109000</v>
          </cell>
          <cell r="R2360">
            <v>7.958557315124219</v>
          </cell>
          <cell r="S2360">
            <v>74.494488188976376</v>
          </cell>
          <cell r="T2360">
            <v>34112</v>
          </cell>
          <cell r="U2360">
            <v>11.951694823401107</v>
          </cell>
          <cell r="V2360">
            <v>2380366</v>
          </cell>
          <cell r="X2360">
            <v>73</v>
          </cell>
          <cell r="Y2360">
            <v>0</v>
          </cell>
          <cell r="Z2360">
            <v>19.892800000000022</v>
          </cell>
        </row>
        <row r="2361">
          <cell r="A2361">
            <v>39978</v>
          </cell>
          <cell r="D2361">
            <v>203238</v>
          </cell>
          <cell r="E2361">
            <v>2238740</v>
          </cell>
          <cell r="K2361">
            <v>0</v>
          </cell>
          <cell r="L2361">
            <v>2900</v>
          </cell>
          <cell r="M2361">
            <v>144.68</v>
          </cell>
          <cell r="N2361">
            <v>38.14</v>
          </cell>
          <cell r="O2361">
            <v>0.26361625656621507</v>
          </cell>
          <cell r="Q2361">
            <v>111000</v>
          </cell>
          <cell r="R2361">
            <v>7.7368675698092337</v>
          </cell>
          <cell r="S2361">
            <v>70.082068965517237</v>
          </cell>
          <cell r="T2361">
            <v>31544</v>
          </cell>
          <cell r="U2361">
            <v>10.773109340051386</v>
          </cell>
          <cell r="V2361">
            <v>2441978</v>
          </cell>
          <cell r="X2361">
            <v>76</v>
          </cell>
          <cell r="Y2361">
            <v>0</v>
          </cell>
          <cell r="Z2361">
            <v>20.328000000000031</v>
          </cell>
        </row>
        <row r="2362">
          <cell r="A2362">
            <v>39979</v>
          </cell>
          <cell r="D2362">
            <v>178576</v>
          </cell>
          <cell r="E2362">
            <v>2279300</v>
          </cell>
          <cell r="K2362">
            <v>0</v>
          </cell>
          <cell r="L2362">
            <v>2540</v>
          </cell>
          <cell r="M2362">
            <v>150.36000000000001</v>
          </cell>
          <cell r="N2362">
            <v>33.979999999999997</v>
          </cell>
          <cell r="O2362">
            <v>0.22599095504123434</v>
          </cell>
          <cell r="Q2362">
            <v>109000</v>
          </cell>
          <cell r="R2362">
            <v>7.5794759244479915</v>
          </cell>
          <cell r="S2362">
            <v>70.305511811023621</v>
          </cell>
          <cell r="T2362">
            <v>44363</v>
          </cell>
          <cell r="U2362">
            <v>15.053136122408128</v>
          </cell>
          <cell r="V2362">
            <v>2457876</v>
          </cell>
          <cell r="X2362">
            <v>72</v>
          </cell>
          <cell r="Y2362">
            <v>0</v>
          </cell>
          <cell r="Z2362">
            <v>20.492800000000017</v>
          </cell>
        </row>
        <row r="2363">
          <cell r="A2363">
            <v>39980</v>
          </cell>
          <cell r="D2363">
            <v>189000</v>
          </cell>
          <cell r="E2363">
            <v>2265690</v>
          </cell>
          <cell r="K2363">
            <v>0</v>
          </cell>
          <cell r="L2363">
            <v>2850</v>
          </cell>
          <cell r="M2363">
            <v>150.06</v>
          </cell>
          <cell r="N2363">
            <v>37.18</v>
          </cell>
          <cell r="O2363">
            <v>0.24776755964280953</v>
          </cell>
          <cell r="Q2363">
            <v>114000</v>
          </cell>
          <cell r="R2363">
            <v>7.5492802878848462</v>
          </cell>
          <cell r="S2363">
            <v>66.315789473684205</v>
          </cell>
          <cell r="T2363">
            <v>24380</v>
          </cell>
          <cell r="U2363">
            <v>8.2832944282170047</v>
          </cell>
          <cell r="V2363">
            <v>2454690</v>
          </cell>
          <cell r="X2363">
            <v>74</v>
          </cell>
          <cell r="Y2363">
            <v>0</v>
          </cell>
          <cell r="Z2363">
            <v>20.852800000000016</v>
          </cell>
        </row>
        <row r="2364">
          <cell r="A2364">
            <v>39981</v>
          </cell>
          <cell r="C2364">
            <v>33000</v>
          </cell>
          <cell r="D2364">
            <v>484000</v>
          </cell>
          <cell r="E2364">
            <v>2251730</v>
          </cell>
          <cell r="J2364">
            <v>3.33</v>
          </cell>
          <cell r="K2364">
            <v>3.33</v>
          </cell>
          <cell r="L2364">
            <v>6240</v>
          </cell>
          <cell r="M2364">
            <v>144.82</v>
          </cell>
          <cell r="N2364">
            <v>36.56</v>
          </cell>
          <cell r="O2364">
            <v>0.25245131887860794</v>
          </cell>
          <cell r="Q2364">
            <v>127000</v>
          </cell>
          <cell r="R2364">
            <v>7.7108673641579477</v>
          </cell>
          <cell r="S2364">
            <v>77.564102564102569</v>
          </cell>
          <cell r="T2364">
            <v>37928</v>
          </cell>
          <cell r="U2364">
            <v>11.424715302683902</v>
          </cell>
          <cell r="V2364">
            <v>2768730</v>
          </cell>
          <cell r="X2364">
            <v>82</v>
          </cell>
          <cell r="Y2364">
            <v>0</v>
          </cell>
          <cell r="Z2364">
            <v>25.620800000000003</v>
          </cell>
        </row>
        <row r="2365">
          <cell r="A2365">
            <v>39982</v>
          </cell>
          <cell r="C2365">
            <v>890847</v>
          </cell>
          <cell r="D2365">
            <v>1500</v>
          </cell>
          <cell r="E2365">
            <v>2167370</v>
          </cell>
          <cell r="J2365">
            <v>50.53</v>
          </cell>
          <cell r="K2365">
            <v>50.53</v>
          </cell>
          <cell r="L2365">
            <v>80</v>
          </cell>
          <cell r="M2365">
            <v>137.79</v>
          </cell>
          <cell r="N2365">
            <v>37.049999999999997</v>
          </cell>
          <cell r="O2365">
            <v>0.26888743740474635</v>
          </cell>
          <cell r="Q2365">
            <v>144000</v>
          </cell>
          <cell r="R2365">
            <v>8.1197350254885308</v>
          </cell>
          <cell r="S2365">
            <v>18.75</v>
          </cell>
          <cell r="T2365">
            <v>31056</v>
          </cell>
          <cell r="U2365">
            <v>8.4650652331571852</v>
          </cell>
          <cell r="V2365">
            <v>3059717</v>
          </cell>
          <cell r="X2365">
            <v>84</v>
          </cell>
          <cell r="Y2365">
            <v>0</v>
          </cell>
          <cell r="Z2365">
            <v>26.907200000000017</v>
          </cell>
        </row>
        <row r="2366">
          <cell r="A2366">
            <v>39983</v>
          </cell>
          <cell r="C2366">
            <v>972200</v>
          </cell>
          <cell r="E2366">
            <v>2056350</v>
          </cell>
          <cell r="J2366">
            <v>50.38</v>
          </cell>
          <cell r="K2366">
            <v>50.38</v>
          </cell>
          <cell r="M2366">
            <v>130</v>
          </cell>
          <cell r="N2366">
            <v>31.86</v>
          </cell>
          <cell r="O2366">
            <v>0.24507692307692308</v>
          </cell>
          <cell r="Q2366">
            <v>140000</v>
          </cell>
          <cell r="R2366">
            <v>8.3949162878367893</v>
          </cell>
          <cell r="S2366" t="str">
            <v/>
          </cell>
          <cell r="T2366">
            <v>26876</v>
          </cell>
          <cell r="U2366">
            <v>7.4010942530253754</v>
          </cell>
          <cell r="V2366">
            <v>3028550</v>
          </cell>
          <cell r="X2366">
            <v>84</v>
          </cell>
          <cell r="Y2366">
            <v>0</v>
          </cell>
          <cell r="Z2366">
            <v>25.171200000000027</v>
          </cell>
        </row>
        <row r="2367">
          <cell r="A2367">
            <v>39984</v>
          </cell>
          <cell r="C2367">
            <v>942300</v>
          </cell>
          <cell r="E2367">
            <v>2086240</v>
          </cell>
          <cell r="J2367">
            <v>50.81</v>
          </cell>
          <cell r="K2367">
            <v>50.81</v>
          </cell>
          <cell r="M2367">
            <v>133.47999999999999</v>
          </cell>
          <cell r="N2367">
            <v>32.46</v>
          </cell>
          <cell r="O2367">
            <v>0.24318249925082411</v>
          </cell>
          <cell r="Q2367">
            <v>138000</v>
          </cell>
          <cell r="R2367">
            <v>8.2167779043898204</v>
          </cell>
          <cell r="S2367" t="str">
            <v/>
          </cell>
          <cell r="T2367">
            <v>22815</v>
          </cell>
          <cell r="U2367">
            <v>6.2827996328263787</v>
          </cell>
          <cell r="V2367">
            <v>3028540</v>
          </cell>
          <cell r="X2367">
            <v>83</v>
          </cell>
          <cell r="Y2367">
            <v>0</v>
          </cell>
          <cell r="Z2367">
            <v>25.98720000000003</v>
          </cell>
        </row>
        <row r="2368">
          <cell r="A2368">
            <v>39985</v>
          </cell>
          <cell r="C2368">
            <v>958000</v>
          </cell>
          <cell r="E2368">
            <v>2083500</v>
          </cell>
          <cell r="J2368">
            <v>48.94</v>
          </cell>
          <cell r="K2368">
            <v>48.94</v>
          </cell>
          <cell r="M2368">
            <v>139.02000000000001</v>
          </cell>
          <cell r="N2368">
            <v>32.01</v>
          </cell>
          <cell r="O2368">
            <v>0.23025463962019851</v>
          </cell>
          <cell r="Q2368">
            <v>137000</v>
          </cell>
          <cell r="R2368">
            <v>8.0908171951479044</v>
          </cell>
          <cell r="S2368" t="str">
            <v/>
          </cell>
          <cell r="T2368">
            <v>23634</v>
          </cell>
          <cell r="U2368">
            <v>6.4806036495150421</v>
          </cell>
          <cell r="V2368">
            <v>3041500</v>
          </cell>
          <cell r="X2368">
            <v>85</v>
          </cell>
          <cell r="Y2368">
            <v>0</v>
          </cell>
          <cell r="Z2368">
            <v>26.956800000000015</v>
          </cell>
        </row>
        <row r="2369">
          <cell r="A2369">
            <v>39986</v>
          </cell>
          <cell r="C2369">
            <v>1014450</v>
          </cell>
          <cell r="E2369">
            <v>2112310</v>
          </cell>
          <cell r="J2369">
            <v>52.28</v>
          </cell>
          <cell r="K2369">
            <v>52.28</v>
          </cell>
          <cell r="M2369">
            <v>139.16999999999999</v>
          </cell>
          <cell r="N2369">
            <v>31.35</v>
          </cell>
          <cell r="O2369">
            <v>0.22526406553136455</v>
          </cell>
          <cell r="Q2369">
            <v>144000</v>
          </cell>
          <cell r="R2369">
            <v>8.1659963436928695</v>
          </cell>
          <cell r="S2369" t="str">
            <v/>
          </cell>
          <cell r="T2369">
            <v>23672</v>
          </cell>
          <cell r="U2369">
            <v>6.3140272998247386</v>
          </cell>
          <cell r="V2369">
            <v>3126760</v>
          </cell>
          <cell r="X2369">
            <v>84</v>
          </cell>
          <cell r="Y2369">
            <v>0</v>
          </cell>
          <cell r="Z2369">
            <v>27.468800000000002</v>
          </cell>
        </row>
        <row r="2370">
          <cell r="A2370">
            <v>39987</v>
          </cell>
          <cell r="C2370">
            <v>1027930</v>
          </cell>
          <cell r="E2370">
            <v>2102130</v>
          </cell>
          <cell r="J2370">
            <v>52.52</v>
          </cell>
          <cell r="K2370">
            <v>52.52</v>
          </cell>
          <cell r="M2370">
            <v>139.97</v>
          </cell>
          <cell r="N2370">
            <v>31.26</v>
          </cell>
          <cell r="O2370">
            <v>0.22333357147960278</v>
          </cell>
          <cell r="Q2370">
            <v>138000</v>
          </cell>
          <cell r="R2370">
            <v>8.1304483349784409</v>
          </cell>
          <cell r="S2370" t="str">
            <v/>
          </cell>
          <cell r="T2370">
            <v>23508</v>
          </cell>
          <cell r="U2370">
            <v>6.2636729008389613</v>
          </cell>
          <cell r="V2370">
            <v>3130060</v>
          </cell>
          <cell r="X2370">
            <v>86</v>
          </cell>
          <cell r="Y2370">
            <v>0</v>
          </cell>
          <cell r="Z2370">
            <v>27.56640000000003</v>
          </cell>
        </row>
        <row r="2371">
          <cell r="A2371">
            <v>39988</v>
          </cell>
          <cell r="C2371">
            <v>972416</v>
          </cell>
          <cell r="E2371">
            <v>1919040</v>
          </cell>
          <cell r="J2371">
            <v>50.58</v>
          </cell>
          <cell r="K2371">
            <v>50.58</v>
          </cell>
          <cell r="M2371">
            <v>127.61</v>
          </cell>
          <cell r="N2371">
            <v>29.01</v>
          </cell>
          <cell r="O2371">
            <v>0.22733328109082362</v>
          </cell>
          <cell r="Q2371">
            <v>131000</v>
          </cell>
          <cell r="R2371">
            <v>8.1134070374319549</v>
          </cell>
          <cell r="S2371" t="str">
            <v/>
          </cell>
          <cell r="T2371">
            <v>27631</v>
          </cell>
          <cell r="U2371">
            <v>7.9697750890900645</v>
          </cell>
          <cell r="V2371">
            <v>2891456</v>
          </cell>
          <cell r="X2371">
            <v>83</v>
          </cell>
          <cell r="Y2371">
            <v>0</v>
          </cell>
          <cell r="Z2371">
            <v>26.824000000000012</v>
          </cell>
        </row>
        <row r="2372">
          <cell r="A2372">
            <v>39989</v>
          </cell>
          <cell r="C2372">
            <v>934997</v>
          </cell>
          <cell r="E2372">
            <v>2109620</v>
          </cell>
          <cell r="J2372">
            <v>46.8</v>
          </cell>
          <cell r="K2372">
            <v>46.8</v>
          </cell>
          <cell r="M2372">
            <v>138.16999999999999</v>
          </cell>
          <cell r="N2372">
            <v>32.75</v>
          </cell>
          <cell r="O2372">
            <v>0.237026850980676</v>
          </cell>
          <cell r="Q2372">
            <v>133000</v>
          </cell>
          <cell r="R2372">
            <v>8.2300291939233396</v>
          </cell>
          <cell r="S2372" t="str">
            <v/>
          </cell>
          <cell r="T2372">
            <v>26900</v>
          </cell>
          <cell r="U2372">
            <v>7.3686115527831584</v>
          </cell>
          <cell r="V2372">
            <v>3044617</v>
          </cell>
          <cell r="X2372">
            <v>84</v>
          </cell>
          <cell r="Y2372">
            <v>0</v>
          </cell>
          <cell r="Z2372">
            <v>27.192000000000021</v>
          </cell>
        </row>
        <row r="2373">
          <cell r="A2373">
            <v>39990</v>
          </cell>
          <cell r="C2373">
            <v>899000</v>
          </cell>
          <cell r="E2373">
            <v>2128980</v>
          </cell>
          <cell r="J2373">
            <v>47.83</v>
          </cell>
          <cell r="K2373">
            <v>47.83</v>
          </cell>
          <cell r="M2373">
            <v>141.30000000000001</v>
          </cell>
          <cell r="N2373">
            <v>32.67</v>
          </cell>
          <cell r="O2373">
            <v>0.23121019108280255</v>
          </cell>
          <cell r="Q2373">
            <v>136000</v>
          </cell>
          <cell r="R2373">
            <v>8.0050230000528728</v>
          </cell>
          <cell r="S2373" t="str">
            <v/>
          </cell>
          <cell r="T2373">
            <v>25043</v>
          </cell>
          <cell r="U2373">
            <v>6.8976221771610113</v>
          </cell>
          <cell r="V2373">
            <v>3027980</v>
          </cell>
          <cell r="X2373">
            <v>85</v>
          </cell>
          <cell r="Y2373">
            <v>0</v>
          </cell>
          <cell r="Z2373">
            <v>26.660800000000009</v>
          </cell>
        </row>
        <row r="2374">
          <cell r="A2374">
            <v>39991</v>
          </cell>
          <cell r="C2374">
            <v>953000</v>
          </cell>
          <cell r="E2374">
            <v>2076660</v>
          </cell>
          <cell r="J2374">
            <v>49.2</v>
          </cell>
          <cell r="K2374">
            <v>49.2</v>
          </cell>
          <cell r="M2374">
            <v>136.54</v>
          </cell>
          <cell r="N2374">
            <v>32.56</v>
          </cell>
          <cell r="O2374">
            <v>0.23846491870514139</v>
          </cell>
          <cell r="Q2374">
            <v>135000</v>
          </cell>
          <cell r="R2374">
            <v>8.1556476795520627</v>
          </cell>
          <cell r="S2374" t="str">
            <v/>
          </cell>
          <cell r="T2374">
            <v>24850</v>
          </cell>
          <cell r="U2374">
            <v>6.8406685898747712</v>
          </cell>
          <cell r="V2374">
            <v>3029660</v>
          </cell>
          <cell r="X2374">
            <v>84</v>
          </cell>
          <cell r="Y2374">
            <v>0</v>
          </cell>
          <cell r="Z2374">
            <v>26.622399999999999</v>
          </cell>
        </row>
        <row r="2375">
          <cell r="A2375">
            <v>39992</v>
          </cell>
          <cell r="C2375">
            <v>721000</v>
          </cell>
          <cell r="E2375">
            <v>1910160</v>
          </cell>
          <cell r="J2375">
            <v>38.75</v>
          </cell>
          <cell r="K2375">
            <v>38.75</v>
          </cell>
          <cell r="M2375">
            <v>126.65</v>
          </cell>
          <cell r="N2375">
            <v>28.22</v>
          </cell>
          <cell r="O2375">
            <v>0.22281879194630871</v>
          </cell>
          <cell r="Q2375">
            <v>124000</v>
          </cell>
          <cell r="R2375">
            <v>7.9539298669891174</v>
          </cell>
          <cell r="S2375" t="str">
            <v/>
          </cell>
          <cell r="T2375">
            <v>24699</v>
          </cell>
          <cell r="U2375">
            <v>7.828853433466608</v>
          </cell>
          <cell r="V2375">
            <v>2631160</v>
          </cell>
          <cell r="X2375">
            <v>77</v>
          </cell>
          <cell r="Y2375">
            <v>0</v>
          </cell>
          <cell r="Z2375">
            <v>16.14400000000002</v>
          </cell>
        </row>
        <row r="2376">
          <cell r="A2376">
            <v>39993</v>
          </cell>
          <cell r="C2376">
            <v>700995</v>
          </cell>
          <cell r="D2376">
            <v>3967</v>
          </cell>
          <cell r="E2376">
            <v>1700530</v>
          </cell>
          <cell r="J2376">
            <v>35.74</v>
          </cell>
          <cell r="K2376">
            <v>35.74</v>
          </cell>
          <cell r="L2376">
            <v>120</v>
          </cell>
          <cell r="M2376">
            <v>109.04</v>
          </cell>
          <cell r="N2376">
            <v>25.391999999999999</v>
          </cell>
          <cell r="O2376">
            <v>0.23286867204695522</v>
          </cell>
          <cell r="Q2376">
            <v>108000</v>
          </cell>
          <cell r="R2376">
            <v>8.2937042409172541</v>
          </cell>
          <cell r="S2376">
            <v>33.05833333333333</v>
          </cell>
          <cell r="T2376">
            <v>33438</v>
          </cell>
          <cell r="U2376">
            <v>11.59317594903662</v>
          </cell>
          <cell r="V2376">
            <v>2405492</v>
          </cell>
          <cell r="X2376">
            <v>76</v>
          </cell>
          <cell r="Y2376">
            <v>0</v>
          </cell>
          <cell r="Z2376">
            <v>14.432000000000002</v>
          </cell>
        </row>
        <row r="2377">
          <cell r="A2377">
            <v>39994</v>
          </cell>
          <cell r="C2377">
            <v>749249</v>
          </cell>
          <cell r="D2377">
            <v>22530</v>
          </cell>
          <cell r="E2377">
            <v>1613850</v>
          </cell>
          <cell r="J2377">
            <v>39.979999999999997</v>
          </cell>
          <cell r="K2377">
            <v>39.979999999999997</v>
          </cell>
          <cell r="L2377">
            <v>360</v>
          </cell>
          <cell r="M2377">
            <v>106.65</v>
          </cell>
          <cell r="N2377">
            <v>26.05</v>
          </cell>
          <cell r="O2377">
            <v>0.24425691514299108</v>
          </cell>
          <cell r="Q2377">
            <v>108000</v>
          </cell>
          <cell r="R2377">
            <v>8.0580338266384786</v>
          </cell>
          <cell r="S2377">
            <v>62.583333333333336</v>
          </cell>
          <cell r="T2377">
            <v>25987</v>
          </cell>
          <cell r="U2377">
            <v>9.0848820164409467</v>
          </cell>
          <cell r="V2377">
            <v>2385629</v>
          </cell>
          <cell r="X2377">
            <v>76</v>
          </cell>
          <cell r="Y2377">
            <v>0</v>
          </cell>
          <cell r="Z2377">
            <v>14.992000000000033</v>
          </cell>
        </row>
        <row r="2378">
          <cell r="A2378">
            <v>39995</v>
          </cell>
          <cell r="C2378">
            <v>613000</v>
          </cell>
          <cell r="E2378">
            <v>1677460</v>
          </cell>
          <cell r="J2378">
            <v>33.39</v>
          </cell>
          <cell r="K2378">
            <v>33.39</v>
          </cell>
          <cell r="M2378">
            <v>107.82</v>
          </cell>
          <cell r="N2378">
            <v>26.52</v>
          </cell>
          <cell r="O2378">
            <v>0.24596549805230941</v>
          </cell>
          <cell r="P2378">
            <v>230</v>
          </cell>
          <cell r="Q2378">
            <v>104000</v>
          </cell>
          <cell r="R2378">
            <v>8.1101196799093564</v>
          </cell>
          <cell r="S2378" t="str">
            <v/>
          </cell>
          <cell r="T2378">
            <v>25643</v>
          </cell>
          <cell r="U2378">
            <v>9.3371034639330102</v>
          </cell>
          <cell r="V2378">
            <v>2290460</v>
          </cell>
          <cell r="X2378">
            <v>72</v>
          </cell>
          <cell r="Y2378">
            <v>0</v>
          </cell>
          <cell r="Z2378">
            <v>14.4208</v>
          </cell>
        </row>
        <row r="2379">
          <cell r="A2379">
            <v>39996</v>
          </cell>
          <cell r="C2379">
            <v>583301</v>
          </cell>
          <cell r="D2379">
            <v>1722</v>
          </cell>
          <cell r="E2379">
            <v>1749560</v>
          </cell>
          <cell r="J2379">
            <v>29.41</v>
          </cell>
          <cell r="K2379">
            <v>29.41</v>
          </cell>
          <cell r="L2379">
            <v>80</v>
          </cell>
          <cell r="M2379">
            <v>116.87</v>
          </cell>
          <cell r="N2379">
            <v>26.45</v>
          </cell>
          <cell r="O2379">
            <v>0.22631984256010951</v>
          </cell>
          <cell r="P2379">
            <v>230</v>
          </cell>
          <cell r="Q2379">
            <v>103000</v>
          </cell>
          <cell r="R2379">
            <v>7.9739574788077663</v>
          </cell>
          <cell r="S2379">
            <v>21.524999999999999</v>
          </cell>
          <cell r="T2379">
            <v>25455</v>
          </cell>
          <cell r="U2379">
            <v>9.0934740808101484</v>
          </cell>
          <cell r="V2379">
            <v>2334583</v>
          </cell>
          <cell r="X2379">
            <v>72</v>
          </cell>
          <cell r="Y2379">
            <v>0</v>
          </cell>
          <cell r="Z2379">
            <v>14.683200000000028</v>
          </cell>
        </row>
        <row r="2380">
          <cell r="A2380">
            <v>39997</v>
          </cell>
          <cell r="C2380">
            <v>638043</v>
          </cell>
          <cell r="D2380">
            <v>122787</v>
          </cell>
          <cell r="E2380">
            <v>1497750</v>
          </cell>
          <cell r="J2380">
            <v>33.78</v>
          </cell>
          <cell r="K2380">
            <v>33.78</v>
          </cell>
          <cell r="L2380">
            <v>1640</v>
          </cell>
          <cell r="M2380">
            <v>95.59</v>
          </cell>
          <cell r="N2380">
            <v>23.05</v>
          </cell>
          <cell r="O2380">
            <v>0.24113400983366462</v>
          </cell>
          <cell r="P2380">
            <v>230</v>
          </cell>
          <cell r="Q2380">
            <v>103000</v>
          </cell>
          <cell r="R2380">
            <v>8.2545914817963979</v>
          </cell>
          <cell r="S2380">
            <v>74.870121951219517</v>
          </cell>
          <cell r="T2380">
            <v>28622</v>
          </cell>
          <cell r="U2380">
            <v>10.568918524028371</v>
          </cell>
          <cell r="V2380">
            <v>2258580</v>
          </cell>
          <cell r="X2380">
            <v>74</v>
          </cell>
          <cell r="Y2380">
            <v>0</v>
          </cell>
          <cell r="Z2380">
            <v>17.742400000000018</v>
          </cell>
        </row>
        <row r="2381">
          <cell r="A2381">
            <v>39998</v>
          </cell>
          <cell r="C2381">
            <v>586684</v>
          </cell>
          <cell r="E2381">
            <v>1827130</v>
          </cell>
          <cell r="J2381">
            <v>30.82</v>
          </cell>
          <cell r="K2381">
            <v>30.82</v>
          </cell>
          <cell r="M2381">
            <v>121.81</v>
          </cell>
          <cell r="N2381">
            <v>28.75</v>
          </cell>
          <cell r="O2381">
            <v>0.23602331499876858</v>
          </cell>
          <cell r="P2381">
            <v>230</v>
          </cell>
          <cell r="Q2381">
            <v>110000</v>
          </cell>
          <cell r="R2381">
            <v>7.9074035248640504</v>
          </cell>
          <cell r="S2381" t="str">
            <v/>
          </cell>
          <cell r="T2381">
            <v>30508</v>
          </cell>
          <cell r="U2381">
            <v>10.540858574852908</v>
          </cell>
          <cell r="V2381">
            <v>2413814</v>
          </cell>
          <cell r="X2381">
            <v>73</v>
          </cell>
          <cell r="Y2381">
            <v>0</v>
          </cell>
          <cell r="Z2381">
            <v>19.896000000000029</v>
          </cell>
        </row>
        <row r="2382">
          <cell r="A2382">
            <v>39999</v>
          </cell>
          <cell r="C2382">
            <v>579488</v>
          </cell>
          <cell r="E2382">
            <v>1867830</v>
          </cell>
          <cell r="J2382">
            <v>32.229999999999997</v>
          </cell>
          <cell r="K2382">
            <v>32.229999999999997</v>
          </cell>
          <cell r="M2382">
            <v>125.25</v>
          </cell>
          <cell r="N2382">
            <v>29.71</v>
          </cell>
          <cell r="O2382">
            <v>0.23720558882235529</v>
          </cell>
          <cell r="P2382">
            <v>230</v>
          </cell>
          <cell r="Q2382">
            <v>110000</v>
          </cell>
          <cell r="R2382">
            <v>7.7702501905003807</v>
          </cell>
          <cell r="S2382" t="str">
            <v/>
          </cell>
          <cell r="T2382">
            <v>27541</v>
          </cell>
          <cell r="U2382">
            <v>9.3854554250816609</v>
          </cell>
          <cell r="V2382">
            <v>2447318</v>
          </cell>
          <cell r="X2382">
            <v>70</v>
          </cell>
          <cell r="Y2382">
            <v>0</v>
          </cell>
          <cell r="Z2382">
            <v>17.883200000000031</v>
          </cell>
        </row>
        <row r="2383">
          <cell r="A2383">
            <v>40000</v>
          </cell>
          <cell r="C2383">
            <v>543474</v>
          </cell>
          <cell r="E2383">
            <v>1802640</v>
          </cell>
          <cell r="J2383">
            <v>29.66</v>
          </cell>
          <cell r="K2383">
            <v>29.66</v>
          </cell>
          <cell r="M2383">
            <v>117.91</v>
          </cell>
          <cell r="N2383">
            <v>28.13</v>
          </cell>
          <cell r="O2383">
            <v>0.23857179204477991</v>
          </cell>
          <cell r="P2383">
            <v>230</v>
          </cell>
          <cell r="Q2383">
            <v>103000</v>
          </cell>
          <cell r="R2383">
            <v>7.9491563325879246</v>
          </cell>
          <cell r="S2383" t="str">
            <v/>
          </cell>
          <cell r="T2383">
            <v>24988</v>
          </cell>
          <cell r="U2383">
            <v>8.8827704024612615</v>
          </cell>
          <cell r="V2383">
            <v>2346114</v>
          </cell>
          <cell r="X2383">
            <v>73</v>
          </cell>
          <cell r="Y2383">
            <v>0</v>
          </cell>
          <cell r="Z2383">
            <v>19.432000000000002</v>
          </cell>
        </row>
        <row r="2384">
          <cell r="A2384">
            <v>40001</v>
          </cell>
          <cell r="C2384">
            <v>532296</v>
          </cell>
          <cell r="E2384">
            <v>1801830</v>
          </cell>
          <cell r="J2384">
            <v>28.65</v>
          </cell>
          <cell r="K2384">
            <v>28.65</v>
          </cell>
          <cell r="M2384">
            <v>119.56</v>
          </cell>
          <cell r="N2384">
            <v>28.86</v>
          </cell>
          <cell r="O2384">
            <v>0.24138507862161257</v>
          </cell>
          <cell r="P2384">
            <v>230</v>
          </cell>
          <cell r="Q2384">
            <v>106000</v>
          </cell>
          <cell r="R2384">
            <v>7.8743876931381145</v>
          </cell>
          <cell r="S2384" t="str">
            <v/>
          </cell>
          <cell r="T2384">
            <v>27313</v>
          </cell>
          <cell r="U2384">
            <v>9.7591312551250429</v>
          </cell>
          <cell r="V2384">
            <v>2334126</v>
          </cell>
          <cell r="X2384">
            <v>73</v>
          </cell>
          <cell r="Y2384">
            <v>0</v>
          </cell>
          <cell r="Z2384">
            <v>17.057600000000008</v>
          </cell>
        </row>
        <row r="2385">
          <cell r="A2385">
            <v>40002</v>
          </cell>
          <cell r="C2385">
            <v>552924</v>
          </cell>
          <cell r="E2385">
            <v>1904130</v>
          </cell>
          <cell r="J2385">
            <v>27.99</v>
          </cell>
          <cell r="K2385">
            <v>27.99</v>
          </cell>
          <cell r="M2385">
            <v>126.84</v>
          </cell>
          <cell r="N2385">
            <v>30.26</v>
          </cell>
          <cell r="O2385">
            <v>0.23856827499211605</v>
          </cell>
          <cell r="P2385">
            <v>230</v>
          </cell>
          <cell r="Q2385">
            <v>109000</v>
          </cell>
          <cell r="R2385">
            <v>7.9346832009300527</v>
          </cell>
          <cell r="S2385" t="str">
            <v/>
          </cell>
          <cell r="T2385">
            <v>27892</v>
          </cell>
          <cell r="U2385">
            <v>9.4674060887550695</v>
          </cell>
          <cell r="V2385">
            <v>2457054</v>
          </cell>
          <cell r="X2385">
            <v>77</v>
          </cell>
          <cell r="Y2385">
            <v>0</v>
          </cell>
          <cell r="Z2385">
            <v>19.433599999999998</v>
          </cell>
        </row>
        <row r="2386">
          <cell r="A2386">
            <v>40003</v>
          </cell>
          <cell r="C2386">
            <v>632855</v>
          </cell>
          <cell r="E2386">
            <v>1933540</v>
          </cell>
          <cell r="J2386">
            <v>33.85</v>
          </cell>
          <cell r="K2386">
            <v>33.85</v>
          </cell>
          <cell r="M2386">
            <v>127.65</v>
          </cell>
          <cell r="N2386">
            <v>31.03</v>
          </cell>
          <cell r="O2386">
            <v>0.24308656482569527</v>
          </cell>
          <cell r="P2386">
            <v>230</v>
          </cell>
          <cell r="Q2386">
            <v>117000</v>
          </cell>
          <cell r="R2386">
            <v>7.945495356037152</v>
          </cell>
          <cell r="S2386" t="str">
            <v/>
          </cell>
          <cell r="T2386">
            <v>24125</v>
          </cell>
          <cell r="U2386">
            <v>7.8398882479119543</v>
          </cell>
          <cell r="V2386">
            <v>2566395</v>
          </cell>
          <cell r="X2386">
            <v>78</v>
          </cell>
          <cell r="Y2386">
            <v>0</v>
          </cell>
          <cell r="Z2386">
            <v>20.342400000000012</v>
          </cell>
        </row>
        <row r="2387">
          <cell r="A2387">
            <v>40004</v>
          </cell>
          <cell r="C2387">
            <v>681000</v>
          </cell>
          <cell r="D2387">
            <v>160</v>
          </cell>
          <cell r="E2387">
            <v>2079410</v>
          </cell>
          <cell r="J2387">
            <v>37.14</v>
          </cell>
          <cell r="K2387">
            <v>37.14</v>
          </cell>
          <cell r="L2387">
            <v>40</v>
          </cell>
          <cell r="M2387">
            <v>136.15</v>
          </cell>
          <cell r="N2387">
            <v>33.64</v>
          </cell>
          <cell r="O2387">
            <v>0.24708042600073449</v>
          </cell>
          <cell r="P2387">
            <v>230</v>
          </cell>
          <cell r="Q2387">
            <v>124000</v>
          </cell>
          <cell r="R2387">
            <v>7.9647123319291344</v>
          </cell>
          <cell r="S2387">
            <v>4</v>
          </cell>
          <cell r="T2387">
            <v>25740</v>
          </cell>
          <cell r="U2387">
            <v>7.776350536302286</v>
          </cell>
          <cell r="V2387">
            <v>2760570</v>
          </cell>
          <cell r="X2387">
            <v>81</v>
          </cell>
          <cell r="Y2387">
            <v>0</v>
          </cell>
          <cell r="Z2387">
            <v>23.616000000000014</v>
          </cell>
        </row>
        <row r="2388">
          <cell r="A2388">
            <v>40005</v>
          </cell>
          <cell r="C2388">
            <v>799000</v>
          </cell>
          <cell r="D2388">
            <v>160</v>
          </cell>
          <cell r="E2388">
            <v>1966080</v>
          </cell>
          <cell r="J2388">
            <v>41.65</v>
          </cell>
          <cell r="K2388">
            <v>41.65</v>
          </cell>
          <cell r="L2388">
            <v>40</v>
          </cell>
          <cell r="M2388">
            <v>131.4</v>
          </cell>
          <cell r="N2388">
            <v>32.08</v>
          </cell>
          <cell r="O2388">
            <v>0.24414003044140029</v>
          </cell>
          <cell r="P2388">
            <v>230</v>
          </cell>
          <cell r="Q2388">
            <v>134000</v>
          </cell>
          <cell r="R2388">
            <v>7.9892516613695461</v>
          </cell>
          <cell r="S2388">
            <v>4</v>
          </cell>
          <cell r="T2388">
            <v>24292</v>
          </cell>
          <cell r="U2388">
            <v>7.3264989657317274</v>
          </cell>
          <cell r="V2388">
            <v>2765240</v>
          </cell>
          <cell r="X2388">
            <v>78</v>
          </cell>
          <cell r="Y2388">
            <v>0</v>
          </cell>
          <cell r="Z2388">
            <v>25.425600000000003</v>
          </cell>
        </row>
        <row r="2389">
          <cell r="A2389">
            <v>40006</v>
          </cell>
          <cell r="C2389">
            <v>1259310</v>
          </cell>
          <cell r="D2389">
            <v>551689</v>
          </cell>
          <cell r="E2389">
            <v>1060950</v>
          </cell>
          <cell r="J2389">
            <v>59.94</v>
          </cell>
          <cell r="K2389">
            <v>59.94</v>
          </cell>
          <cell r="L2389">
            <v>7260</v>
          </cell>
          <cell r="M2389">
            <v>74.400000000000006</v>
          </cell>
          <cell r="N2389">
            <v>17.600000000000001</v>
          </cell>
          <cell r="O2389">
            <v>0.23655913978494625</v>
          </cell>
          <cell r="P2389">
            <v>230</v>
          </cell>
          <cell r="Q2389">
            <v>132000</v>
          </cell>
          <cell r="R2389">
            <v>8.6357748995087089</v>
          </cell>
          <cell r="S2389">
            <v>75.990220385674931</v>
          </cell>
          <cell r="T2389">
            <v>24761</v>
          </cell>
          <cell r="U2389">
            <v>7.1904737862684875</v>
          </cell>
          <cell r="V2389">
            <v>2871949</v>
          </cell>
          <cell r="X2389">
            <v>76</v>
          </cell>
          <cell r="Y2389">
            <v>0</v>
          </cell>
          <cell r="Z2389">
            <v>23.016000000000005</v>
          </cell>
        </row>
        <row r="2390">
          <cell r="A2390">
            <v>40007</v>
          </cell>
          <cell r="C2390">
            <v>926684</v>
          </cell>
          <cell r="D2390">
            <v>407</v>
          </cell>
          <cell r="E2390">
            <v>1598540</v>
          </cell>
          <cell r="J2390">
            <v>47.4</v>
          </cell>
          <cell r="K2390">
            <v>47.4</v>
          </cell>
          <cell r="L2390">
            <v>90</v>
          </cell>
          <cell r="M2390">
            <v>108.2</v>
          </cell>
          <cell r="N2390">
            <v>27.69</v>
          </cell>
          <cell r="O2390">
            <v>0.25591497227356746</v>
          </cell>
          <cell r="P2390">
            <v>230</v>
          </cell>
          <cell r="Q2390">
            <v>117000</v>
          </cell>
          <cell r="R2390">
            <v>8.1144730077120819</v>
          </cell>
          <cell r="S2390">
            <v>4.5222222222222221</v>
          </cell>
          <cell r="T2390">
            <v>24214</v>
          </cell>
          <cell r="U2390">
            <v>7.9958141153636459</v>
          </cell>
          <cell r="V2390">
            <v>2525631</v>
          </cell>
          <cell r="X2390">
            <v>75</v>
          </cell>
          <cell r="Y2390">
            <v>0</v>
          </cell>
          <cell r="Z2390">
            <v>21.817600000000013</v>
          </cell>
        </row>
        <row r="2391">
          <cell r="A2391">
            <v>40008</v>
          </cell>
          <cell r="B2391">
            <v>400</v>
          </cell>
          <cell r="C2391">
            <v>704000</v>
          </cell>
          <cell r="E2391">
            <v>1876550</v>
          </cell>
          <cell r="H2391">
            <v>4.9400000000000004</v>
          </cell>
          <cell r="J2391">
            <v>36.14</v>
          </cell>
          <cell r="K2391">
            <v>41.08</v>
          </cell>
          <cell r="M2391">
            <v>124.55</v>
          </cell>
          <cell r="N2391">
            <v>28.59</v>
          </cell>
          <cell r="O2391">
            <v>0.22954636692091529</v>
          </cell>
          <cell r="P2391">
            <v>230</v>
          </cell>
          <cell r="Q2391">
            <v>118000</v>
          </cell>
          <cell r="R2391">
            <v>7.7913119603936485</v>
          </cell>
          <cell r="S2391" t="str">
            <v/>
          </cell>
          <cell r="T2391">
            <v>28268</v>
          </cell>
          <cell r="U2391">
            <v>9.1344318952323746</v>
          </cell>
          <cell r="V2391">
            <v>2580950</v>
          </cell>
          <cell r="X2391">
            <v>75</v>
          </cell>
          <cell r="Y2391">
            <v>0</v>
          </cell>
          <cell r="Z2391">
            <v>21.107200000000006</v>
          </cell>
        </row>
        <row r="2392">
          <cell r="A2392">
            <v>40009</v>
          </cell>
          <cell r="B2392">
            <v>625998</v>
          </cell>
          <cell r="C2392">
            <v>2247</v>
          </cell>
          <cell r="D2392">
            <v>83867</v>
          </cell>
          <cell r="E2392">
            <v>2072370</v>
          </cell>
          <cell r="H2392">
            <v>38.69</v>
          </cell>
          <cell r="J2392">
            <v>0</v>
          </cell>
          <cell r="K2392">
            <v>38.69</v>
          </cell>
          <cell r="L2392">
            <v>1230</v>
          </cell>
          <cell r="M2392">
            <v>142.9</v>
          </cell>
          <cell r="N2392">
            <v>32.67</v>
          </cell>
          <cell r="O2392">
            <v>0.22862141357592722</v>
          </cell>
          <cell r="P2392">
            <v>230</v>
          </cell>
          <cell r="Q2392">
            <v>136000</v>
          </cell>
          <cell r="R2392">
            <v>7.436023459441599</v>
          </cell>
          <cell r="S2392">
            <v>68.184552845528458</v>
          </cell>
          <cell r="T2392">
            <v>29227</v>
          </cell>
          <cell r="U2392">
            <v>8.7539865583616621</v>
          </cell>
          <cell r="V2392">
            <v>2784482</v>
          </cell>
          <cell r="X2392">
            <v>80</v>
          </cell>
          <cell r="Y2392">
            <v>0</v>
          </cell>
          <cell r="Z2392">
            <v>25.088000000000022</v>
          </cell>
        </row>
        <row r="2393">
          <cell r="A2393">
            <v>40010</v>
          </cell>
          <cell r="B2393">
            <v>622995</v>
          </cell>
          <cell r="D2393">
            <v>978</v>
          </cell>
          <cell r="E2393">
            <v>2029920</v>
          </cell>
          <cell r="H2393">
            <v>26.62</v>
          </cell>
          <cell r="K2393">
            <v>26.62</v>
          </cell>
          <cell r="L2393">
            <v>160</v>
          </cell>
          <cell r="M2393">
            <v>133.33000000000001</v>
          </cell>
          <cell r="N2393">
            <v>32.18</v>
          </cell>
          <cell r="O2393">
            <v>0.24135603390084751</v>
          </cell>
          <cell r="P2393">
            <v>230</v>
          </cell>
          <cell r="Q2393">
            <v>119000</v>
          </cell>
          <cell r="R2393">
            <v>8.2929509221631736</v>
          </cell>
          <cell r="S2393">
            <v>6.1124999999999998</v>
          </cell>
          <cell r="T2393">
            <v>28147</v>
          </cell>
          <cell r="U2393">
            <v>8.8453445560917494</v>
          </cell>
          <cell r="V2393">
            <v>2653893</v>
          </cell>
          <cell r="X2393">
            <v>79</v>
          </cell>
          <cell r="Y2393">
            <v>0</v>
          </cell>
          <cell r="Z2393">
            <v>25.1584</v>
          </cell>
        </row>
        <row r="2394">
          <cell r="A2394">
            <v>40011</v>
          </cell>
          <cell r="B2394">
            <v>310815</v>
          </cell>
          <cell r="D2394">
            <v>10859</v>
          </cell>
          <cell r="E2394">
            <v>1834160</v>
          </cell>
          <cell r="H2394">
            <v>14.9</v>
          </cell>
          <cell r="K2394">
            <v>14.9</v>
          </cell>
          <cell r="L2394">
            <v>170</v>
          </cell>
          <cell r="M2394">
            <v>117.27</v>
          </cell>
          <cell r="N2394">
            <v>28.59</v>
          </cell>
          <cell r="O2394">
            <v>0.24379636735738042</v>
          </cell>
          <cell r="P2394">
            <v>230</v>
          </cell>
          <cell r="Q2394">
            <v>110000</v>
          </cell>
          <cell r="R2394">
            <v>8.1144548687296663</v>
          </cell>
          <cell r="S2394">
            <v>63.876470588235293</v>
          </cell>
          <cell r="T2394">
            <v>25242</v>
          </cell>
          <cell r="U2394">
            <v>9.7650505558405705</v>
          </cell>
          <cell r="V2394">
            <v>2155834</v>
          </cell>
          <cell r="X2394">
            <v>72</v>
          </cell>
          <cell r="Y2394">
            <v>0</v>
          </cell>
          <cell r="Z2394">
            <v>15.65600000000002</v>
          </cell>
        </row>
        <row r="2395">
          <cell r="A2395">
            <v>40012</v>
          </cell>
          <cell r="E2395">
            <v>2012740</v>
          </cell>
          <cell r="K2395">
            <v>0</v>
          </cell>
          <cell r="M2395">
            <v>131.22999999999999</v>
          </cell>
          <cell r="N2395">
            <v>24.9</v>
          </cell>
          <cell r="O2395">
            <v>0.1897431989636516</v>
          </cell>
          <cell r="P2395">
            <v>230</v>
          </cell>
          <cell r="Q2395">
            <v>88000</v>
          </cell>
          <cell r="R2395">
            <v>7.6687495237369507</v>
          </cell>
          <cell r="S2395" t="str">
            <v/>
          </cell>
          <cell r="T2395">
            <v>21969</v>
          </cell>
          <cell r="U2395">
            <v>9.1030863400141087</v>
          </cell>
          <cell r="V2395">
            <v>2012740</v>
          </cell>
          <cell r="X2395">
            <v>68</v>
          </cell>
          <cell r="Y2395">
            <v>0</v>
          </cell>
          <cell r="Z2395">
            <v>9.9359999999999857</v>
          </cell>
        </row>
        <row r="2396">
          <cell r="A2396">
            <v>40013</v>
          </cell>
          <cell r="D2396">
            <v>1468</v>
          </cell>
          <cell r="E2396">
            <v>2007200</v>
          </cell>
          <cell r="K2396">
            <v>0</v>
          </cell>
          <cell r="L2396">
            <v>40</v>
          </cell>
          <cell r="M2396">
            <v>131.15</v>
          </cell>
          <cell r="N2396">
            <v>26.97</v>
          </cell>
          <cell r="O2396">
            <v>0.20564239420510863</v>
          </cell>
          <cell r="P2396">
            <v>230</v>
          </cell>
          <cell r="Q2396">
            <v>89000</v>
          </cell>
          <cell r="R2396">
            <v>7.6523065192527637</v>
          </cell>
          <cell r="S2396">
            <v>36.700000000000003</v>
          </cell>
          <cell r="T2396">
            <v>23447</v>
          </cell>
          <cell r="U2396">
            <v>9.7352066145326148</v>
          </cell>
          <cell r="V2396">
            <v>2008668</v>
          </cell>
          <cell r="X2396">
            <v>68</v>
          </cell>
          <cell r="Y2396">
            <v>0</v>
          </cell>
          <cell r="Z2396">
            <v>11.56959999999998</v>
          </cell>
        </row>
        <row r="2397">
          <cell r="A2397">
            <v>40014</v>
          </cell>
          <cell r="D2397">
            <v>1500</v>
          </cell>
          <cell r="E2397">
            <v>2117660</v>
          </cell>
          <cell r="K2397">
            <v>0</v>
          </cell>
          <cell r="L2397">
            <v>650</v>
          </cell>
          <cell r="M2397">
            <v>138.34</v>
          </cell>
          <cell r="N2397">
            <v>31.71</v>
          </cell>
          <cell r="O2397">
            <v>0.22921786901836055</v>
          </cell>
          <cell r="P2397">
            <v>230</v>
          </cell>
          <cell r="Q2397">
            <v>93000</v>
          </cell>
          <cell r="R2397">
            <v>7.6538239121006217</v>
          </cell>
          <cell r="S2397">
            <v>2.3076923076923075</v>
          </cell>
          <cell r="T2397">
            <v>38431</v>
          </cell>
          <cell r="U2397">
            <v>15.124603144642215</v>
          </cell>
          <cell r="V2397">
            <v>2119160</v>
          </cell>
          <cell r="X2397">
            <v>74</v>
          </cell>
          <cell r="Y2397">
            <v>0</v>
          </cell>
          <cell r="Z2397">
            <v>15.979200000000034</v>
          </cell>
        </row>
        <row r="2398">
          <cell r="A2398">
            <v>40015</v>
          </cell>
          <cell r="D2398">
            <v>1500</v>
          </cell>
          <cell r="E2398">
            <v>2145730</v>
          </cell>
          <cell r="K2398">
            <v>0</v>
          </cell>
          <cell r="L2398">
            <v>250</v>
          </cell>
          <cell r="M2398">
            <v>143.19999999999999</v>
          </cell>
          <cell r="N2398">
            <v>33.11</v>
          </cell>
          <cell r="O2398">
            <v>0.2312150837988827</v>
          </cell>
          <cell r="P2398">
            <v>230</v>
          </cell>
          <cell r="Q2398">
            <v>95000</v>
          </cell>
          <cell r="R2398">
            <v>7.4920740223463689</v>
          </cell>
          <cell r="S2398">
            <v>6</v>
          </cell>
          <cell r="T2398">
            <v>30662</v>
          </cell>
          <cell r="U2398">
            <v>11.90934739175589</v>
          </cell>
          <cell r="V2398">
            <v>2147230</v>
          </cell>
          <cell r="X2398">
            <v>70</v>
          </cell>
          <cell r="Y2398">
            <v>0</v>
          </cell>
          <cell r="Z2398">
            <v>15.907200000000017</v>
          </cell>
        </row>
        <row r="2399">
          <cell r="A2399">
            <v>40016</v>
          </cell>
          <cell r="D2399">
            <v>5089</v>
          </cell>
          <cell r="E2399">
            <v>2185040</v>
          </cell>
          <cell r="K2399">
            <v>0</v>
          </cell>
          <cell r="L2399">
            <v>880</v>
          </cell>
          <cell r="M2399">
            <v>144.37</v>
          </cell>
          <cell r="N2399">
            <v>33.89</v>
          </cell>
          <cell r="O2399">
            <v>0.23474406040036019</v>
          </cell>
          <cell r="P2399">
            <v>230</v>
          </cell>
          <cell r="Q2399">
            <v>95000</v>
          </cell>
          <cell r="R2399">
            <v>7.5675001731661702</v>
          </cell>
          <cell r="S2399">
            <v>5.7829545454545457</v>
          </cell>
          <cell r="T2399">
            <v>26633</v>
          </cell>
          <cell r="U2399">
            <v>10.141832741359071</v>
          </cell>
          <cell r="V2399">
            <v>2190129</v>
          </cell>
          <cell r="X2399">
            <v>72</v>
          </cell>
          <cell r="Y2399">
            <v>0</v>
          </cell>
          <cell r="Z2399">
            <v>17.788800000000023</v>
          </cell>
        </row>
        <row r="2400">
          <cell r="A2400">
            <v>40017</v>
          </cell>
          <cell r="D2400">
            <v>39985</v>
          </cell>
          <cell r="E2400">
            <v>2204420</v>
          </cell>
          <cell r="K2400">
            <v>0</v>
          </cell>
          <cell r="L2400">
            <v>1070</v>
          </cell>
          <cell r="M2400">
            <v>146.85</v>
          </cell>
          <cell r="N2400">
            <v>32.83</v>
          </cell>
          <cell r="O2400">
            <v>0.22356145726932244</v>
          </cell>
          <cell r="P2400">
            <v>230</v>
          </cell>
          <cell r="Q2400">
            <v>101000</v>
          </cell>
          <cell r="R2400">
            <v>7.5056860742253999</v>
          </cell>
          <cell r="S2400">
            <v>37.36915887850467</v>
          </cell>
          <cell r="T2400">
            <v>24009</v>
          </cell>
          <cell r="U2400">
            <v>8.921520848509962</v>
          </cell>
          <cell r="V2400">
            <v>2244405</v>
          </cell>
          <cell r="X2400">
            <v>72</v>
          </cell>
          <cell r="Y2400">
            <v>0</v>
          </cell>
          <cell r="Z2400">
            <v>16.14400000000002</v>
          </cell>
        </row>
        <row r="2401">
          <cell r="A2401">
            <v>40018</v>
          </cell>
          <cell r="D2401">
            <v>224000</v>
          </cell>
          <cell r="E2401">
            <v>2202180</v>
          </cell>
          <cell r="K2401">
            <v>0</v>
          </cell>
          <cell r="L2401">
            <v>3590</v>
          </cell>
          <cell r="M2401">
            <v>147.74</v>
          </cell>
          <cell r="N2401">
            <v>31.83</v>
          </cell>
          <cell r="O2401">
            <v>0.21544605387843507</v>
          </cell>
          <cell r="P2401">
            <v>230</v>
          </cell>
          <cell r="Q2401">
            <v>114000</v>
          </cell>
          <cell r="R2401">
            <v>7.452890212535535</v>
          </cell>
          <cell r="S2401">
            <v>62.395543175487468</v>
          </cell>
          <cell r="T2401">
            <v>28373</v>
          </cell>
          <cell r="U2401">
            <v>9.7532260590722863</v>
          </cell>
          <cell r="V2401">
            <v>2426180</v>
          </cell>
          <cell r="X2401">
            <v>77</v>
          </cell>
          <cell r="Y2401">
            <v>0</v>
          </cell>
          <cell r="Z2401">
            <v>20.483200000000025</v>
          </cell>
        </row>
        <row r="2402">
          <cell r="A2402">
            <v>40019</v>
          </cell>
          <cell r="D2402">
            <v>339640</v>
          </cell>
          <cell r="E2402">
            <v>2249320</v>
          </cell>
          <cell r="K2402">
            <v>0</v>
          </cell>
          <cell r="L2402">
            <v>4360</v>
          </cell>
          <cell r="M2402">
            <v>151.85</v>
          </cell>
          <cell r="N2402">
            <v>32.94</v>
          </cell>
          <cell r="O2402">
            <v>0.21692459664142244</v>
          </cell>
          <cell r="P2402">
            <v>230</v>
          </cell>
          <cell r="Q2402">
            <v>115000</v>
          </cell>
          <cell r="R2402">
            <v>7.4063878827790584</v>
          </cell>
          <cell r="S2402">
            <v>77.899082568807344</v>
          </cell>
          <cell r="T2402">
            <v>23447</v>
          </cell>
          <cell r="U2402">
            <v>7.553147982201347</v>
          </cell>
          <cell r="V2402">
            <v>2588960</v>
          </cell>
          <cell r="X2402">
            <v>80</v>
          </cell>
          <cell r="Y2402">
            <v>0</v>
          </cell>
          <cell r="Z2402">
            <v>22.416000000000011</v>
          </cell>
        </row>
        <row r="2403">
          <cell r="A2403">
            <v>40020</v>
          </cell>
          <cell r="D2403">
            <v>179407</v>
          </cell>
          <cell r="E2403">
            <v>2136610</v>
          </cell>
          <cell r="K2403">
            <v>0</v>
          </cell>
          <cell r="L2403">
            <v>2500</v>
          </cell>
          <cell r="M2403">
            <v>140.06</v>
          </cell>
          <cell r="N2403">
            <v>31.82</v>
          </cell>
          <cell r="O2403">
            <v>0.22718834785092104</v>
          </cell>
          <cell r="P2403">
            <v>230</v>
          </cell>
          <cell r="Q2403">
            <v>112000</v>
          </cell>
          <cell r="R2403">
            <v>7.6274810795373416</v>
          </cell>
          <cell r="S2403">
            <v>71.762799999999999</v>
          </cell>
          <cell r="T2403">
            <v>21564</v>
          </cell>
          <cell r="U2403">
            <v>7.7652176128240864</v>
          </cell>
          <cell r="V2403">
            <v>2316017</v>
          </cell>
          <cell r="X2403">
            <v>75</v>
          </cell>
          <cell r="Y2403">
            <v>0</v>
          </cell>
          <cell r="Z2403">
            <v>18.142400000000009</v>
          </cell>
        </row>
        <row r="2404">
          <cell r="A2404">
            <v>40021</v>
          </cell>
          <cell r="D2404">
            <v>75567</v>
          </cell>
          <cell r="E2404">
            <v>2232200</v>
          </cell>
          <cell r="K2404">
            <v>0</v>
          </cell>
          <cell r="L2404">
            <v>1450</v>
          </cell>
          <cell r="M2404">
            <v>147.41</v>
          </cell>
          <cell r="N2404">
            <v>32.56</v>
          </cell>
          <cell r="O2404">
            <v>0.22088053727698259</v>
          </cell>
          <cell r="P2404">
            <v>230</v>
          </cell>
          <cell r="Q2404">
            <v>113000</v>
          </cell>
          <cell r="R2404">
            <v>7.5713994979987786</v>
          </cell>
          <cell r="S2404">
            <v>52.115172413793104</v>
          </cell>
          <cell r="T2404">
            <v>23661</v>
          </cell>
          <cell r="U2404">
            <v>8.550808638827057</v>
          </cell>
          <cell r="V2404">
            <v>2307767</v>
          </cell>
          <cell r="X2404">
            <v>74</v>
          </cell>
          <cell r="Y2404">
            <v>0</v>
          </cell>
          <cell r="Z2404">
            <v>17.488000000000028</v>
          </cell>
        </row>
        <row r="2405">
          <cell r="A2405">
            <v>40022</v>
          </cell>
          <cell r="D2405">
            <v>263922</v>
          </cell>
          <cell r="E2405">
            <v>2226000</v>
          </cell>
          <cell r="K2405">
            <v>0</v>
          </cell>
          <cell r="L2405">
            <v>3750</v>
          </cell>
          <cell r="M2405">
            <v>147.18</v>
          </cell>
          <cell r="N2405">
            <v>32.869999999999997</v>
          </cell>
          <cell r="O2405">
            <v>0.22333197445305067</v>
          </cell>
          <cell r="P2405">
            <v>230</v>
          </cell>
          <cell r="Q2405">
            <v>119000</v>
          </cell>
          <cell r="R2405">
            <v>7.5621687729311047</v>
          </cell>
          <cell r="S2405">
            <v>70.379199999999997</v>
          </cell>
          <cell r="T2405">
            <v>32380</v>
          </cell>
          <cell r="U2405">
            <v>10.845689142069512</v>
          </cell>
          <cell r="V2405">
            <v>2489922</v>
          </cell>
          <cell r="X2405">
            <v>78</v>
          </cell>
          <cell r="Y2405">
            <v>0</v>
          </cell>
          <cell r="Z2405">
            <v>23.199999999999989</v>
          </cell>
        </row>
        <row r="2406">
          <cell r="A2406">
            <v>40023</v>
          </cell>
          <cell r="D2406">
            <v>128613</v>
          </cell>
          <cell r="E2406">
            <v>2056440</v>
          </cell>
          <cell r="K2406">
            <v>0</v>
          </cell>
          <cell r="L2406">
            <v>2390</v>
          </cell>
          <cell r="M2406">
            <v>132.77000000000001</v>
          </cell>
          <cell r="N2406">
            <v>30.54</v>
          </cell>
          <cell r="O2406">
            <v>0.23002184228364839</v>
          </cell>
          <cell r="P2406">
            <v>230</v>
          </cell>
          <cell r="Q2406">
            <v>120000</v>
          </cell>
          <cell r="R2406">
            <v>7.7443699630940728</v>
          </cell>
          <cell r="S2406">
            <v>53.812970711297069</v>
          </cell>
          <cell r="T2406">
            <v>31564</v>
          </cell>
          <cell r="U2406">
            <v>12.047477109250897</v>
          </cell>
          <cell r="V2406">
            <v>2185053</v>
          </cell>
          <cell r="X2406">
            <v>76</v>
          </cell>
          <cell r="Y2406">
            <v>0</v>
          </cell>
          <cell r="Z2406">
            <v>20.569600000000037</v>
          </cell>
        </row>
        <row r="2407">
          <cell r="A2407">
            <v>40024</v>
          </cell>
          <cell r="D2407">
            <v>394380</v>
          </cell>
          <cell r="E2407">
            <v>2243260</v>
          </cell>
          <cell r="K2407">
            <v>0</v>
          </cell>
          <cell r="L2407">
            <v>5090</v>
          </cell>
          <cell r="M2407">
            <v>143.46</v>
          </cell>
          <cell r="N2407">
            <v>34.4</v>
          </cell>
          <cell r="O2407">
            <v>0.23978809424229749</v>
          </cell>
          <cell r="P2407">
            <v>230</v>
          </cell>
          <cell r="Q2407">
            <v>116000</v>
          </cell>
          <cell r="R2407">
            <v>7.818416283284539</v>
          </cell>
          <cell r="S2407">
            <v>77.481335952848724</v>
          </cell>
          <cell r="T2407">
            <v>30865</v>
          </cell>
          <cell r="U2407">
            <v>9.7592582763379383</v>
          </cell>
          <cell r="V2407">
            <v>2637640</v>
          </cell>
          <cell r="X2407">
            <v>76</v>
          </cell>
          <cell r="Y2407">
            <v>0</v>
          </cell>
          <cell r="Z2407">
            <v>22.771200000000036</v>
          </cell>
        </row>
        <row r="2408">
          <cell r="A2408">
            <v>40025</v>
          </cell>
          <cell r="C2408">
            <v>65000</v>
          </cell>
          <cell r="D2408">
            <v>106300</v>
          </cell>
          <cell r="E2408">
            <v>2167740</v>
          </cell>
          <cell r="J2408">
            <v>13.07</v>
          </cell>
          <cell r="K2408">
            <v>13.07</v>
          </cell>
          <cell r="L2408">
            <v>1570</v>
          </cell>
          <cell r="M2408">
            <v>141.74</v>
          </cell>
          <cell r="N2408">
            <v>34.24</v>
          </cell>
          <cell r="O2408">
            <v>0.24156907012840412</v>
          </cell>
          <cell r="P2408">
            <v>230</v>
          </cell>
          <cell r="Q2408">
            <v>104000</v>
          </cell>
          <cell r="R2408">
            <v>7.2112266649441255</v>
          </cell>
          <cell r="S2408">
            <v>67.70700636942675</v>
          </cell>
          <cell r="T2408">
            <v>31621</v>
          </cell>
          <cell r="U2408">
            <v>11.27467422532321</v>
          </cell>
          <cell r="V2408">
            <v>2339040</v>
          </cell>
          <cell r="X2408">
            <v>74</v>
          </cell>
          <cell r="Y2408">
            <v>0</v>
          </cell>
          <cell r="Z2408">
            <v>17.238399999999984</v>
          </cell>
        </row>
        <row r="2409">
          <cell r="A2409">
            <v>40026</v>
          </cell>
          <cell r="C2409">
            <v>896499</v>
          </cell>
          <cell r="D2409">
            <v>417227</v>
          </cell>
          <cell r="E2409">
            <v>1250230</v>
          </cell>
          <cell r="J2409">
            <v>41.07</v>
          </cell>
          <cell r="K2409">
            <v>41.07</v>
          </cell>
          <cell r="L2409">
            <v>5270</v>
          </cell>
          <cell r="M2409">
            <v>83.72</v>
          </cell>
          <cell r="N2409">
            <v>23.22</v>
          </cell>
          <cell r="O2409">
            <v>0.27735308170090778</v>
          </cell>
          <cell r="P2409">
            <v>245</v>
          </cell>
          <cell r="Q2409">
            <v>124000</v>
          </cell>
          <cell r="R2409">
            <v>8.6013662953762324</v>
          </cell>
          <cell r="S2409">
            <v>79.170208728652753</v>
          </cell>
          <cell r="T2409">
            <v>29080</v>
          </cell>
          <cell r="U2409">
            <v>9.4591014822407242</v>
          </cell>
          <cell r="V2409">
            <v>2563956</v>
          </cell>
          <cell r="X2409">
            <v>72</v>
          </cell>
          <cell r="Y2409">
            <v>0</v>
          </cell>
          <cell r="Z2409">
            <v>17.79200000000003</v>
          </cell>
        </row>
        <row r="2410">
          <cell r="A2410">
            <v>40027</v>
          </cell>
          <cell r="C2410">
            <v>613000</v>
          </cell>
          <cell r="E2410">
            <v>1875380</v>
          </cell>
          <cell r="J2410">
            <v>32.82</v>
          </cell>
          <cell r="K2410">
            <v>32.82</v>
          </cell>
          <cell r="M2410">
            <v>122.77</v>
          </cell>
          <cell r="N2410">
            <v>30.69</v>
          </cell>
          <cell r="O2410">
            <v>0.2499796367190682</v>
          </cell>
          <cell r="P2410">
            <v>245</v>
          </cell>
          <cell r="Q2410">
            <v>111000</v>
          </cell>
          <cell r="R2410">
            <v>7.9965936114146157</v>
          </cell>
          <cell r="S2410" t="str">
            <v/>
          </cell>
          <cell r="T2410">
            <v>29616</v>
          </cell>
          <cell r="U2410">
            <v>9.9260338051262256</v>
          </cell>
          <cell r="V2410">
            <v>2488380</v>
          </cell>
          <cell r="X2410">
            <v>72</v>
          </cell>
          <cell r="Y2410">
            <v>0</v>
          </cell>
          <cell r="Z2410">
            <v>17.560000000000016</v>
          </cell>
        </row>
        <row r="2411">
          <cell r="A2411">
            <v>40028</v>
          </cell>
          <cell r="C2411">
            <v>774577</v>
          </cell>
          <cell r="E2411">
            <v>2034730</v>
          </cell>
          <cell r="J2411">
            <v>41.26</v>
          </cell>
          <cell r="K2411">
            <v>41.26</v>
          </cell>
          <cell r="M2411">
            <v>132.83000000000001</v>
          </cell>
          <cell r="N2411">
            <v>33.58</v>
          </cell>
          <cell r="O2411">
            <v>0.25280433636979593</v>
          </cell>
          <cell r="P2411">
            <v>245</v>
          </cell>
          <cell r="Q2411">
            <v>134000</v>
          </cell>
          <cell r="R2411">
            <v>8.0685478775346091</v>
          </cell>
          <cell r="S2411" t="str">
            <v/>
          </cell>
          <cell r="T2411">
            <v>25647</v>
          </cell>
          <cell r="U2411">
            <v>7.6138343014843164</v>
          </cell>
          <cell r="V2411">
            <v>2809307</v>
          </cell>
          <cell r="X2411">
            <v>76</v>
          </cell>
          <cell r="Y2411">
            <v>0</v>
          </cell>
          <cell r="Z2411">
            <v>20.577600000000032</v>
          </cell>
        </row>
        <row r="2412">
          <cell r="A2412">
            <v>40029</v>
          </cell>
          <cell r="C2412">
            <v>918101</v>
          </cell>
          <cell r="E2412">
            <v>2049270</v>
          </cell>
          <cell r="J2412">
            <v>47.5</v>
          </cell>
          <cell r="K2412">
            <v>47.5</v>
          </cell>
          <cell r="M2412">
            <v>133.59</v>
          </cell>
          <cell r="N2412">
            <v>38.83</v>
          </cell>
          <cell r="O2412">
            <v>0.29066546897222845</v>
          </cell>
          <cell r="P2412">
            <v>245</v>
          </cell>
          <cell r="Q2412">
            <v>140000</v>
          </cell>
          <cell r="R2412">
            <v>8.1930835496162135</v>
          </cell>
          <cell r="S2412" t="str">
            <v/>
          </cell>
          <cell r="T2412">
            <v>28116</v>
          </cell>
          <cell r="U2412">
            <v>7.9021949058611138</v>
          </cell>
          <cell r="V2412">
            <v>2967371</v>
          </cell>
          <cell r="X2412">
            <v>80</v>
          </cell>
          <cell r="Y2412">
            <v>0</v>
          </cell>
          <cell r="Z2412">
            <v>24.825600000000009</v>
          </cell>
        </row>
        <row r="2413">
          <cell r="A2413">
            <v>40030</v>
          </cell>
          <cell r="C2413">
            <v>742625</v>
          </cell>
          <cell r="E2413">
            <v>1970060</v>
          </cell>
          <cell r="J2413">
            <v>37.51</v>
          </cell>
          <cell r="K2413">
            <v>37.51</v>
          </cell>
          <cell r="M2413">
            <v>125.29</v>
          </cell>
          <cell r="N2413">
            <v>36.99</v>
          </cell>
          <cell r="O2413">
            <v>0.29523505467315825</v>
          </cell>
          <cell r="P2413">
            <v>245</v>
          </cell>
          <cell r="Q2413">
            <v>127000</v>
          </cell>
          <cell r="R2413">
            <v>8.3313421375921379</v>
          </cell>
          <cell r="S2413" t="str">
            <v/>
          </cell>
          <cell r="T2413">
            <v>23371</v>
          </cell>
          <cell r="U2413">
            <v>7.1852846902607554</v>
          </cell>
          <cell r="V2413">
            <v>2712685</v>
          </cell>
          <cell r="X2413">
            <v>76</v>
          </cell>
          <cell r="Y2413">
            <v>0</v>
          </cell>
          <cell r="Z2413">
            <v>21.811200000000014</v>
          </cell>
        </row>
        <row r="2414">
          <cell r="A2414">
            <v>40031</v>
          </cell>
          <cell r="C2414">
            <v>653053</v>
          </cell>
          <cell r="E2414">
            <v>2012590</v>
          </cell>
          <cell r="J2414">
            <v>30.92</v>
          </cell>
          <cell r="K2414">
            <v>30.92</v>
          </cell>
          <cell r="M2414">
            <v>128.74</v>
          </cell>
          <cell r="N2414">
            <v>31.46</v>
          </cell>
          <cell r="O2414">
            <v>0.2443684946403604</v>
          </cell>
          <cell r="P2414">
            <v>245</v>
          </cell>
          <cell r="Q2414">
            <v>119000</v>
          </cell>
          <cell r="R2414">
            <v>8.3478736064136267</v>
          </cell>
          <cell r="S2414" t="str">
            <v/>
          </cell>
          <cell r="T2414">
            <v>51989</v>
          </cell>
          <cell r="U2414">
            <v>16.265803785428133</v>
          </cell>
          <cell r="V2414">
            <v>2665643</v>
          </cell>
          <cell r="X2414">
            <v>76</v>
          </cell>
          <cell r="Y2414">
            <v>0</v>
          </cell>
          <cell r="Z2414">
            <v>22.299200000000013</v>
          </cell>
        </row>
        <row r="2415">
          <cell r="A2415">
            <v>40032</v>
          </cell>
          <cell r="C2415">
            <v>765659</v>
          </cell>
          <cell r="E2415">
            <v>1955940</v>
          </cell>
          <cell r="J2415">
            <v>36.950000000000003</v>
          </cell>
          <cell r="K2415">
            <v>36.950000000000003</v>
          </cell>
          <cell r="M2415">
            <v>125.53</v>
          </cell>
          <cell r="N2415">
            <v>28.35</v>
          </cell>
          <cell r="O2415">
            <v>0.22584242810483551</v>
          </cell>
          <cell r="P2415">
            <v>245</v>
          </cell>
          <cell r="Q2415">
            <v>133000</v>
          </cell>
          <cell r="R2415">
            <v>8.3751815608074818</v>
          </cell>
          <cell r="S2415" t="str">
            <v/>
          </cell>
          <cell r="T2415">
            <v>29445</v>
          </cell>
          <cell r="U2415">
            <v>9.0230522571473593</v>
          </cell>
          <cell r="V2415">
            <v>2721599</v>
          </cell>
          <cell r="X2415">
            <v>76</v>
          </cell>
          <cell r="Y2415">
            <v>0</v>
          </cell>
          <cell r="Z2415">
            <v>20.336000000000027</v>
          </cell>
        </row>
        <row r="2416">
          <cell r="A2416">
            <v>40033</v>
          </cell>
          <cell r="C2416">
            <v>795705</v>
          </cell>
          <cell r="E2416">
            <v>1984970</v>
          </cell>
          <cell r="J2416">
            <v>40.29</v>
          </cell>
          <cell r="K2416">
            <v>40.29</v>
          </cell>
          <cell r="M2416">
            <v>126.84</v>
          </cell>
          <cell r="N2416">
            <v>30.97</v>
          </cell>
          <cell r="O2416">
            <v>0.24416587827183853</v>
          </cell>
          <cell r="P2416">
            <v>245</v>
          </cell>
          <cell r="Q2416">
            <v>127000</v>
          </cell>
          <cell r="R2416">
            <v>8.3188984622748752</v>
          </cell>
          <cell r="S2416" t="str">
            <v/>
          </cell>
          <cell r="T2416">
            <v>36646</v>
          </cell>
          <cell r="U2416">
            <v>10.991131290064464</v>
          </cell>
          <cell r="V2416">
            <v>2780675</v>
          </cell>
          <cell r="X2416">
            <v>82</v>
          </cell>
          <cell r="Y2416">
            <v>0</v>
          </cell>
          <cell r="Z2416">
            <v>25.356800000000007</v>
          </cell>
        </row>
        <row r="2417">
          <cell r="A2417">
            <v>40034</v>
          </cell>
          <cell r="C2417">
            <v>948000</v>
          </cell>
          <cell r="E2417">
            <v>2090440</v>
          </cell>
          <cell r="J2417">
            <v>45.8</v>
          </cell>
          <cell r="K2417">
            <v>45.8</v>
          </cell>
          <cell r="M2417">
            <v>134.80000000000001</v>
          </cell>
          <cell r="N2417">
            <v>31.94</v>
          </cell>
          <cell r="O2417">
            <v>0.23694362017804152</v>
          </cell>
          <cell r="P2417">
            <v>245</v>
          </cell>
          <cell r="Q2417">
            <v>134000</v>
          </cell>
          <cell r="R2417">
            <v>8.4120708748615716</v>
          </cell>
          <cell r="S2417" t="str">
            <v/>
          </cell>
          <cell r="T2417">
            <v>22129</v>
          </cell>
          <cell r="U2417">
            <v>6.074033385553113</v>
          </cell>
          <cell r="V2417">
            <v>3038440</v>
          </cell>
          <cell r="X2417">
            <v>82</v>
          </cell>
          <cell r="Y2417">
            <v>0</v>
          </cell>
          <cell r="Z2417">
            <v>25.632000000000005</v>
          </cell>
        </row>
        <row r="2418">
          <cell r="A2418">
            <v>40035</v>
          </cell>
          <cell r="C2418">
            <v>988026</v>
          </cell>
          <cell r="E2418">
            <v>2129450</v>
          </cell>
          <cell r="J2418">
            <v>48.86</v>
          </cell>
          <cell r="K2418">
            <v>48.86</v>
          </cell>
          <cell r="M2418">
            <v>140.16999999999999</v>
          </cell>
          <cell r="N2418">
            <v>31.26</v>
          </cell>
          <cell r="O2418">
            <v>0.22301491046586291</v>
          </cell>
          <cell r="P2418">
            <v>245</v>
          </cell>
          <cell r="Q2418">
            <v>143000</v>
          </cell>
          <cell r="R2418">
            <v>8.2459821192403329</v>
          </cell>
          <cell r="S2418" t="str">
            <v/>
          </cell>
          <cell r="T2418">
            <v>23155</v>
          </cell>
          <cell r="U2418">
            <v>6.19452082389728</v>
          </cell>
          <cell r="V2418">
            <v>3117476</v>
          </cell>
          <cell r="X2418">
            <v>82</v>
          </cell>
          <cell r="Y2418">
            <v>0</v>
          </cell>
          <cell r="Z2418">
            <v>26.976000000000042</v>
          </cell>
        </row>
        <row r="2419">
          <cell r="A2419">
            <v>40036</v>
          </cell>
          <cell r="C2419">
            <v>775035</v>
          </cell>
          <cell r="E2419">
            <v>2032190</v>
          </cell>
          <cell r="J2419">
            <v>37.04</v>
          </cell>
          <cell r="K2419">
            <v>37.04</v>
          </cell>
          <cell r="M2419">
            <v>130.52000000000001</v>
          </cell>
          <cell r="N2419">
            <v>29.13</v>
          </cell>
          <cell r="O2419">
            <v>0.22318418633159667</v>
          </cell>
          <cell r="P2419">
            <v>245</v>
          </cell>
          <cell r="Q2419">
            <v>130000</v>
          </cell>
          <cell r="R2419">
            <v>8.3767754834089274</v>
          </cell>
          <cell r="S2419" t="str">
            <v/>
          </cell>
          <cell r="T2419">
            <v>27898</v>
          </cell>
          <cell r="U2419">
            <v>8.2882319728557565</v>
          </cell>
          <cell r="V2419">
            <v>2807225</v>
          </cell>
          <cell r="X2419">
            <v>76</v>
          </cell>
          <cell r="Y2419">
            <v>0</v>
          </cell>
          <cell r="Z2419">
            <v>21.81280000000001</v>
          </cell>
        </row>
        <row r="2420">
          <cell r="A2420">
            <v>40037</v>
          </cell>
          <cell r="C2420">
            <v>641912</v>
          </cell>
          <cell r="E2420">
            <v>1868410</v>
          </cell>
          <cell r="J2420">
            <v>32.549999999999997</v>
          </cell>
          <cell r="K2420">
            <v>32.549999999999997</v>
          </cell>
          <cell r="M2420">
            <v>114.75</v>
          </cell>
          <cell r="N2420">
            <v>26.75</v>
          </cell>
          <cell r="O2420">
            <v>0.23311546840958605</v>
          </cell>
          <cell r="P2420">
            <v>245</v>
          </cell>
          <cell r="Q2420">
            <v>112000</v>
          </cell>
          <cell r="R2420">
            <v>8.5211201629327906</v>
          </cell>
          <cell r="S2420" t="str">
            <v/>
          </cell>
          <cell r="T2420">
            <v>30743</v>
          </cell>
          <cell r="U2420">
            <v>10.213694498156013</v>
          </cell>
          <cell r="V2420">
            <v>2510322</v>
          </cell>
          <cell r="X2420">
            <v>74</v>
          </cell>
          <cell r="Y2420">
            <v>0</v>
          </cell>
          <cell r="Z2420">
            <v>18.480000000000004</v>
          </cell>
        </row>
        <row r="2421">
          <cell r="A2421">
            <v>40038</v>
          </cell>
          <cell r="C2421">
            <v>607580</v>
          </cell>
          <cell r="E2421">
            <v>1859260</v>
          </cell>
          <cell r="J2421">
            <v>31.31</v>
          </cell>
          <cell r="K2421">
            <v>31.31</v>
          </cell>
          <cell r="M2421">
            <v>117.59</v>
          </cell>
          <cell r="N2421">
            <v>28.05</v>
          </cell>
          <cell r="O2421">
            <v>0.23854069223573432</v>
          </cell>
          <cell r="P2421">
            <v>245</v>
          </cell>
          <cell r="Q2421">
            <v>114000</v>
          </cell>
          <cell r="R2421">
            <v>8.2835460040295494</v>
          </cell>
          <cell r="S2421" t="str">
            <v/>
          </cell>
          <cell r="T2421">
            <v>23329</v>
          </cell>
          <cell r="U2421">
            <v>7.8871698204990999</v>
          </cell>
          <cell r="V2421">
            <v>2466840</v>
          </cell>
          <cell r="X2421">
            <v>72</v>
          </cell>
          <cell r="Y2421">
            <v>0</v>
          </cell>
          <cell r="Z2421">
            <v>18.713600000000014</v>
          </cell>
        </row>
        <row r="2422">
          <cell r="A2422">
            <v>40039</v>
          </cell>
          <cell r="C2422">
            <v>645000</v>
          </cell>
          <cell r="E2422">
            <v>1957740</v>
          </cell>
          <cell r="J2422">
            <v>30.87</v>
          </cell>
          <cell r="K2422">
            <v>30.87</v>
          </cell>
          <cell r="M2422">
            <v>123.47</v>
          </cell>
          <cell r="N2422">
            <v>31.64</v>
          </cell>
          <cell r="O2422">
            <v>0.25625658054588157</v>
          </cell>
          <cell r="P2422">
            <v>245</v>
          </cell>
          <cell r="Q2422">
            <v>118000</v>
          </cell>
          <cell r="R2422">
            <v>8.4318387974601521</v>
          </cell>
          <cell r="S2422" t="str">
            <v/>
          </cell>
          <cell r="T2422">
            <v>22222</v>
          </cell>
          <cell r="U2422">
            <v>7.1206297978284425</v>
          </cell>
          <cell r="V2422">
            <v>2602740</v>
          </cell>
          <cell r="X2422">
            <v>74</v>
          </cell>
          <cell r="Y2422">
            <v>0</v>
          </cell>
          <cell r="Z2422">
            <v>20.859200000000016</v>
          </cell>
        </row>
        <row r="2423">
          <cell r="A2423">
            <v>40040</v>
          </cell>
          <cell r="C2423">
            <v>700000</v>
          </cell>
          <cell r="E2423">
            <v>2052130</v>
          </cell>
          <cell r="J2423">
            <v>31.99</v>
          </cell>
          <cell r="K2423">
            <v>31.99</v>
          </cell>
          <cell r="M2423">
            <v>133.16</v>
          </cell>
          <cell r="N2423">
            <v>36.28</v>
          </cell>
          <cell r="O2423">
            <v>0.27245419044758185</v>
          </cell>
          <cell r="P2423">
            <v>245</v>
          </cell>
          <cell r="Q2423">
            <v>124000</v>
          </cell>
          <cell r="R2423">
            <v>8.3322131395700882</v>
          </cell>
          <cell r="S2423" t="str">
            <v/>
          </cell>
          <cell r="T2423">
            <v>22484</v>
          </cell>
          <cell r="U2423">
            <v>6.813506629410675</v>
          </cell>
          <cell r="V2423">
            <v>2752130</v>
          </cell>
          <cell r="X2423">
            <v>76</v>
          </cell>
          <cell r="Y2423">
            <v>0</v>
          </cell>
          <cell r="Z2423">
            <v>20.832000000000008</v>
          </cell>
        </row>
        <row r="2424">
          <cell r="A2424">
            <v>40041</v>
          </cell>
          <cell r="C2424">
            <v>811835</v>
          </cell>
          <cell r="E2424">
            <v>2059460</v>
          </cell>
          <cell r="J2424">
            <v>40.159999999999997</v>
          </cell>
          <cell r="K2424">
            <v>40.159999999999997</v>
          </cell>
          <cell r="M2424">
            <v>129.07</v>
          </cell>
          <cell r="N2424">
            <v>30.23</v>
          </cell>
          <cell r="O2424">
            <v>0.23421399240722091</v>
          </cell>
          <cell r="P2424">
            <v>245</v>
          </cell>
          <cell r="Q2424">
            <v>133000</v>
          </cell>
          <cell r="R2424">
            <v>8.4834101518643266</v>
          </cell>
          <cell r="S2424" t="str">
            <v/>
          </cell>
          <cell r="T2424">
            <v>22166</v>
          </cell>
          <cell r="U2424">
            <v>6.4383645706902293</v>
          </cell>
          <cell r="V2424">
            <v>2871295</v>
          </cell>
          <cell r="X2424">
            <v>82</v>
          </cell>
          <cell r="Y2424">
            <v>0</v>
          </cell>
          <cell r="Z2424">
            <v>26.17440000000002</v>
          </cell>
        </row>
        <row r="2425">
          <cell r="A2425">
            <v>40042</v>
          </cell>
          <cell r="C2425">
            <v>854000</v>
          </cell>
          <cell r="E2425">
            <v>2125450</v>
          </cell>
          <cell r="J2425">
            <v>40.78</v>
          </cell>
          <cell r="K2425">
            <v>40.78</v>
          </cell>
          <cell r="M2425">
            <v>134.33000000000001</v>
          </cell>
          <cell r="N2425">
            <v>29.65</v>
          </cell>
          <cell r="O2425">
            <v>0.22072508002679964</v>
          </cell>
          <cell r="P2425">
            <v>245</v>
          </cell>
          <cell r="Q2425">
            <v>138000</v>
          </cell>
          <cell r="R2425">
            <v>8.5073667980126775</v>
          </cell>
          <cell r="S2425" t="str">
            <v/>
          </cell>
          <cell r="T2425">
            <v>23856</v>
          </cell>
          <cell r="U2425">
            <v>6.6777103156622868</v>
          </cell>
          <cell r="V2425">
            <v>2979450</v>
          </cell>
          <cell r="X2425">
            <v>79</v>
          </cell>
          <cell r="Y2425">
            <v>0</v>
          </cell>
          <cell r="Z2425">
            <v>23.118399999999994</v>
          </cell>
        </row>
        <row r="2426">
          <cell r="A2426">
            <v>40043</v>
          </cell>
          <cell r="C2426">
            <v>846000</v>
          </cell>
          <cell r="E2426">
            <v>2087680</v>
          </cell>
          <cell r="J2426">
            <v>43.16</v>
          </cell>
          <cell r="K2426">
            <v>43.16</v>
          </cell>
          <cell r="M2426">
            <v>130.16999999999999</v>
          </cell>
          <cell r="N2426">
            <v>34.68</v>
          </cell>
          <cell r="O2426">
            <v>0.26642083429361607</v>
          </cell>
          <cell r="P2426">
            <v>245</v>
          </cell>
          <cell r="Q2426">
            <v>135000</v>
          </cell>
          <cell r="R2426">
            <v>8.4627012057924205</v>
          </cell>
          <cell r="S2426" t="str">
            <v/>
          </cell>
          <cell r="T2426">
            <v>23967</v>
          </cell>
          <cell r="U2426">
            <v>6.8134486378882491</v>
          </cell>
          <cell r="V2426">
            <v>2933680</v>
          </cell>
          <cell r="X2426">
            <v>75</v>
          </cell>
          <cell r="Y2426">
            <v>0</v>
          </cell>
          <cell r="Z2426">
            <v>21.10560000000001</v>
          </cell>
        </row>
        <row r="2427">
          <cell r="A2427">
            <v>40044</v>
          </cell>
          <cell r="C2427">
            <v>928275</v>
          </cell>
          <cell r="D2427">
            <v>1578</v>
          </cell>
          <cell r="E2427">
            <v>2020740</v>
          </cell>
          <cell r="J2427">
            <v>43.01</v>
          </cell>
          <cell r="K2427">
            <v>43.01</v>
          </cell>
          <cell r="L2427">
            <v>120</v>
          </cell>
          <cell r="M2427">
            <v>133.04</v>
          </cell>
          <cell r="N2427">
            <v>32.520000000000003</v>
          </cell>
          <cell r="O2427">
            <v>0.24443776307877335</v>
          </cell>
          <cell r="P2427">
            <v>245</v>
          </cell>
          <cell r="Q2427">
            <v>140000</v>
          </cell>
          <cell r="R2427">
            <v>8.375504118148255</v>
          </cell>
          <cell r="S2427">
            <v>13.15</v>
          </cell>
          <cell r="T2427">
            <v>28293</v>
          </cell>
          <cell r="U2427">
            <v>7.9971592151137072</v>
          </cell>
          <cell r="V2427">
            <v>2950593</v>
          </cell>
          <cell r="X2427">
            <v>79</v>
          </cell>
          <cell r="Y2427">
            <v>0</v>
          </cell>
          <cell r="Z2427">
            <v>24.14400000000002</v>
          </cell>
        </row>
        <row r="2428">
          <cell r="A2428">
            <v>40045</v>
          </cell>
          <cell r="C2428">
            <v>640000</v>
          </cell>
          <cell r="E2428">
            <v>2009650</v>
          </cell>
          <cell r="J2428">
            <v>31.62</v>
          </cell>
          <cell r="K2428">
            <v>31.62</v>
          </cell>
          <cell r="M2428">
            <v>130.9</v>
          </cell>
          <cell r="N2428">
            <v>28.86</v>
          </cell>
          <cell r="O2428">
            <v>0.22047364400305575</v>
          </cell>
          <cell r="P2428">
            <v>245</v>
          </cell>
          <cell r="Q2428">
            <v>120000</v>
          </cell>
          <cell r="R2428">
            <v>8.1517659365001229</v>
          </cell>
          <cell r="S2428" t="str">
            <v/>
          </cell>
          <cell r="T2428">
            <v>22620</v>
          </cell>
          <cell r="U2428">
            <v>7.1198384692317847</v>
          </cell>
          <cell r="V2428">
            <v>2649650</v>
          </cell>
          <cell r="X2428">
            <v>73</v>
          </cell>
          <cell r="Y2428">
            <v>0</v>
          </cell>
          <cell r="Z2428">
            <v>19.428799999999995</v>
          </cell>
        </row>
        <row r="2429">
          <cell r="A2429">
            <v>40046</v>
          </cell>
          <cell r="C2429">
            <v>575000</v>
          </cell>
          <cell r="E2429">
            <v>1807940</v>
          </cell>
          <cell r="J2429">
            <v>29.4</v>
          </cell>
          <cell r="K2429">
            <v>29.4</v>
          </cell>
          <cell r="M2429">
            <v>114.01</v>
          </cell>
          <cell r="N2429">
            <v>26.04</v>
          </cell>
          <cell r="O2429">
            <v>0.22840101745460922</v>
          </cell>
          <cell r="P2429">
            <v>245</v>
          </cell>
          <cell r="Q2429">
            <v>124000</v>
          </cell>
          <cell r="R2429">
            <v>8.3081375078446413</v>
          </cell>
          <cell r="S2429" t="str">
            <v/>
          </cell>
          <cell r="T2429">
            <v>23799</v>
          </cell>
          <cell r="U2429">
            <v>8.3293603699631547</v>
          </cell>
          <cell r="V2429">
            <v>2382940</v>
          </cell>
          <cell r="X2429">
            <v>72</v>
          </cell>
          <cell r="Y2429">
            <v>0</v>
          </cell>
          <cell r="Z2429">
            <v>14.924800000000033</v>
          </cell>
        </row>
        <row r="2430">
          <cell r="A2430">
            <v>40047</v>
          </cell>
          <cell r="C2430">
            <v>583527</v>
          </cell>
          <cell r="E2430">
            <v>1587190</v>
          </cell>
          <cell r="J2430">
            <v>29.83</v>
          </cell>
          <cell r="K2430">
            <v>29.83</v>
          </cell>
          <cell r="M2430">
            <v>101.32</v>
          </cell>
          <cell r="N2430">
            <v>26.47</v>
          </cell>
          <cell r="O2430">
            <v>0.26125148045795499</v>
          </cell>
          <cell r="P2430">
            <v>245</v>
          </cell>
          <cell r="Q2430">
            <v>101000</v>
          </cell>
          <cell r="R2430">
            <v>8.2757033930613826</v>
          </cell>
          <cell r="S2430" t="str">
            <v/>
          </cell>
          <cell r="T2430">
            <v>24065</v>
          </cell>
          <cell r="U2430">
            <v>9.2458897221517145</v>
          </cell>
          <cell r="V2430">
            <v>2170717</v>
          </cell>
          <cell r="X2430">
            <v>67</v>
          </cell>
          <cell r="Y2430">
            <v>0</v>
          </cell>
          <cell r="Z2430">
            <v>11.105599999999981</v>
          </cell>
        </row>
        <row r="2431">
          <cell r="A2431">
            <v>40048</v>
          </cell>
          <cell r="C2431">
            <v>81642</v>
          </cell>
          <cell r="D2431">
            <v>3103</v>
          </cell>
          <cell r="E2431">
            <v>1967280</v>
          </cell>
          <cell r="K2431">
            <v>0</v>
          </cell>
          <cell r="L2431">
            <v>260</v>
          </cell>
          <cell r="M2431">
            <v>126.75</v>
          </cell>
          <cell r="N2431">
            <v>30.42</v>
          </cell>
          <cell r="O2431">
            <v>0.24000000000000002</v>
          </cell>
          <cell r="P2431">
            <v>245</v>
          </cell>
          <cell r="Q2431">
            <v>94000</v>
          </cell>
          <cell r="R2431">
            <v>8.0825325443786991</v>
          </cell>
          <cell r="S2431">
            <v>11.934615384615384</v>
          </cell>
          <cell r="T2431">
            <v>24847</v>
          </cell>
          <cell r="U2431">
            <v>10.098511470376824</v>
          </cell>
          <cell r="V2431">
            <v>2052025</v>
          </cell>
          <cell r="X2431">
            <v>65</v>
          </cell>
          <cell r="Y2431">
            <v>0</v>
          </cell>
          <cell r="Z2431">
            <v>10.987199999999994</v>
          </cell>
        </row>
        <row r="2432">
          <cell r="A2432">
            <v>40049</v>
          </cell>
          <cell r="D2432">
            <v>2040</v>
          </cell>
          <cell r="E2432">
            <v>2100830</v>
          </cell>
          <cell r="K2432">
            <v>0</v>
          </cell>
          <cell r="L2432">
            <v>780</v>
          </cell>
          <cell r="M2432">
            <v>133.19</v>
          </cell>
          <cell r="N2432">
            <v>35.14</v>
          </cell>
          <cell r="O2432">
            <v>0.26383362114272846</v>
          </cell>
          <cell r="P2432">
            <v>245</v>
          </cell>
          <cell r="Q2432">
            <v>93000</v>
          </cell>
          <cell r="R2432">
            <v>7.8865905848787445</v>
          </cell>
          <cell r="S2432">
            <v>2.6153846153846154</v>
          </cell>
          <cell r="T2432">
            <v>24705</v>
          </cell>
          <cell r="U2432">
            <v>9.7980236533879879</v>
          </cell>
          <cell r="V2432">
            <v>2102870</v>
          </cell>
          <cell r="X2432">
            <v>66</v>
          </cell>
          <cell r="Y2432">
            <v>0</v>
          </cell>
          <cell r="Z2432">
            <v>12.977599999999988</v>
          </cell>
        </row>
        <row r="2433">
          <cell r="A2433">
            <v>40050</v>
          </cell>
          <cell r="D2433">
            <v>213414</v>
          </cell>
          <cell r="E2433">
            <v>2133950</v>
          </cell>
          <cell r="K2433">
            <v>0</v>
          </cell>
          <cell r="L2433">
            <v>2800</v>
          </cell>
          <cell r="M2433">
            <v>136.1</v>
          </cell>
          <cell r="N2433">
            <v>34.619999999999997</v>
          </cell>
          <cell r="O2433">
            <v>0.25437178545187361</v>
          </cell>
          <cell r="P2433">
            <v>245</v>
          </cell>
          <cell r="Q2433">
            <v>110000</v>
          </cell>
          <cell r="R2433">
            <v>7.8396399706098459</v>
          </cell>
          <cell r="S2433">
            <v>76.219285714285718</v>
          </cell>
          <cell r="T2433">
            <v>22698</v>
          </cell>
          <cell r="U2433">
            <v>8.0644211975645881</v>
          </cell>
          <cell r="V2433">
            <v>2347364</v>
          </cell>
          <cell r="X2433">
            <v>68</v>
          </cell>
          <cell r="Y2433">
            <v>0</v>
          </cell>
          <cell r="Z2433">
            <v>14.675200000000004</v>
          </cell>
        </row>
        <row r="2434">
          <cell r="A2434">
            <v>40051</v>
          </cell>
          <cell r="D2434">
            <v>379000</v>
          </cell>
          <cell r="E2434">
            <v>2194940</v>
          </cell>
          <cell r="K2434">
            <v>0</v>
          </cell>
          <cell r="L2434">
            <v>4990</v>
          </cell>
          <cell r="M2434">
            <v>140.08000000000001</v>
          </cell>
          <cell r="N2434">
            <v>34</v>
          </cell>
          <cell r="O2434">
            <v>0.24271844660194172</v>
          </cell>
          <cell r="P2434">
            <v>245</v>
          </cell>
          <cell r="Q2434">
            <v>120000</v>
          </cell>
          <cell r="R2434">
            <v>7.8345945174186182</v>
          </cell>
          <cell r="S2434">
            <v>75.951903807615224</v>
          </cell>
          <cell r="T2434">
            <v>23106</v>
          </cell>
          <cell r="U2434">
            <v>7.4867339565024826</v>
          </cell>
          <cell r="V2434">
            <v>2573940</v>
          </cell>
          <cell r="X2434">
            <v>74</v>
          </cell>
          <cell r="Y2434">
            <v>0</v>
          </cell>
          <cell r="Z2434">
            <v>20.625600000000006</v>
          </cell>
        </row>
        <row r="2435">
          <cell r="A2435">
            <v>40052</v>
          </cell>
          <cell r="D2435">
            <v>448000</v>
          </cell>
          <cell r="E2435">
            <v>2202330</v>
          </cell>
          <cell r="K2435">
            <v>0</v>
          </cell>
          <cell r="L2435">
            <v>5610</v>
          </cell>
          <cell r="M2435">
            <v>142.47999999999999</v>
          </cell>
          <cell r="N2435">
            <v>31.84</v>
          </cell>
          <cell r="O2435">
            <v>0.22346996069623809</v>
          </cell>
          <cell r="P2435">
            <v>245</v>
          </cell>
          <cell r="Q2435">
            <v>121000</v>
          </cell>
          <cell r="R2435">
            <v>7.7285583941605838</v>
          </cell>
          <cell r="S2435">
            <v>79.85739750445633</v>
          </cell>
          <cell r="T2435">
            <v>30442</v>
          </cell>
          <cell r="U2435">
            <v>9.5794214305388383</v>
          </cell>
          <cell r="V2435">
            <v>2650330</v>
          </cell>
          <cell r="X2435">
            <v>74</v>
          </cell>
          <cell r="Y2435">
            <v>0</v>
          </cell>
          <cell r="Z2435">
            <v>20.390400000000014</v>
          </cell>
        </row>
        <row r="2436">
          <cell r="A2436">
            <v>40053</v>
          </cell>
          <cell r="D2436">
            <v>301000</v>
          </cell>
          <cell r="E2436">
            <v>2217210</v>
          </cell>
          <cell r="K2436">
            <v>0</v>
          </cell>
          <cell r="L2436">
            <v>4000</v>
          </cell>
          <cell r="M2436">
            <v>147.6</v>
          </cell>
          <cell r="N2436">
            <v>31.61</v>
          </cell>
          <cell r="O2436">
            <v>0.21415989159891599</v>
          </cell>
          <cell r="P2436">
            <v>245</v>
          </cell>
          <cell r="Q2436">
            <v>127000</v>
          </cell>
          <cell r="R2436">
            <v>7.5108739837398373</v>
          </cell>
          <cell r="S2436">
            <v>75.25</v>
          </cell>
          <cell r="T2436">
            <v>22753</v>
          </cell>
          <cell r="U2436">
            <v>7.5355121296476462</v>
          </cell>
          <cell r="V2436">
            <v>2518210</v>
          </cell>
          <cell r="X2436">
            <v>72</v>
          </cell>
          <cell r="Y2436">
            <v>0</v>
          </cell>
          <cell r="Z2436">
            <v>18.020799999999994</v>
          </cell>
        </row>
        <row r="2437">
          <cell r="A2437">
            <v>40054</v>
          </cell>
          <cell r="D2437">
            <v>117900</v>
          </cell>
          <cell r="E2437">
            <v>2192470</v>
          </cell>
          <cell r="K2437">
            <v>0</v>
          </cell>
          <cell r="L2437">
            <v>2130</v>
          </cell>
          <cell r="M2437">
            <v>144.94</v>
          </cell>
          <cell r="N2437">
            <v>30.59</v>
          </cell>
          <cell r="O2437">
            <v>0.21105284945494687</v>
          </cell>
          <cell r="P2437">
            <v>245</v>
          </cell>
          <cell r="Q2437">
            <v>107000</v>
          </cell>
          <cell r="R2437">
            <v>7.5633710500896925</v>
          </cell>
          <cell r="S2437">
            <v>55.352112676056336</v>
          </cell>
          <cell r="T2437">
            <v>22174</v>
          </cell>
          <cell r="U2437">
            <v>8.0043958327021212</v>
          </cell>
          <cell r="V2437">
            <v>2310370</v>
          </cell>
          <cell r="X2437">
            <v>72</v>
          </cell>
          <cell r="Y2437">
            <v>0</v>
          </cell>
          <cell r="Z2437">
            <v>16.379200000000026</v>
          </cell>
        </row>
        <row r="2438">
          <cell r="A2438">
            <v>40055</v>
          </cell>
          <cell r="D2438">
            <v>5909</v>
          </cell>
          <cell r="E2438">
            <v>1990390</v>
          </cell>
          <cell r="K2438">
            <v>0</v>
          </cell>
          <cell r="L2438">
            <v>170</v>
          </cell>
          <cell r="M2438">
            <v>129.13</v>
          </cell>
          <cell r="N2438">
            <v>29.26</v>
          </cell>
          <cell r="O2438">
            <v>0.22659335553318363</v>
          </cell>
          <cell r="P2438">
            <v>245</v>
          </cell>
          <cell r="Q2438">
            <v>91000</v>
          </cell>
          <cell r="R2438">
            <v>7.7069232556338569</v>
          </cell>
          <cell r="S2438">
            <v>34.758823529411764</v>
          </cell>
          <cell r="T2438">
            <v>21172</v>
          </cell>
          <cell r="U2438">
            <v>8.8450918424544618</v>
          </cell>
          <cell r="V2438">
            <v>1996299</v>
          </cell>
          <cell r="X2438">
            <v>63</v>
          </cell>
          <cell r="Y2438">
            <v>2</v>
          </cell>
          <cell r="Z2438">
            <v>7.883199999999988</v>
          </cell>
        </row>
        <row r="2439">
          <cell r="A2439">
            <v>40056</v>
          </cell>
          <cell r="D2439">
            <v>1286</v>
          </cell>
          <cell r="E2439">
            <v>1996560</v>
          </cell>
          <cell r="K2439">
            <v>0</v>
          </cell>
          <cell r="L2439">
            <v>40</v>
          </cell>
          <cell r="M2439">
            <v>127.43</v>
          </cell>
          <cell r="N2439">
            <v>30.45</v>
          </cell>
          <cell r="O2439">
            <v>0.23895472023856232</v>
          </cell>
          <cell r="P2439">
            <v>245</v>
          </cell>
          <cell r="Q2439">
            <v>90000</v>
          </cell>
          <cell r="R2439">
            <v>7.833948049909754</v>
          </cell>
          <cell r="S2439">
            <v>32.15</v>
          </cell>
          <cell r="T2439">
            <v>22068</v>
          </cell>
          <cell r="U2439">
            <v>9.2122776229999701</v>
          </cell>
          <cell r="V2439">
            <v>1997846</v>
          </cell>
          <cell r="X2439">
            <v>62</v>
          </cell>
          <cell r="Y2439">
            <v>3</v>
          </cell>
          <cell r="Z2439">
            <v>8.5727999999999867</v>
          </cell>
        </row>
        <row r="2440">
          <cell r="A2440">
            <v>40057</v>
          </cell>
          <cell r="D2440">
            <v>2805</v>
          </cell>
          <cell r="E2440">
            <v>2080800</v>
          </cell>
          <cell r="K2440">
            <v>0</v>
          </cell>
          <cell r="L2440">
            <v>300</v>
          </cell>
          <cell r="M2440">
            <v>136.66</v>
          </cell>
          <cell r="N2440">
            <v>29.41</v>
          </cell>
          <cell r="O2440">
            <v>0.21520561978633104</v>
          </cell>
          <cell r="P2440">
            <v>230</v>
          </cell>
          <cell r="Q2440">
            <v>96000</v>
          </cell>
          <cell r="R2440">
            <v>7.6130542953314793</v>
          </cell>
          <cell r="S2440">
            <v>9.35</v>
          </cell>
          <cell r="T2440">
            <v>25812</v>
          </cell>
          <cell r="U2440">
            <v>10.331712584678957</v>
          </cell>
          <cell r="V2440">
            <v>2083605</v>
          </cell>
          <cell r="X2440">
            <v>64</v>
          </cell>
          <cell r="Y2440">
            <v>1</v>
          </cell>
          <cell r="Z2440">
            <v>9.2287999999999926</v>
          </cell>
        </row>
        <row r="2441">
          <cell r="A2441">
            <v>40058</v>
          </cell>
          <cell r="D2441">
            <v>1342</v>
          </cell>
          <cell r="E2441">
            <v>2112710</v>
          </cell>
          <cell r="K2441">
            <v>0</v>
          </cell>
          <cell r="L2441">
            <v>750</v>
          </cell>
          <cell r="M2441">
            <v>141.55000000000001</v>
          </cell>
          <cell r="N2441">
            <v>31.13</v>
          </cell>
          <cell r="O2441">
            <v>0.21992228894383609</v>
          </cell>
          <cell r="P2441">
            <v>230</v>
          </cell>
          <cell r="Q2441">
            <v>93000</v>
          </cell>
          <cell r="R2441">
            <v>7.4627693394560222</v>
          </cell>
          <cell r="S2441">
            <v>1.7893333333333334</v>
          </cell>
          <cell r="T2441">
            <v>22390</v>
          </cell>
          <cell r="U2441">
            <v>8.8329236934569266</v>
          </cell>
          <cell r="V2441">
            <v>2114052</v>
          </cell>
          <cell r="X2441">
            <v>64</v>
          </cell>
          <cell r="Y2441">
            <v>1</v>
          </cell>
          <cell r="Z2441">
            <v>11.471999999999987</v>
          </cell>
        </row>
        <row r="2442">
          <cell r="A2442">
            <v>40059</v>
          </cell>
          <cell r="D2442">
            <v>144903</v>
          </cell>
          <cell r="E2442">
            <v>2163600</v>
          </cell>
          <cell r="K2442">
            <v>0</v>
          </cell>
          <cell r="L2442">
            <v>2040</v>
          </cell>
          <cell r="M2442">
            <v>143.85</v>
          </cell>
          <cell r="N2442">
            <v>32.229999999999997</v>
          </cell>
          <cell r="O2442">
            <v>0.2240528328119569</v>
          </cell>
          <cell r="P2442">
            <v>230</v>
          </cell>
          <cell r="Q2442">
            <v>108000</v>
          </cell>
          <cell r="R2442">
            <v>7.5203336809176227</v>
          </cell>
          <cell r="S2442">
            <v>71.030882352941177</v>
          </cell>
          <cell r="T2442">
            <v>22726</v>
          </cell>
          <cell r="U2442">
            <v>8.2102921243767053</v>
          </cell>
          <cell r="V2442">
            <v>2308503</v>
          </cell>
          <cell r="X2442">
            <v>68</v>
          </cell>
          <cell r="Y2442">
            <v>0</v>
          </cell>
          <cell r="Z2442">
            <v>14.45920000000001</v>
          </cell>
        </row>
        <row r="2443">
          <cell r="A2443">
            <v>40060</v>
          </cell>
          <cell r="D2443">
            <v>170000</v>
          </cell>
          <cell r="E2443">
            <v>2197560</v>
          </cell>
          <cell r="K2443">
            <v>0</v>
          </cell>
          <cell r="L2443">
            <v>2410</v>
          </cell>
          <cell r="M2443">
            <v>143.83000000000001</v>
          </cell>
          <cell r="N2443">
            <v>32.409999999999997</v>
          </cell>
          <cell r="O2443">
            <v>0.2253354654800806</v>
          </cell>
          <cell r="P2443">
            <v>230</v>
          </cell>
          <cell r="Q2443">
            <v>109000</v>
          </cell>
          <cell r="R2443">
            <v>7.6394354446221238</v>
          </cell>
          <cell r="S2443">
            <v>70.539419087136935</v>
          </cell>
          <cell r="T2443">
            <v>22370</v>
          </cell>
          <cell r="U2443">
            <v>7.8800875162614661</v>
          </cell>
          <cell r="V2443">
            <v>2367560</v>
          </cell>
          <cell r="X2443">
            <v>70</v>
          </cell>
          <cell r="Y2443">
            <v>0</v>
          </cell>
          <cell r="Z2443">
            <v>17.456000000000017</v>
          </cell>
        </row>
        <row r="2444">
          <cell r="A2444">
            <v>40061</v>
          </cell>
          <cell r="D2444">
            <v>221642</v>
          </cell>
          <cell r="E2444">
            <v>2218650</v>
          </cell>
          <cell r="K2444">
            <v>0</v>
          </cell>
          <cell r="L2444">
            <v>3090</v>
          </cell>
          <cell r="M2444">
            <v>142.99</v>
          </cell>
          <cell r="N2444">
            <v>33.33</v>
          </cell>
          <cell r="O2444">
            <v>0.23309322330232882</v>
          </cell>
          <cell r="P2444">
            <v>230</v>
          </cell>
          <cell r="Q2444">
            <v>110000</v>
          </cell>
          <cell r="R2444">
            <v>7.7580600041960972</v>
          </cell>
          <cell r="S2444">
            <v>71.728802588996757</v>
          </cell>
          <cell r="T2444">
            <v>25379</v>
          </cell>
          <cell r="U2444">
            <v>8.6735874231444416</v>
          </cell>
          <cell r="V2444">
            <v>2440292</v>
          </cell>
          <cell r="X2444">
            <v>70</v>
          </cell>
          <cell r="Y2444">
            <v>0</v>
          </cell>
          <cell r="Z2444">
            <v>17.891200000000026</v>
          </cell>
        </row>
        <row r="2445">
          <cell r="A2445">
            <v>40062</v>
          </cell>
          <cell r="D2445">
            <v>174051</v>
          </cell>
          <cell r="E2445">
            <v>2189300</v>
          </cell>
          <cell r="K2445">
            <v>0</v>
          </cell>
          <cell r="L2445">
            <v>2860</v>
          </cell>
          <cell r="M2445">
            <v>141.26</v>
          </cell>
          <cell r="N2445">
            <v>31.48</v>
          </cell>
          <cell r="O2445">
            <v>0.22285147954127144</v>
          </cell>
          <cell r="P2445">
            <v>230</v>
          </cell>
          <cell r="Q2445">
            <v>114000</v>
          </cell>
          <cell r="R2445">
            <v>7.7491858983434803</v>
          </cell>
          <cell r="S2445">
            <v>60.856993006993008</v>
          </cell>
          <cell r="T2445">
            <v>23743</v>
          </cell>
          <cell r="U2445">
            <v>8.3786377901547411</v>
          </cell>
          <cell r="V2445">
            <v>2363351</v>
          </cell>
          <cell r="X2445">
            <v>72</v>
          </cell>
          <cell r="Y2445">
            <v>0</v>
          </cell>
          <cell r="Z2445">
            <v>19.164800000000028</v>
          </cell>
        </row>
        <row r="2446">
          <cell r="A2446">
            <v>40063</v>
          </cell>
          <cell r="D2446">
            <v>227300</v>
          </cell>
          <cell r="E2446">
            <v>2204740</v>
          </cell>
          <cell r="K2446">
            <v>0</v>
          </cell>
          <cell r="L2446">
            <v>3380</v>
          </cell>
          <cell r="M2446">
            <v>141.27000000000001</v>
          </cell>
          <cell r="N2446">
            <v>39.4</v>
          </cell>
          <cell r="O2446">
            <v>0.2788985630353224</v>
          </cell>
          <cell r="P2446">
            <v>230</v>
          </cell>
          <cell r="Q2446">
            <v>112000</v>
          </cell>
          <cell r="R2446">
            <v>7.8032844906915839</v>
          </cell>
          <cell r="S2446">
            <v>67.248520710059168</v>
          </cell>
          <cell r="T2446">
            <v>25279</v>
          </cell>
          <cell r="U2446">
            <v>8.668725020970049</v>
          </cell>
          <cell r="V2446">
            <v>2432040</v>
          </cell>
          <cell r="X2446">
            <v>72</v>
          </cell>
          <cell r="Y2446">
            <v>0</v>
          </cell>
          <cell r="Z2446">
            <v>19.611200000000011</v>
          </cell>
        </row>
        <row r="2447">
          <cell r="A2447">
            <v>40064</v>
          </cell>
          <cell r="D2447">
            <v>248548</v>
          </cell>
          <cell r="E2447">
            <v>2208230</v>
          </cell>
          <cell r="K2447">
            <v>0</v>
          </cell>
          <cell r="L2447">
            <v>3550</v>
          </cell>
          <cell r="M2447">
            <v>145.04</v>
          </cell>
          <cell r="N2447">
            <v>36.65</v>
          </cell>
          <cell r="O2447">
            <v>0.2526889134031991</v>
          </cell>
          <cell r="P2447">
            <v>230</v>
          </cell>
          <cell r="Q2447">
            <v>111000</v>
          </cell>
          <cell r="R2447">
            <v>7.6124862107004967</v>
          </cell>
          <cell r="S2447">
            <v>70.013521126760565</v>
          </cell>
          <cell r="T2447">
            <v>23891</v>
          </cell>
          <cell r="U2447">
            <v>8.1102541621587303</v>
          </cell>
          <cell r="V2447">
            <v>2456778</v>
          </cell>
          <cell r="X2447">
            <v>71</v>
          </cell>
          <cell r="Y2447">
            <v>0</v>
          </cell>
          <cell r="Z2447">
            <v>18.641600000000025</v>
          </cell>
        </row>
        <row r="2448">
          <cell r="A2448">
            <v>40065</v>
          </cell>
          <cell r="D2448">
            <v>204000</v>
          </cell>
          <cell r="E2448">
            <v>2186030</v>
          </cell>
          <cell r="K2448">
            <v>0</v>
          </cell>
          <cell r="L2448">
            <v>3050</v>
          </cell>
          <cell r="M2448">
            <v>138.75</v>
          </cell>
          <cell r="N2448">
            <v>32.79</v>
          </cell>
          <cell r="O2448">
            <v>0.23632432432432432</v>
          </cell>
          <cell r="P2448">
            <v>230</v>
          </cell>
          <cell r="Q2448">
            <v>108000</v>
          </cell>
          <cell r="R2448">
            <v>7.8775855855855852</v>
          </cell>
          <cell r="S2448">
            <v>66.885245901639351</v>
          </cell>
          <cell r="T2448">
            <v>22126</v>
          </cell>
          <cell r="U2448">
            <v>7.7208587339907861</v>
          </cell>
          <cell r="V2448">
            <v>2390030</v>
          </cell>
          <cell r="X2448">
            <v>70</v>
          </cell>
          <cell r="Y2448">
            <v>0</v>
          </cell>
          <cell r="Z2448">
            <v>16.799999999999997</v>
          </cell>
        </row>
        <row r="2449">
          <cell r="A2449">
            <v>40066</v>
          </cell>
          <cell r="D2449">
            <v>191931</v>
          </cell>
          <cell r="E2449">
            <v>2199990</v>
          </cell>
          <cell r="K2449">
            <v>0</v>
          </cell>
          <cell r="L2449">
            <v>2840</v>
          </cell>
          <cell r="M2449">
            <v>143.57</v>
          </cell>
          <cell r="N2449">
            <v>33.24</v>
          </cell>
          <cell r="O2449">
            <v>0.23152469178797802</v>
          </cell>
          <cell r="P2449">
            <v>230</v>
          </cell>
          <cell r="Q2449">
            <v>110000</v>
          </cell>
          <cell r="R2449">
            <v>7.661732952566692</v>
          </cell>
          <cell r="S2449">
            <v>67.581338028169014</v>
          </cell>
          <cell r="T2449">
            <v>24278</v>
          </cell>
          <cell r="U2449">
            <v>8.4651006450463875</v>
          </cell>
          <cell r="V2449">
            <v>2391921</v>
          </cell>
          <cell r="X2449">
            <v>72</v>
          </cell>
          <cell r="Y2449">
            <v>0</v>
          </cell>
          <cell r="Z2449">
            <v>19.164800000000028</v>
          </cell>
        </row>
        <row r="2450">
          <cell r="A2450">
            <v>40067</v>
          </cell>
          <cell r="D2450">
            <v>203100</v>
          </cell>
          <cell r="E2450">
            <v>2261210</v>
          </cell>
          <cell r="K2450">
            <v>0</v>
          </cell>
          <cell r="L2450">
            <v>3100</v>
          </cell>
          <cell r="M2450">
            <v>149.58000000000001</v>
          </cell>
          <cell r="N2450">
            <v>35.619999999999997</v>
          </cell>
          <cell r="O2450">
            <v>0.23813344029950526</v>
          </cell>
          <cell r="P2450">
            <v>230</v>
          </cell>
          <cell r="Q2450">
            <v>112000</v>
          </cell>
          <cell r="R2450">
            <v>7.5585305522128623</v>
          </cell>
          <cell r="S2450">
            <v>65.516129032258064</v>
          </cell>
          <cell r="T2450">
            <v>23650</v>
          </cell>
          <cell r="U2450">
            <v>8.0039037296444029</v>
          </cell>
          <cell r="V2450">
            <v>2464310</v>
          </cell>
          <cell r="X2450">
            <v>72</v>
          </cell>
          <cell r="Y2450">
            <v>0</v>
          </cell>
          <cell r="Z2450">
            <v>19.388800000000018</v>
          </cell>
        </row>
        <row r="2451">
          <cell r="A2451">
            <v>40068</v>
          </cell>
          <cell r="D2451">
            <v>149823</v>
          </cell>
          <cell r="E2451">
            <v>2202200</v>
          </cell>
          <cell r="K2451">
            <v>0</v>
          </cell>
          <cell r="L2451">
            <v>2330</v>
          </cell>
          <cell r="M2451">
            <v>145.63</v>
          </cell>
          <cell r="N2451">
            <v>34.22</v>
          </cell>
          <cell r="O2451">
            <v>0.2349790565130811</v>
          </cell>
          <cell r="P2451">
            <v>230</v>
          </cell>
          <cell r="Q2451">
            <v>110000</v>
          </cell>
          <cell r="R2451">
            <v>7.5609421135754999</v>
          </cell>
          <cell r="S2451">
            <v>64.301716738197428</v>
          </cell>
          <cell r="T2451">
            <v>24762</v>
          </cell>
          <cell r="U2451">
            <v>8.7803171992790876</v>
          </cell>
          <cell r="V2451">
            <v>2352023</v>
          </cell>
          <cell r="X2451">
            <v>70</v>
          </cell>
          <cell r="Y2451">
            <v>0</v>
          </cell>
          <cell r="Z2451">
            <v>17.019199999999998</v>
          </cell>
        </row>
        <row r="2452">
          <cell r="A2452">
            <v>40069</v>
          </cell>
          <cell r="D2452">
            <v>55577</v>
          </cell>
          <cell r="E2452">
            <v>2148460</v>
          </cell>
          <cell r="K2452">
            <v>0</v>
          </cell>
          <cell r="L2452">
            <v>1040</v>
          </cell>
          <cell r="M2452">
            <v>142.19999999999999</v>
          </cell>
          <cell r="N2452">
            <v>34.340000000000003</v>
          </cell>
          <cell r="O2452">
            <v>0.2414908579465542</v>
          </cell>
          <cell r="P2452">
            <v>230</v>
          </cell>
          <cell r="Q2452">
            <v>100000</v>
          </cell>
          <cell r="R2452">
            <v>7.5543600562587905</v>
          </cell>
          <cell r="S2452">
            <v>53.439423076923077</v>
          </cell>
          <cell r="T2452">
            <v>24762</v>
          </cell>
          <cell r="U2452">
            <v>9.3698554062386421</v>
          </cell>
          <cell r="V2452">
            <v>2204037</v>
          </cell>
          <cell r="X2452">
            <v>66</v>
          </cell>
          <cell r="Y2452">
            <v>0</v>
          </cell>
          <cell r="Z2452">
            <v>12.559999999999988</v>
          </cell>
        </row>
        <row r="2453">
          <cell r="A2453">
            <v>40070</v>
          </cell>
          <cell r="D2453">
            <v>139344</v>
          </cell>
          <cell r="E2453">
            <v>2139500</v>
          </cell>
          <cell r="K2453">
            <v>0</v>
          </cell>
          <cell r="L2453">
            <v>1950</v>
          </cell>
          <cell r="M2453">
            <v>137.61000000000001</v>
          </cell>
          <cell r="N2453">
            <v>31.45</v>
          </cell>
          <cell r="O2453">
            <v>0.22854443717753067</v>
          </cell>
          <cell r="P2453">
            <v>230</v>
          </cell>
          <cell r="Q2453">
            <v>109000</v>
          </cell>
          <cell r="R2453">
            <v>7.7737809752198244</v>
          </cell>
          <cell r="S2453">
            <v>71.458461538461535</v>
          </cell>
          <cell r="T2453">
            <v>25574</v>
          </cell>
          <cell r="U2453">
            <v>9.3594454030201284</v>
          </cell>
          <cell r="V2453">
            <v>2278844</v>
          </cell>
          <cell r="X2453">
            <v>68</v>
          </cell>
          <cell r="Y2453">
            <v>0</v>
          </cell>
          <cell r="Z2453">
            <v>14.888000000000034</v>
          </cell>
        </row>
        <row r="2454">
          <cell r="A2454">
            <v>40071</v>
          </cell>
          <cell r="D2454">
            <v>257345</v>
          </cell>
          <cell r="E2454">
            <v>2218320</v>
          </cell>
          <cell r="K2454">
            <v>0</v>
          </cell>
          <cell r="L2454">
            <v>3680</v>
          </cell>
          <cell r="M2454">
            <v>144.08000000000001</v>
          </cell>
          <cell r="N2454">
            <v>30.14</v>
          </cell>
          <cell r="O2454">
            <v>0.20918933925596889</v>
          </cell>
          <cell r="P2454">
            <v>230</v>
          </cell>
          <cell r="Q2454">
            <v>133000</v>
          </cell>
          <cell r="R2454">
            <v>7.6982232093281509</v>
          </cell>
          <cell r="S2454">
            <v>69.930706521739125</v>
          </cell>
          <cell r="T2454">
            <v>27123</v>
          </cell>
          <cell r="U2454">
            <v>9.1371740522243527</v>
          </cell>
          <cell r="V2454">
            <v>2475665</v>
          </cell>
          <cell r="X2454">
            <v>72</v>
          </cell>
          <cell r="Y2454">
            <v>0</v>
          </cell>
          <cell r="Z2454">
            <v>18.251200000000011</v>
          </cell>
        </row>
        <row r="2455">
          <cell r="A2455">
            <v>40072</v>
          </cell>
          <cell r="D2455">
            <v>155638</v>
          </cell>
          <cell r="E2455">
            <v>2254590</v>
          </cell>
          <cell r="K2455">
            <v>0</v>
          </cell>
          <cell r="L2455">
            <v>2420</v>
          </cell>
          <cell r="M2455">
            <v>147.34</v>
          </cell>
          <cell r="N2455">
            <v>31.18</v>
          </cell>
          <cell r="O2455">
            <v>0.21161938373829237</v>
          </cell>
          <cell r="P2455">
            <v>230</v>
          </cell>
          <cell r="Q2455">
            <v>109000</v>
          </cell>
          <cell r="R2455">
            <v>7.6509773313424736</v>
          </cell>
          <cell r="S2455">
            <v>64.313223140495865</v>
          </cell>
          <cell r="T2455">
            <v>29493</v>
          </cell>
          <cell r="U2455">
            <v>10.205325803202021</v>
          </cell>
          <cell r="V2455">
            <v>2410228</v>
          </cell>
          <cell r="X2455">
            <v>73</v>
          </cell>
          <cell r="Y2455">
            <v>0</v>
          </cell>
          <cell r="Z2455">
            <v>15.832000000000008</v>
          </cell>
        </row>
        <row r="2456">
          <cell r="A2456">
            <v>40073</v>
          </cell>
          <cell r="D2456">
            <v>28249</v>
          </cell>
          <cell r="E2456">
            <v>2132840</v>
          </cell>
          <cell r="K2456">
            <v>0</v>
          </cell>
          <cell r="L2456">
            <v>870</v>
          </cell>
          <cell r="M2456">
            <v>137.83000000000001</v>
          </cell>
          <cell r="N2456">
            <v>30</v>
          </cell>
          <cell r="O2456">
            <v>0.2176594355365305</v>
          </cell>
          <cell r="P2456">
            <v>230</v>
          </cell>
          <cell r="Q2456">
            <v>101000</v>
          </cell>
          <cell r="R2456">
            <v>7.7372125081622292</v>
          </cell>
          <cell r="S2456">
            <v>32.470114942528738</v>
          </cell>
          <cell r="T2456">
            <v>23471</v>
          </cell>
          <cell r="U2456">
            <v>9.0578472242466646</v>
          </cell>
          <cell r="V2456">
            <v>2161089</v>
          </cell>
          <cell r="X2456">
            <v>71</v>
          </cell>
          <cell r="Y2456">
            <v>0</v>
          </cell>
          <cell r="Z2456">
            <v>13.059199999999983</v>
          </cell>
        </row>
        <row r="2457">
          <cell r="A2457">
            <v>40074</v>
          </cell>
          <cell r="D2457">
            <v>86000</v>
          </cell>
          <cell r="E2457">
            <v>2150270</v>
          </cell>
          <cell r="K2457">
            <v>0</v>
          </cell>
          <cell r="L2457">
            <v>1330</v>
          </cell>
          <cell r="M2457">
            <v>139.47</v>
          </cell>
          <cell r="N2457">
            <v>35.159999999999997</v>
          </cell>
          <cell r="O2457">
            <v>0.2520972252097225</v>
          </cell>
          <cell r="P2457">
            <v>230</v>
          </cell>
          <cell r="Q2457">
            <v>106000</v>
          </cell>
          <cell r="R2457">
            <v>7.7087187208718717</v>
          </cell>
          <cell r="S2457">
            <v>64.661654135338352</v>
          </cell>
          <cell r="T2457">
            <v>24201</v>
          </cell>
          <cell r="U2457">
            <v>9.0255800954267595</v>
          </cell>
          <cell r="V2457">
            <v>2236270</v>
          </cell>
          <cell r="X2457">
            <v>70</v>
          </cell>
          <cell r="Y2457">
            <v>0</v>
          </cell>
          <cell r="Z2457">
            <v>13.135999999999974</v>
          </cell>
        </row>
        <row r="2458">
          <cell r="A2458">
            <v>40075</v>
          </cell>
          <cell r="D2458">
            <v>148780</v>
          </cell>
          <cell r="E2458">
            <v>2128320</v>
          </cell>
          <cell r="K2458">
            <v>0</v>
          </cell>
          <cell r="L2458">
            <v>3410</v>
          </cell>
          <cell r="M2458">
            <v>139.69999999999999</v>
          </cell>
          <cell r="N2458">
            <v>37.07</v>
          </cell>
          <cell r="O2458">
            <v>0.26535433070866143</v>
          </cell>
          <cell r="P2458">
            <v>230</v>
          </cell>
          <cell r="Q2458">
            <v>108000</v>
          </cell>
          <cell r="R2458">
            <v>7.6174659985683606</v>
          </cell>
          <cell r="S2458">
            <v>43.630498533724342</v>
          </cell>
          <cell r="T2458">
            <v>23426</v>
          </cell>
          <cell r="U2458">
            <v>8.5798972377146363</v>
          </cell>
          <cell r="V2458">
            <v>2277100</v>
          </cell>
          <cell r="X2458">
            <v>70</v>
          </cell>
          <cell r="Y2458">
            <v>0</v>
          </cell>
          <cell r="Z2458">
            <v>13.375999999999976</v>
          </cell>
        </row>
        <row r="2459">
          <cell r="A2459">
            <v>40076</v>
          </cell>
          <cell r="D2459">
            <v>248258</v>
          </cell>
          <cell r="E2459">
            <v>2219810</v>
          </cell>
          <cell r="K2459">
            <v>0</v>
          </cell>
          <cell r="L2459">
            <v>3630</v>
          </cell>
          <cell r="M2459">
            <v>143.24</v>
          </cell>
          <cell r="N2459">
            <v>34.29</v>
          </cell>
          <cell r="O2459">
            <v>0.23938843898352413</v>
          </cell>
          <cell r="P2459">
            <v>230</v>
          </cell>
          <cell r="Q2459">
            <v>117000</v>
          </cell>
          <cell r="R2459">
            <v>7.7485688355208042</v>
          </cell>
          <cell r="S2459">
            <v>68.390633608815421</v>
          </cell>
          <cell r="T2459">
            <v>24233</v>
          </cell>
          <cell r="U2459">
            <v>8.1887217045883673</v>
          </cell>
          <cell r="V2459">
            <v>2468068</v>
          </cell>
          <cell r="X2459">
            <v>74</v>
          </cell>
          <cell r="Y2459">
            <v>0</v>
          </cell>
          <cell r="Z2459">
            <v>20.624000000000009</v>
          </cell>
        </row>
        <row r="2460">
          <cell r="A2460">
            <v>40077</v>
          </cell>
          <cell r="D2460">
            <v>312918</v>
          </cell>
          <cell r="E2460">
            <v>2254280</v>
          </cell>
          <cell r="K2460">
            <v>0</v>
          </cell>
          <cell r="L2460">
            <v>4220</v>
          </cell>
          <cell r="M2460">
            <v>144.22999999999999</v>
          </cell>
          <cell r="N2460">
            <v>33.28</v>
          </cell>
          <cell r="O2460">
            <v>0.23074256396034115</v>
          </cell>
          <cell r="P2460">
            <v>230</v>
          </cell>
          <cell r="Q2460">
            <v>117000</v>
          </cell>
          <cell r="R2460">
            <v>7.8148790126880678</v>
          </cell>
          <cell r="S2460">
            <v>74.151184834123228</v>
          </cell>
          <cell r="T2460">
            <v>27541</v>
          </cell>
          <cell r="U2460">
            <v>8.947184440000342</v>
          </cell>
          <cell r="V2460">
            <v>2567198</v>
          </cell>
          <cell r="X2460">
            <v>73</v>
          </cell>
          <cell r="Y2460">
            <v>0</v>
          </cell>
          <cell r="Z2460">
            <v>21.249600000000015</v>
          </cell>
        </row>
        <row r="2461">
          <cell r="A2461">
            <v>40078</v>
          </cell>
          <cell r="D2461">
            <v>244000</v>
          </cell>
          <cell r="E2461">
            <v>2307380</v>
          </cell>
          <cell r="K2461">
            <v>0</v>
          </cell>
          <cell r="L2461">
            <v>3400</v>
          </cell>
          <cell r="M2461">
            <v>145.13</v>
          </cell>
          <cell r="N2461">
            <v>32.69</v>
          </cell>
          <cell r="O2461">
            <v>0.22524633087576654</v>
          </cell>
          <cell r="P2461">
            <v>230</v>
          </cell>
          <cell r="Q2461">
            <v>117000</v>
          </cell>
          <cell r="R2461">
            <v>7.9493557500172258</v>
          </cell>
          <cell r="S2461">
            <v>71.764705882352942</v>
          </cell>
          <cell r="T2461">
            <v>23945</v>
          </cell>
          <cell r="U2461">
            <v>7.8271876396303171</v>
          </cell>
          <cell r="V2461">
            <v>2551380</v>
          </cell>
          <cell r="X2461">
            <v>74</v>
          </cell>
          <cell r="Y2461">
            <v>0</v>
          </cell>
          <cell r="Z2461">
            <v>19.916800000000009</v>
          </cell>
        </row>
        <row r="2462">
          <cell r="A2462">
            <v>40079</v>
          </cell>
          <cell r="D2462">
            <v>217426</v>
          </cell>
          <cell r="E2462">
            <v>2286660</v>
          </cell>
          <cell r="K2462">
            <v>0</v>
          </cell>
          <cell r="L2462">
            <v>3140</v>
          </cell>
          <cell r="M2462">
            <v>143.28</v>
          </cell>
          <cell r="N2462">
            <v>30.9</v>
          </cell>
          <cell r="O2462">
            <v>0.21566164154103851</v>
          </cell>
          <cell r="P2462">
            <v>230</v>
          </cell>
          <cell r="Q2462">
            <v>114000</v>
          </cell>
          <cell r="R2462">
            <v>7.9796901172529315</v>
          </cell>
          <cell r="S2462">
            <v>69.243949044585989</v>
          </cell>
          <cell r="T2462">
            <v>23242</v>
          </cell>
          <cell r="U2462">
            <v>7.7408795065345206</v>
          </cell>
          <cell r="V2462">
            <v>2504086</v>
          </cell>
          <cell r="X2462">
            <v>74</v>
          </cell>
          <cell r="Y2462">
            <v>0</v>
          </cell>
          <cell r="Z2462">
            <v>20.156800000000004</v>
          </cell>
        </row>
        <row r="2463">
          <cell r="A2463">
            <v>40080</v>
          </cell>
          <cell r="D2463">
            <v>192256</v>
          </cell>
          <cell r="E2463">
            <v>2281410</v>
          </cell>
          <cell r="K2463">
            <v>0</v>
          </cell>
          <cell r="L2463">
            <v>2950</v>
          </cell>
          <cell r="M2463">
            <v>147.01</v>
          </cell>
          <cell r="N2463">
            <v>31.21</v>
          </cell>
          <cell r="O2463">
            <v>0.21229848309638802</v>
          </cell>
          <cell r="P2463">
            <v>230</v>
          </cell>
          <cell r="Q2463">
            <v>113000</v>
          </cell>
          <cell r="R2463">
            <v>7.7593701108768114</v>
          </cell>
          <cell r="S2463">
            <v>65.171525423728809</v>
          </cell>
          <cell r="T2463">
            <v>24813</v>
          </cell>
          <cell r="U2463">
            <v>8.3657381392637475</v>
          </cell>
          <cell r="V2463">
            <v>2473666</v>
          </cell>
          <cell r="X2463">
            <v>70</v>
          </cell>
          <cell r="Y2463">
            <v>0</v>
          </cell>
          <cell r="Z2463">
            <v>18.534400000000019</v>
          </cell>
        </row>
        <row r="2464">
          <cell r="A2464">
            <v>40081</v>
          </cell>
          <cell r="D2464">
            <v>111533</v>
          </cell>
          <cell r="E2464">
            <v>2289820</v>
          </cell>
          <cell r="K2464">
            <v>0</v>
          </cell>
          <cell r="L2464">
            <v>1720</v>
          </cell>
          <cell r="M2464">
            <v>147.25</v>
          </cell>
          <cell r="N2464">
            <v>30.94</v>
          </cell>
          <cell r="O2464">
            <v>0.21011884550084892</v>
          </cell>
          <cell r="P2464">
            <v>230</v>
          </cell>
          <cell r="Q2464">
            <v>106000</v>
          </cell>
          <cell r="R2464">
            <v>7.7752801358234294</v>
          </cell>
          <cell r="S2464">
            <v>64.844767441860469</v>
          </cell>
          <cell r="T2464">
            <v>24588</v>
          </cell>
          <cell r="U2464">
            <v>8.5395158479407218</v>
          </cell>
          <cell r="V2464">
            <v>2401353</v>
          </cell>
          <cell r="X2464">
            <v>69</v>
          </cell>
          <cell r="Y2464">
            <v>0</v>
          </cell>
          <cell r="Z2464">
            <v>15.843200000000024</v>
          </cell>
        </row>
        <row r="2465">
          <cell r="A2465">
            <v>40082</v>
          </cell>
          <cell r="D2465">
            <v>27807</v>
          </cell>
          <cell r="E2465">
            <v>2114100</v>
          </cell>
          <cell r="K2465">
            <v>0</v>
          </cell>
          <cell r="L2465">
            <v>500</v>
          </cell>
          <cell r="M2465">
            <v>137.52000000000001</v>
          </cell>
          <cell r="N2465">
            <v>28.5</v>
          </cell>
          <cell r="O2465">
            <v>0.20724258289703315</v>
          </cell>
          <cell r="P2465">
            <v>230</v>
          </cell>
          <cell r="Q2465">
            <v>103000</v>
          </cell>
          <cell r="R2465">
            <v>7.6865183246073299</v>
          </cell>
          <cell r="S2465">
            <v>55.613999999999997</v>
          </cell>
          <cell r="T2465">
            <v>23783</v>
          </cell>
          <cell r="U2465">
            <v>9.2604496833896164</v>
          </cell>
          <cell r="V2465">
            <v>2141907</v>
          </cell>
          <cell r="X2465">
            <v>66</v>
          </cell>
          <cell r="Y2465">
            <v>0</v>
          </cell>
          <cell r="Z2465">
            <v>13.388799999999989</v>
          </cell>
        </row>
        <row r="2466">
          <cell r="A2466">
            <v>40083</v>
          </cell>
          <cell r="D2466">
            <v>19500</v>
          </cell>
          <cell r="E2466">
            <v>2121550</v>
          </cell>
          <cell r="K2466">
            <v>0</v>
          </cell>
          <cell r="L2466">
            <v>370</v>
          </cell>
          <cell r="M2466">
            <v>141.59</v>
          </cell>
          <cell r="N2466">
            <v>30.8</v>
          </cell>
          <cell r="O2466">
            <v>0.21752948654566001</v>
          </cell>
          <cell r="P2466">
            <v>230</v>
          </cell>
          <cell r="Q2466">
            <v>97000</v>
          </cell>
          <cell r="R2466">
            <v>7.4918779574828731</v>
          </cell>
          <cell r="S2466">
            <v>52.702702702702702</v>
          </cell>
          <cell r="T2466">
            <v>27968</v>
          </cell>
          <cell r="U2466">
            <v>10.894333154293454</v>
          </cell>
          <cell r="V2466">
            <v>2141050</v>
          </cell>
          <cell r="X2466">
            <v>66</v>
          </cell>
          <cell r="Y2466">
            <v>0</v>
          </cell>
          <cell r="Z2466">
            <v>12.967999999999982</v>
          </cell>
        </row>
        <row r="2467">
          <cell r="A2467">
            <v>40084</v>
          </cell>
          <cell r="D2467">
            <v>1352</v>
          </cell>
          <cell r="E2467">
            <v>2016970</v>
          </cell>
          <cell r="K2467">
            <v>0</v>
          </cell>
          <cell r="L2467">
            <v>90</v>
          </cell>
          <cell r="M2467">
            <v>131.53</v>
          </cell>
          <cell r="N2467">
            <v>26.74</v>
          </cell>
          <cell r="O2467">
            <v>0.20329962746141564</v>
          </cell>
          <cell r="P2467">
            <v>230</v>
          </cell>
          <cell r="Q2467">
            <v>88000</v>
          </cell>
          <cell r="R2467">
            <v>7.6673382498289362</v>
          </cell>
          <cell r="S2467">
            <v>15.022222222222222</v>
          </cell>
          <cell r="T2467">
            <v>23963</v>
          </cell>
          <cell r="U2467">
            <v>9.9018600599904261</v>
          </cell>
          <cell r="V2467">
            <v>2018322</v>
          </cell>
          <cell r="X2467">
            <v>64</v>
          </cell>
          <cell r="Y2467">
            <v>1</v>
          </cell>
          <cell r="Z2467">
            <v>2.2559999999999789</v>
          </cell>
        </row>
        <row r="2468">
          <cell r="A2468">
            <v>40085</v>
          </cell>
          <cell r="D2468">
            <v>1393</v>
          </cell>
          <cell r="E2468">
            <v>1946160</v>
          </cell>
          <cell r="K2468">
            <v>0</v>
          </cell>
          <cell r="L2468">
            <v>40</v>
          </cell>
          <cell r="M2468">
            <v>126.08</v>
          </cell>
          <cell r="N2468">
            <v>24.49</v>
          </cell>
          <cell r="O2468">
            <v>0.19424175126903553</v>
          </cell>
          <cell r="P2468">
            <v>230</v>
          </cell>
          <cell r="Q2468">
            <v>86000</v>
          </cell>
          <cell r="R2468">
            <v>7.717956852791878</v>
          </cell>
          <cell r="S2468">
            <v>34.825000000000003</v>
          </cell>
          <cell r="T2468">
            <v>22930</v>
          </cell>
          <cell r="U2468">
            <v>9.8193065862649167</v>
          </cell>
          <cell r="V2468">
            <v>1947553</v>
          </cell>
          <cell r="X2468">
            <v>57</v>
          </cell>
          <cell r="Y2468">
            <v>8</v>
          </cell>
          <cell r="Z2468">
            <v>0.66719999999999402</v>
          </cell>
        </row>
        <row r="2469">
          <cell r="A2469">
            <v>40086</v>
          </cell>
          <cell r="D2469">
            <v>1204</v>
          </cell>
          <cell r="E2469">
            <v>1986290</v>
          </cell>
          <cell r="K2469">
            <v>0</v>
          </cell>
          <cell r="L2469">
            <v>140</v>
          </cell>
          <cell r="M2469">
            <v>128.94</v>
          </cell>
          <cell r="N2469">
            <v>25.29</v>
          </cell>
          <cell r="O2469">
            <v>0.19613773848301536</v>
          </cell>
          <cell r="P2469">
            <v>230</v>
          </cell>
          <cell r="Q2469">
            <v>92000</v>
          </cell>
          <cell r="R2469">
            <v>7.7023809523809526</v>
          </cell>
          <cell r="S2469">
            <v>8.6</v>
          </cell>
          <cell r="T2469">
            <v>22854</v>
          </cell>
          <cell r="U2469">
            <v>9.5900848002560011</v>
          </cell>
          <cell r="V2469">
            <v>1987494</v>
          </cell>
          <cell r="X2469">
            <v>56</v>
          </cell>
          <cell r="Y2469">
            <v>9</v>
          </cell>
          <cell r="Z2469">
            <v>3.6015999999999835</v>
          </cell>
        </row>
        <row r="2470">
          <cell r="A2470">
            <v>40087</v>
          </cell>
          <cell r="D2470">
            <v>1020</v>
          </cell>
          <cell r="E2470">
            <v>1979980</v>
          </cell>
          <cell r="K2470">
            <v>0</v>
          </cell>
          <cell r="L2470">
            <v>60</v>
          </cell>
          <cell r="M2470">
            <v>130.38</v>
          </cell>
          <cell r="N2470">
            <v>32.14</v>
          </cell>
          <cell r="O2470">
            <v>0.24651020095106613</v>
          </cell>
          <cell r="P2470">
            <v>230</v>
          </cell>
          <cell r="Q2470">
            <v>89000</v>
          </cell>
          <cell r="R2470">
            <v>7.5931124405583681</v>
          </cell>
          <cell r="S2470">
            <v>17</v>
          </cell>
          <cell r="T2470">
            <v>28834</v>
          </cell>
          <cell r="U2470">
            <v>12.139099444724886</v>
          </cell>
          <cell r="V2470">
            <v>1981000</v>
          </cell>
          <cell r="X2470">
            <v>60</v>
          </cell>
          <cell r="Y2470">
            <v>5</v>
          </cell>
          <cell r="Z2470">
            <v>6.0895999999999759</v>
          </cell>
        </row>
        <row r="2471">
          <cell r="A2471">
            <v>40088</v>
          </cell>
          <cell r="E2471">
            <v>1939930</v>
          </cell>
          <cell r="K2471">
            <v>0</v>
          </cell>
          <cell r="M2471">
            <v>125.77</v>
          </cell>
          <cell r="N2471">
            <v>35.06</v>
          </cell>
          <cell r="O2471">
            <v>0.27876282102250144</v>
          </cell>
          <cell r="P2471">
            <v>230</v>
          </cell>
          <cell r="Q2471">
            <v>88000</v>
          </cell>
          <cell r="R2471">
            <v>7.7122127693408604</v>
          </cell>
          <cell r="S2471" t="str">
            <v/>
          </cell>
          <cell r="T2471">
            <v>22429</v>
          </cell>
          <cell r="U2471">
            <v>9.642505657420628</v>
          </cell>
          <cell r="V2471">
            <v>1939930</v>
          </cell>
          <cell r="X2471">
            <v>60</v>
          </cell>
          <cell r="Y2471">
            <v>5</v>
          </cell>
          <cell r="Z2471">
            <v>1.6335999999999942</v>
          </cell>
        </row>
        <row r="2472">
          <cell r="A2472">
            <v>40089</v>
          </cell>
          <cell r="E2472">
            <v>1929880</v>
          </cell>
          <cell r="K2472">
            <v>0</v>
          </cell>
          <cell r="M2472">
            <v>127.09</v>
          </cell>
          <cell r="N2472">
            <v>37.93</v>
          </cell>
          <cell r="O2472">
            <v>0.29844991738138327</v>
          </cell>
          <cell r="P2472">
            <v>230</v>
          </cell>
          <cell r="Q2472">
            <v>85000</v>
          </cell>
          <cell r="R2472">
            <v>7.5925721929341412</v>
          </cell>
          <cell r="S2472" t="str">
            <v/>
          </cell>
          <cell r="T2472">
            <v>21581</v>
          </cell>
          <cell r="U2472">
            <v>9.3262555184778329</v>
          </cell>
          <cell r="V2472">
            <v>1929880</v>
          </cell>
          <cell r="X2472">
            <v>56</v>
          </cell>
          <cell r="Y2472">
            <v>9</v>
          </cell>
          <cell r="Z2472">
            <v>0</v>
          </cell>
        </row>
        <row r="2473">
          <cell r="A2473">
            <v>40090</v>
          </cell>
          <cell r="E2473">
            <v>1940250</v>
          </cell>
          <cell r="K2473">
            <v>0</v>
          </cell>
          <cell r="M2473">
            <v>126.13</v>
          </cell>
          <cell r="N2473">
            <v>34.04</v>
          </cell>
          <cell r="O2473">
            <v>0.26988028224847382</v>
          </cell>
          <cell r="P2473">
            <v>230</v>
          </cell>
          <cell r="Q2473">
            <v>86000</v>
          </cell>
          <cell r="R2473">
            <v>7.6914691191627682</v>
          </cell>
          <cell r="S2473" t="str">
            <v/>
          </cell>
          <cell r="T2473">
            <v>23650</v>
          </cell>
          <cell r="U2473">
            <v>10.165751836103595</v>
          </cell>
          <cell r="V2473">
            <v>1940250</v>
          </cell>
          <cell r="X2473">
            <v>50</v>
          </cell>
          <cell r="Y2473">
            <v>15</v>
          </cell>
          <cell r="Z2473">
            <v>0</v>
          </cell>
        </row>
        <row r="2474">
          <cell r="A2474">
            <v>40091</v>
          </cell>
          <cell r="E2474">
            <v>1988990</v>
          </cell>
          <cell r="K2474">
            <v>0</v>
          </cell>
          <cell r="M2474">
            <v>127.12</v>
          </cell>
          <cell r="N2474">
            <v>30</v>
          </cell>
          <cell r="O2474">
            <v>0.23599748269351792</v>
          </cell>
          <cell r="P2474">
            <v>230</v>
          </cell>
          <cell r="Q2474">
            <v>89000</v>
          </cell>
          <cell r="R2474">
            <v>7.8232772183763375</v>
          </cell>
          <cell r="S2474" t="str">
            <v/>
          </cell>
          <cell r="T2474">
            <v>25032</v>
          </cell>
          <cell r="U2474">
            <v>10.496125169055652</v>
          </cell>
          <cell r="V2474">
            <v>1988990</v>
          </cell>
          <cell r="X2474">
            <v>56</v>
          </cell>
          <cell r="Y2474">
            <v>9</v>
          </cell>
          <cell r="Z2474">
            <v>3.4255999999999887</v>
          </cell>
        </row>
        <row r="2475">
          <cell r="A2475">
            <v>40092</v>
          </cell>
          <cell r="E2475">
            <v>2040460</v>
          </cell>
          <cell r="K2475">
            <v>0</v>
          </cell>
          <cell r="M2475">
            <v>133.80000000000001</v>
          </cell>
          <cell r="N2475">
            <v>39.08</v>
          </cell>
          <cell r="O2475">
            <v>0.29207772795216735</v>
          </cell>
          <cell r="P2475">
            <v>230</v>
          </cell>
          <cell r="Q2475">
            <v>93000</v>
          </cell>
          <cell r="R2475">
            <v>7.6250373692077726</v>
          </cell>
          <cell r="S2475" t="str">
            <v/>
          </cell>
          <cell r="T2475">
            <v>28461</v>
          </cell>
          <cell r="U2475">
            <v>11.632903364927516</v>
          </cell>
          <cell r="V2475">
            <v>2040460</v>
          </cell>
          <cell r="X2475">
            <v>64</v>
          </cell>
          <cell r="Y2475">
            <v>1</v>
          </cell>
          <cell r="Z2475">
            <v>11.460799999999992</v>
          </cell>
        </row>
        <row r="2476">
          <cell r="A2476">
            <v>40093</v>
          </cell>
          <cell r="E2476">
            <v>1981490</v>
          </cell>
          <cell r="K2476">
            <v>0</v>
          </cell>
          <cell r="M2476">
            <v>130.05000000000001</v>
          </cell>
          <cell r="N2476">
            <v>39.090000000000003</v>
          </cell>
          <cell r="O2476">
            <v>0.30057670126874281</v>
          </cell>
          <cell r="P2476">
            <v>230</v>
          </cell>
          <cell r="Q2476">
            <v>89000</v>
          </cell>
          <cell r="R2476">
            <v>7.618185313341022</v>
          </cell>
          <cell r="S2476" t="str">
            <v/>
          </cell>
          <cell r="T2476">
            <v>23842</v>
          </cell>
          <cell r="U2476">
            <v>10.034987812201928</v>
          </cell>
          <cell r="V2476">
            <v>1981490</v>
          </cell>
          <cell r="X2476">
            <v>55</v>
          </cell>
          <cell r="Y2476">
            <v>10</v>
          </cell>
          <cell r="Z2476">
            <v>0</v>
          </cell>
        </row>
        <row r="2477">
          <cell r="A2477">
            <v>40094</v>
          </cell>
          <cell r="E2477">
            <v>1886230</v>
          </cell>
          <cell r="K2477">
            <v>0</v>
          </cell>
          <cell r="M2477">
            <v>126.62</v>
          </cell>
          <cell r="N2477">
            <v>38.39</v>
          </cell>
          <cell r="O2477">
            <v>0.30319064918654243</v>
          </cell>
          <cell r="P2477">
            <v>230</v>
          </cell>
          <cell r="Q2477">
            <v>82000</v>
          </cell>
          <cell r="R2477">
            <v>7.4483888801137264</v>
          </cell>
          <cell r="S2477" t="str">
            <v/>
          </cell>
          <cell r="T2477">
            <v>23485</v>
          </cell>
          <cell r="U2477">
            <v>10.383935151068533</v>
          </cell>
          <cell r="V2477">
            <v>1886230</v>
          </cell>
          <cell r="X2477">
            <v>57</v>
          </cell>
          <cell r="Y2477">
            <v>8</v>
          </cell>
          <cell r="Z2477">
            <v>5.2671999999999883</v>
          </cell>
        </row>
        <row r="2478">
          <cell r="A2478">
            <v>40095</v>
          </cell>
          <cell r="E2478">
            <v>1936040</v>
          </cell>
          <cell r="K2478">
            <v>0</v>
          </cell>
          <cell r="M2478">
            <v>130.21</v>
          </cell>
          <cell r="N2478">
            <v>37.39</v>
          </cell>
          <cell r="O2478">
            <v>0.28715152446048692</v>
          </cell>
          <cell r="P2478">
            <v>230</v>
          </cell>
          <cell r="Q2478">
            <v>86000</v>
          </cell>
          <cell r="R2478">
            <v>7.4342984409799548</v>
          </cell>
          <cell r="S2478" t="str">
            <v/>
          </cell>
          <cell r="T2478">
            <v>27205</v>
          </cell>
          <cell r="U2478">
            <v>11.719267163901572</v>
          </cell>
          <cell r="V2478">
            <v>1936040</v>
          </cell>
          <cell r="X2478">
            <v>57</v>
          </cell>
          <cell r="Y2478">
            <v>8</v>
          </cell>
          <cell r="Z2478">
            <v>6.1375999999999777</v>
          </cell>
        </row>
        <row r="2479">
          <cell r="A2479">
            <v>40096</v>
          </cell>
          <cell r="E2479">
            <v>1883710</v>
          </cell>
          <cell r="K2479">
            <v>0</v>
          </cell>
          <cell r="M2479">
            <v>124.2</v>
          </cell>
          <cell r="N2479">
            <v>35.15</v>
          </cell>
          <cell r="O2479">
            <v>0.2830112721417069</v>
          </cell>
          <cell r="P2479">
            <v>230</v>
          </cell>
          <cell r="Q2479">
            <v>84000</v>
          </cell>
          <cell r="R2479">
            <v>7.583373590982287</v>
          </cell>
          <cell r="S2479" t="str">
            <v/>
          </cell>
          <cell r="T2479">
            <v>23989</v>
          </cell>
          <cell r="U2479">
            <v>10.620969257475938</v>
          </cell>
          <cell r="V2479">
            <v>1883710</v>
          </cell>
          <cell r="X2479">
            <v>50</v>
          </cell>
          <cell r="Y2479">
            <v>15</v>
          </cell>
          <cell r="Z2479">
            <v>0</v>
          </cell>
        </row>
        <row r="2480">
          <cell r="A2480">
            <v>40097</v>
          </cell>
          <cell r="E2480">
            <v>1906510</v>
          </cell>
          <cell r="K2480">
            <v>0</v>
          </cell>
          <cell r="M2480">
            <v>126.06</v>
          </cell>
          <cell r="N2480">
            <v>32.36</v>
          </cell>
          <cell r="O2480">
            <v>0.25670315722671744</v>
          </cell>
          <cell r="P2480">
            <v>230</v>
          </cell>
          <cell r="Q2480">
            <v>83000</v>
          </cell>
          <cell r="R2480">
            <v>7.561914961129621</v>
          </cell>
          <cell r="S2480" t="str">
            <v/>
          </cell>
          <cell r="T2480">
            <v>23859</v>
          </cell>
          <cell r="U2480">
            <v>10.437084515685729</v>
          </cell>
          <cell r="V2480">
            <v>1906510</v>
          </cell>
          <cell r="X2480">
            <v>48</v>
          </cell>
          <cell r="Y2480">
            <v>17</v>
          </cell>
          <cell r="Z2480">
            <v>0</v>
          </cell>
        </row>
        <row r="2481">
          <cell r="A2481">
            <v>40098</v>
          </cell>
          <cell r="E2481">
            <v>1872350</v>
          </cell>
          <cell r="K2481">
            <v>0</v>
          </cell>
          <cell r="M2481">
            <v>124.21</v>
          </cell>
          <cell r="N2481">
            <v>28.7</v>
          </cell>
          <cell r="O2481">
            <v>0.23106030110297079</v>
          </cell>
          <cell r="P2481">
            <v>230</v>
          </cell>
          <cell r="Q2481">
            <v>84000</v>
          </cell>
          <cell r="R2481">
            <v>7.5370340552290473</v>
          </cell>
          <cell r="S2481" t="str">
            <v/>
          </cell>
          <cell r="T2481">
            <v>31774</v>
          </cell>
          <cell r="U2481">
            <v>14.153078217213661</v>
          </cell>
          <cell r="V2481">
            <v>1872350</v>
          </cell>
          <cell r="X2481">
            <v>55</v>
          </cell>
          <cell r="Y2481">
            <v>10</v>
          </cell>
          <cell r="Z2481">
            <v>0.54079999999999018</v>
          </cell>
        </row>
        <row r="2482">
          <cell r="A2482">
            <v>40099</v>
          </cell>
          <cell r="D2482">
            <v>1500</v>
          </cell>
          <cell r="E2482">
            <v>1922390</v>
          </cell>
          <cell r="K2482">
            <v>0</v>
          </cell>
          <cell r="L2482">
            <v>50</v>
          </cell>
          <cell r="M2482">
            <v>126.28</v>
          </cell>
          <cell r="N2482">
            <v>29.52</v>
          </cell>
          <cell r="O2482">
            <v>0.23376623376623376</v>
          </cell>
          <cell r="P2482">
            <v>230</v>
          </cell>
          <cell r="Q2482">
            <v>88000</v>
          </cell>
          <cell r="R2482">
            <v>7.6116170414950899</v>
          </cell>
          <cell r="S2482">
            <v>30</v>
          </cell>
          <cell r="T2482">
            <v>22883</v>
          </cell>
          <cell r="U2482">
            <v>9.9197053885617148</v>
          </cell>
          <cell r="V2482">
            <v>1923890</v>
          </cell>
          <cell r="X2482">
            <v>51</v>
          </cell>
          <cell r="Y2482">
            <v>14</v>
          </cell>
          <cell r="Z2482">
            <v>0</v>
          </cell>
        </row>
        <row r="2483">
          <cell r="A2483">
            <v>40100</v>
          </cell>
          <cell r="E2483">
            <v>1651300</v>
          </cell>
          <cell r="J2483">
            <v>4.92</v>
          </cell>
          <cell r="K2483">
            <v>4.92</v>
          </cell>
          <cell r="M2483">
            <v>110.41</v>
          </cell>
          <cell r="N2483">
            <v>27.38</v>
          </cell>
          <cell r="O2483">
            <v>0.2479847839869577</v>
          </cell>
          <cell r="P2483">
            <v>230</v>
          </cell>
          <cell r="Q2483">
            <v>82000</v>
          </cell>
          <cell r="R2483">
            <v>7.1590219370502037</v>
          </cell>
          <cell r="S2483" t="str">
            <v/>
          </cell>
          <cell r="T2483">
            <v>22197</v>
          </cell>
          <cell r="U2483">
            <v>11.210741839762612</v>
          </cell>
          <cell r="V2483">
            <v>1651300</v>
          </cell>
          <cell r="X2483">
            <v>50</v>
          </cell>
          <cell r="Y2483">
            <v>15</v>
          </cell>
          <cell r="Z2483">
            <v>0</v>
          </cell>
        </row>
        <row r="2484">
          <cell r="A2484">
            <v>40101</v>
          </cell>
          <cell r="C2484">
            <v>957001</v>
          </cell>
          <cell r="D2484">
            <v>222875</v>
          </cell>
          <cell r="E2484">
            <v>580270</v>
          </cell>
          <cell r="J2484">
            <v>34.44</v>
          </cell>
          <cell r="K2484">
            <v>34.44</v>
          </cell>
          <cell r="L2484">
            <v>2600</v>
          </cell>
          <cell r="M2484">
            <v>37.18</v>
          </cell>
          <cell r="N2484">
            <v>10.62</v>
          </cell>
          <cell r="O2484">
            <v>0.28563743948359333</v>
          </cell>
          <cell r="P2484">
            <v>230</v>
          </cell>
          <cell r="Q2484">
            <v>80000</v>
          </cell>
          <cell r="R2484">
            <v>10.732134878525551</v>
          </cell>
          <cell r="S2484">
            <v>85.72115384615384</v>
          </cell>
          <cell r="T2484">
            <v>23515</v>
          </cell>
          <cell r="U2484">
            <v>11.14197913127661</v>
          </cell>
          <cell r="V2484">
            <v>1760146</v>
          </cell>
          <cell r="X2484">
            <v>48</v>
          </cell>
          <cell r="Y2484">
            <v>17</v>
          </cell>
          <cell r="Z2484">
            <v>0</v>
          </cell>
        </row>
        <row r="2485">
          <cell r="A2485">
            <v>40102</v>
          </cell>
          <cell r="C2485">
            <v>1402000</v>
          </cell>
          <cell r="D2485">
            <v>639000</v>
          </cell>
          <cell r="H2485">
            <v>18.54</v>
          </cell>
          <cell r="J2485">
            <v>52.08</v>
          </cell>
          <cell r="K2485">
            <v>70.62</v>
          </cell>
          <cell r="L2485">
            <v>7240</v>
          </cell>
          <cell r="O2485" t="str">
            <v/>
          </cell>
          <cell r="P2485">
            <v>230</v>
          </cell>
          <cell r="Q2485">
            <v>94000</v>
          </cell>
          <cell r="R2485">
            <v>9.9263664684225432</v>
          </cell>
          <cell r="S2485">
            <v>88.259668508287291</v>
          </cell>
          <cell r="T2485">
            <v>24252</v>
          </cell>
          <cell r="U2485">
            <v>9.909930426261635</v>
          </cell>
          <cell r="V2485">
            <v>2041000</v>
          </cell>
          <cell r="X2485">
            <v>46</v>
          </cell>
          <cell r="Y2485">
            <v>19</v>
          </cell>
          <cell r="Z2485">
            <v>0</v>
          </cell>
        </row>
        <row r="2486">
          <cell r="A2486">
            <v>40103</v>
          </cell>
          <cell r="B2486">
            <v>451888</v>
          </cell>
          <cell r="C2486">
            <v>1412360</v>
          </cell>
          <cell r="D2486">
            <v>212606</v>
          </cell>
          <cell r="H2486">
            <v>30.25</v>
          </cell>
          <cell r="J2486">
            <v>70.91</v>
          </cell>
          <cell r="K2486">
            <v>101.16</v>
          </cell>
          <cell r="L2486">
            <v>2950</v>
          </cell>
          <cell r="O2486" t="str">
            <v/>
          </cell>
          <cell r="P2486">
            <v>230</v>
          </cell>
          <cell r="Q2486">
            <v>91000</v>
          </cell>
          <cell r="R2486">
            <v>9.2143534994068794</v>
          </cell>
          <cell r="S2486">
            <v>72.069830508474581</v>
          </cell>
          <cell r="T2486">
            <v>27626</v>
          </cell>
          <cell r="U2486">
            <v>11.09374274744397</v>
          </cell>
          <cell r="V2486">
            <v>2076854</v>
          </cell>
          <cell r="X2486">
            <v>44</v>
          </cell>
          <cell r="Y2486">
            <v>21</v>
          </cell>
          <cell r="Z2486">
            <v>0</v>
          </cell>
        </row>
        <row r="2487">
          <cell r="A2487">
            <v>40104</v>
          </cell>
          <cell r="B2487">
            <v>481398</v>
          </cell>
          <cell r="C2487">
            <v>1401850</v>
          </cell>
          <cell r="D2487">
            <v>169219</v>
          </cell>
          <cell r="H2487">
            <v>27.96</v>
          </cell>
          <cell r="J2487">
            <v>63.89</v>
          </cell>
          <cell r="K2487">
            <v>91.85</v>
          </cell>
          <cell r="L2487">
            <v>2180</v>
          </cell>
          <cell r="O2487" t="str">
            <v/>
          </cell>
          <cell r="P2487">
            <v>230</v>
          </cell>
          <cell r="Q2487">
            <v>100000</v>
          </cell>
          <cell r="R2487">
            <v>10.251758301578661</v>
          </cell>
          <cell r="S2487">
            <v>77.623394495412839</v>
          </cell>
          <cell r="T2487">
            <v>25018</v>
          </cell>
          <cell r="U2487">
            <v>10.165820936463291</v>
          </cell>
          <cell r="V2487">
            <v>2052467</v>
          </cell>
          <cell r="X2487">
            <v>44</v>
          </cell>
          <cell r="Y2487">
            <v>21</v>
          </cell>
          <cell r="Z2487">
            <v>0</v>
          </cell>
        </row>
        <row r="2488">
          <cell r="A2488">
            <v>40105</v>
          </cell>
          <cell r="B2488">
            <v>454553</v>
          </cell>
          <cell r="C2488">
            <v>1335300</v>
          </cell>
          <cell r="D2488">
            <v>67888</v>
          </cell>
          <cell r="H2488">
            <v>25.2</v>
          </cell>
          <cell r="J2488">
            <v>58.78</v>
          </cell>
          <cell r="K2488">
            <v>83.98</v>
          </cell>
          <cell r="L2488">
            <v>1000</v>
          </cell>
          <cell r="O2488" t="str">
            <v/>
          </cell>
          <cell r="P2488">
            <v>230</v>
          </cell>
          <cell r="Q2488">
            <v>89000</v>
          </cell>
          <cell r="R2488">
            <v>10.656424148606812</v>
          </cell>
          <cell r="S2488">
            <v>67.888000000000005</v>
          </cell>
          <cell r="T2488">
            <v>25018</v>
          </cell>
          <cell r="U2488">
            <v>11.231389090298379</v>
          </cell>
          <cell r="V2488">
            <v>1857741</v>
          </cell>
          <cell r="X2488">
            <v>52</v>
          </cell>
          <cell r="Y2488">
            <v>13</v>
          </cell>
          <cell r="Z2488">
            <v>0</v>
          </cell>
        </row>
        <row r="2489">
          <cell r="A2489">
            <v>40106</v>
          </cell>
          <cell r="B2489">
            <v>470794</v>
          </cell>
          <cell r="C2489">
            <v>1211870</v>
          </cell>
          <cell r="D2489">
            <v>2372</v>
          </cell>
          <cell r="H2489">
            <v>27.82</v>
          </cell>
          <cell r="J2489">
            <v>54.06</v>
          </cell>
          <cell r="K2489">
            <v>81.88</v>
          </cell>
          <cell r="L2489">
            <v>130</v>
          </cell>
          <cell r="O2489" t="str">
            <v/>
          </cell>
          <cell r="P2489">
            <v>230</v>
          </cell>
          <cell r="Q2489">
            <v>90000</v>
          </cell>
          <cell r="R2489">
            <v>10.275183194919395</v>
          </cell>
          <cell r="S2489">
            <v>18.246153846153845</v>
          </cell>
          <cell r="T2489">
            <v>35299</v>
          </cell>
          <cell r="U2489">
            <v>17.471060558943545</v>
          </cell>
          <cell r="V2489">
            <v>1685036</v>
          </cell>
          <cell r="X2489">
            <v>60</v>
          </cell>
          <cell r="Y2489">
            <v>5</v>
          </cell>
          <cell r="Z2489">
            <v>2.9247999999999905</v>
          </cell>
        </row>
        <row r="2490">
          <cell r="A2490">
            <v>40107</v>
          </cell>
          <cell r="B2490">
            <v>540657</v>
          </cell>
          <cell r="C2490">
            <v>1123420</v>
          </cell>
          <cell r="D2490">
            <v>1508</v>
          </cell>
          <cell r="H2490">
            <v>30.79</v>
          </cell>
          <cell r="J2490">
            <v>51.89</v>
          </cell>
          <cell r="K2490">
            <v>82.68</v>
          </cell>
          <cell r="L2490">
            <v>40</v>
          </cell>
          <cell r="O2490" t="str">
            <v/>
          </cell>
          <cell r="P2490">
            <v>230</v>
          </cell>
          <cell r="Q2490">
            <v>84000</v>
          </cell>
          <cell r="R2490">
            <v>10.063358732462506</v>
          </cell>
          <cell r="S2490">
            <v>37.700000000000003</v>
          </cell>
          <cell r="T2490">
            <v>35870</v>
          </cell>
          <cell r="U2490">
            <v>17.961004692045137</v>
          </cell>
          <cell r="V2490">
            <v>1665585</v>
          </cell>
          <cell r="X2490">
            <v>54</v>
          </cell>
          <cell r="Y2490">
            <v>11</v>
          </cell>
          <cell r="Z2490">
            <v>0</v>
          </cell>
        </row>
        <row r="2491">
          <cell r="A2491">
            <v>40108</v>
          </cell>
          <cell r="B2491">
            <v>640355</v>
          </cell>
          <cell r="C2491">
            <v>388666</v>
          </cell>
          <cell r="D2491">
            <v>488231</v>
          </cell>
          <cell r="H2491">
            <v>37.630000000000003</v>
          </cell>
          <cell r="J2491">
            <v>14.18</v>
          </cell>
          <cell r="K2491">
            <v>51.81</v>
          </cell>
          <cell r="L2491">
            <v>5610</v>
          </cell>
          <cell r="O2491" t="str">
            <v/>
          </cell>
          <cell r="P2491">
            <v>230</v>
          </cell>
          <cell r="Q2491">
            <v>71000</v>
          </cell>
          <cell r="R2491">
            <v>9.9307180081065436</v>
          </cell>
          <cell r="S2491">
            <v>87.028698752228166</v>
          </cell>
          <cell r="T2491">
            <v>42609</v>
          </cell>
          <cell r="U2491">
            <v>23.421228642308595</v>
          </cell>
          <cell r="V2491">
            <v>1517252</v>
          </cell>
          <cell r="X2491">
            <v>60</v>
          </cell>
          <cell r="Y2491">
            <v>5</v>
          </cell>
          <cell r="Z2491">
            <v>6.667199999999994</v>
          </cell>
        </row>
        <row r="2492">
          <cell r="A2492">
            <v>40109</v>
          </cell>
          <cell r="B2492">
            <v>598440</v>
          </cell>
          <cell r="D2492">
            <v>710743</v>
          </cell>
          <cell r="E2492">
            <v>95110</v>
          </cell>
          <cell r="H2492">
            <v>31.85</v>
          </cell>
          <cell r="K2492">
            <v>31.85</v>
          </cell>
          <cell r="L2492">
            <v>7990</v>
          </cell>
          <cell r="M2492">
            <v>6.06</v>
          </cell>
          <cell r="N2492">
            <v>8.41</v>
          </cell>
          <cell r="O2492">
            <v>1.387788778877888</v>
          </cell>
          <cell r="P2492">
            <v>230</v>
          </cell>
          <cell r="Q2492">
            <v>67000</v>
          </cell>
          <cell r="R2492">
            <v>9.1473226061725121</v>
          </cell>
          <cell r="S2492">
            <v>88.954067584480597</v>
          </cell>
          <cell r="T2492">
            <v>37797</v>
          </cell>
          <cell r="U2492">
            <v>22.447379571072418</v>
          </cell>
          <cell r="V2492">
            <v>1404293</v>
          </cell>
          <cell r="X2492">
            <v>58</v>
          </cell>
          <cell r="Y2492">
            <v>7</v>
          </cell>
          <cell r="Z2492">
            <v>5.1327999999999818</v>
          </cell>
        </row>
        <row r="2493">
          <cell r="A2493">
            <v>40110</v>
          </cell>
          <cell r="B2493">
            <v>491622</v>
          </cell>
          <cell r="D2493">
            <v>179300</v>
          </cell>
          <cell r="E2493">
            <v>607540</v>
          </cell>
          <cell r="H2493">
            <v>30.48</v>
          </cell>
          <cell r="K2493">
            <v>30.48</v>
          </cell>
          <cell r="L2493">
            <v>3840</v>
          </cell>
          <cell r="M2493">
            <v>43.37</v>
          </cell>
          <cell r="N2493">
            <v>21.08</v>
          </cell>
          <cell r="O2493">
            <v>0.48605026516024902</v>
          </cell>
          <cell r="P2493">
            <v>230</v>
          </cell>
          <cell r="Q2493">
            <v>58000</v>
          </cell>
          <cell r="R2493">
            <v>7.4418551117129317</v>
          </cell>
          <cell r="S2493">
            <v>46.692708333333336</v>
          </cell>
          <cell r="T2493">
            <v>18952</v>
          </cell>
          <cell r="U2493">
            <v>12.363267738892512</v>
          </cell>
          <cell r="V2493">
            <v>1278462</v>
          </cell>
          <cell r="X2493">
            <v>52</v>
          </cell>
          <cell r="Y2493">
            <v>13</v>
          </cell>
          <cell r="Z2493">
            <v>0</v>
          </cell>
        </row>
        <row r="2494">
          <cell r="A2494">
            <v>40111</v>
          </cell>
          <cell r="B2494">
            <v>271137</v>
          </cell>
          <cell r="D2494">
            <v>1369</v>
          </cell>
          <cell r="E2494">
            <v>895820</v>
          </cell>
          <cell r="H2494">
            <v>12.11</v>
          </cell>
          <cell r="K2494">
            <v>12.11</v>
          </cell>
          <cell r="L2494">
            <v>130</v>
          </cell>
          <cell r="M2494">
            <v>60.21</v>
          </cell>
          <cell r="N2494">
            <v>14.44</v>
          </cell>
          <cell r="O2494">
            <v>0.23982727121740574</v>
          </cell>
          <cell r="P2494">
            <v>230</v>
          </cell>
          <cell r="Q2494">
            <v>59000</v>
          </cell>
          <cell r="R2494">
            <v>8.0680102323008853</v>
          </cell>
          <cell r="S2494">
            <v>10.530769230769231</v>
          </cell>
          <cell r="T2494">
            <v>19347</v>
          </cell>
          <cell r="U2494">
            <v>13.810698383841496</v>
          </cell>
          <cell r="V2494">
            <v>1168326</v>
          </cell>
          <cell r="X2494">
            <v>57</v>
          </cell>
          <cell r="Y2494">
            <v>8</v>
          </cell>
          <cell r="Z2494">
            <v>0.27999999999998693</v>
          </cell>
        </row>
        <row r="2495">
          <cell r="A2495">
            <v>40112</v>
          </cell>
          <cell r="E2495">
            <v>1206800</v>
          </cell>
          <cell r="K2495">
            <v>0</v>
          </cell>
          <cell r="M2495">
            <v>81.099999999999994</v>
          </cell>
          <cell r="N2495">
            <v>19.27</v>
          </cell>
          <cell r="O2495">
            <v>0.23760789149198522</v>
          </cell>
          <cell r="P2495">
            <v>230</v>
          </cell>
          <cell r="Q2495">
            <v>61000</v>
          </cell>
          <cell r="R2495">
            <v>7.4401972872996298</v>
          </cell>
          <cell r="S2495" t="str">
            <v/>
          </cell>
          <cell r="T2495">
            <v>22690</v>
          </cell>
          <cell r="U2495">
            <v>15.680692741133576</v>
          </cell>
          <cell r="V2495">
            <v>1206800</v>
          </cell>
          <cell r="X2495">
            <v>57</v>
          </cell>
          <cell r="Y2495">
            <v>8</v>
          </cell>
          <cell r="Z2495">
            <v>2.1855999999999796</v>
          </cell>
        </row>
        <row r="2496">
          <cell r="A2496">
            <v>40113</v>
          </cell>
          <cell r="E2496">
            <v>1351600</v>
          </cell>
          <cell r="K2496">
            <v>0</v>
          </cell>
          <cell r="M2496">
            <v>87.67</v>
          </cell>
          <cell r="N2496">
            <v>19.12</v>
          </cell>
          <cell r="O2496">
            <v>0.21809056689859702</v>
          </cell>
          <cell r="P2496">
            <v>230</v>
          </cell>
          <cell r="Q2496">
            <v>60000</v>
          </cell>
          <cell r="R2496">
            <v>7.7084521501083607</v>
          </cell>
          <cell r="S2496" t="str">
            <v/>
          </cell>
          <cell r="T2496">
            <v>23980</v>
          </cell>
          <cell r="U2496">
            <v>14.796774193548387</v>
          </cell>
          <cell r="V2496">
            <v>1351600</v>
          </cell>
          <cell r="X2496">
            <v>54</v>
          </cell>
          <cell r="Y2496">
            <v>11</v>
          </cell>
          <cell r="Z2496">
            <v>2.5199999999999889</v>
          </cell>
        </row>
        <row r="2497">
          <cell r="A2497">
            <v>40114</v>
          </cell>
          <cell r="E2497">
            <v>1343060</v>
          </cell>
          <cell r="K2497">
            <v>0</v>
          </cell>
          <cell r="M2497">
            <v>89.16</v>
          </cell>
          <cell r="N2497">
            <v>18.73</v>
          </cell>
          <cell r="O2497">
            <v>0.21007178106774341</v>
          </cell>
          <cell r="P2497">
            <v>230</v>
          </cell>
          <cell r="Q2497">
            <v>61000</v>
          </cell>
          <cell r="R2497">
            <v>7.5317406908927769</v>
          </cell>
          <cell r="S2497" t="str">
            <v/>
          </cell>
          <cell r="T2497">
            <v>22879</v>
          </cell>
          <cell r="U2497">
            <v>14.207173171712355</v>
          </cell>
          <cell r="V2497">
            <v>1343060</v>
          </cell>
          <cell r="X2497">
            <v>56</v>
          </cell>
          <cell r="Y2497">
            <v>9</v>
          </cell>
          <cell r="Z2497">
            <v>4.8111999999999924</v>
          </cell>
        </row>
        <row r="2498">
          <cell r="A2498">
            <v>40115</v>
          </cell>
          <cell r="E2498">
            <v>1413020</v>
          </cell>
          <cell r="K2498">
            <v>0</v>
          </cell>
          <cell r="M2498">
            <v>94.29</v>
          </cell>
          <cell r="N2498">
            <v>21.14</v>
          </cell>
          <cell r="O2498">
            <v>0.22420193021529325</v>
          </cell>
          <cell r="P2498">
            <v>230</v>
          </cell>
          <cell r="Q2498">
            <v>62000</v>
          </cell>
          <cell r="R2498">
            <v>7.4929472902746843</v>
          </cell>
          <cell r="S2498" t="str">
            <v/>
          </cell>
          <cell r="T2498">
            <v>24422</v>
          </cell>
          <cell r="U2498">
            <v>14.414479625199927</v>
          </cell>
          <cell r="V2498">
            <v>1413020</v>
          </cell>
          <cell r="X2498">
            <v>54</v>
          </cell>
          <cell r="Y2498">
            <v>11</v>
          </cell>
          <cell r="Z2498">
            <v>2.6879999999999811</v>
          </cell>
        </row>
        <row r="2499">
          <cell r="A2499">
            <v>40116</v>
          </cell>
          <cell r="E2499">
            <v>1303430</v>
          </cell>
          <cell r="K2499">
            <v>0</v>
          </cell>
          <cell r="M2499">
            <v>86.23</v>
          </cell>
          <cell r="N2499">
            <v>18.37</v>
          </cell>
          <cell r="O2499">
            <v>0.21303490664501915</v>
          </cell>
          <cell r="P2499">
            <v>230</v>
          </cell>
          <cell r="Q2499">
            <v>63000</v>
          </cell>
          <cell r="R2499">
            <v>7.5578684912443466</v>
          </cell>
          <cell r="S2499" t="str">
            <v/>
          </cell>
          <cell r="T2499">
            <v>30015</v>
          </cell>
          <cell r="U2499">
            <v>19.205104992212853</v>
          </cell>
          <cell r="V2499">
            <v>1303430</v>
          </cell>
          <cell r="X2499">
            <v>62</v>
          </cell>
          <cell r="Y2499">
            <v>3</v>
          </cell>
          <cell r="Z2499">
            <v>9.9199999999999946</v>
          </cell>
        </row>
        <row r="2500">
          <cell r="A2500">
            <v>40117</v>
          </cell>
          <cell r="E2500">
            <v>1514980</v>
          </cell>
          <cell r="K2500">
            <v>0</v>
          </cell>
          <cell r="M2500">
            <v>99.68</v>
          </cell>
          <cell r="N2500">
            <v>24.52</v>
          </cell>
          <cell r="O2500">
            <v>0.2459871589085072</v>
          </cell>
          <cell r="P2500">
            <v>230</v>
          </cell>
          <cell r="Q2500">
            <v>69000</v>
          </cell>
          <cell r="R2500">
            <v>7.5992174959871592</v>
          </cell>
          <cell r="S2500" t="str">
            <v/>
          </cell>
          <cell r="T2500">
            <v>23968</v>
          </cell>
          <cell r="U2500">
            <v>13.194439530554858</v>
          </cell>
          <cell r="V2500">
            <v>1514980</v>
          </cell>
          <cell r="X2500">
            <v>49</v>
          </cell>
          <cell r="Y2500">
            <v>16</v>
          </cell>
          <cell r="Z2500">
            <v>0</v>
          </cell>
        </row>
        <row r="2501">
          <cell r="A2501">
            <v>40118</v>
          </cell>
          <cell r="E2501">
            <v>1608790</v>
          </cell>
          <cell r="K2501">
            <v>0</v>
          </cell>
          <cell r="M2501">
            <v>108.19</v>
          </cell>
          <cell r="N2501">
            <v>22.55</v>
          </cell>
          <cell r="O2501">
            <v>0.20842961456696554</v>
          </cell>
          <cell r="P2501">
            <v>230</v>
          </cell>
          <cell r="Q2501">
            <v>76000</v>
          </cell>
          <cell r="R2501">
            <v>7.435021721046307</v>
          </cell>
          <cell r="S2501" t="str">
            <v/>
          </cell>
          <cell r="T2501">
            <v>24102</v>
          </cell>
          <cell r="U2501">
            <v>12.494525699438707</v>
          </cell>
          <cell r="V2501">
            <v>1608790</v>
          </cell>
          <cell r="X2501">
            <v>46</v>
          </cell>
          <cell r="Y2501">
            <v>19</v>
          </cell>
          <cell r="Z2501">
            <v>0</v>
          </cell>
        </row>
        <row r="2502">
          <cell r="A2502">
            <v>40119</v>
          </cell>
          <cell r="E2502">
            <v>1475930</v>
          </cell>
          <cell r="K2502">
            <v>0</v>
          </cell>
          <cell r="M2502">
            <v>99.94</v>
          </cell>
          <cell r="N2502">
            <v>20.11</v>
          </cell>
          <cell r="O2502">
            <v>0.20122073243946367</v>
          </cell>
          <cell r="P2502">
            <v>230</v>
          </cell>
          <cell r="Q2502">
            <v>69000</v>
          </cell>
          <cell r="R2502">
            <v>7.3840804482689615</v>
          </cell>
          <cell r="S2502" t="str">
            <v/>
          </cell>
          <cell r="T2502">
            <v>23378</v>
          </cell>
          <cell r="U2502">
            <v>13.210146822681294</v>
          </cell>
          <cell r="V2502">
            <v>1475930</v>
          </cell>
          <cell r="X2502">
            <v>55</v>
          </cell>
          <cell r="Y2502">
            <v>10</v>
          </cell>
          <cell r="Z2502">
            <v>0</v>
          </cell>
        </row>
        <row r="2503">
          <cell r="A2503">
            <v>40120</v>
          </cell>
          <cell r="E2503">
            <v>1570280</v>
          </cell>
          <cell r="K2503">
            <v>0</v>
          </cell>
          <cell r="M2503">
            <v>110.19</v>
          </cell>
          <cell r="N2503">
            <v>24.33</v>
          </cell>
          <cell r="O2503">
            <v>0.22080043561121698</v>
          </cell>
          <cell r="P2503">
            <v>230</v>
          </cell>
          <cell r="Q2503">
            <v>71000</v>
          </cell>
          <cell r="R2503">
            <v>7.1253289772211632</v>
          </cell>
          <cell r="S2503" t="str">
            <v/>
          </cell>
          <cell r="T2503">
            <v>39805</v>
          </cell>
          <cell r="U2503">
            <v>21.141051277479175</v>
          </cell>
          <cell r="V2503">
            <v>1570280</v>
          </cell>
          <cell r="X2503">
            <v>47</v>
          </cell>
          <cell r="Y2503">
            <v>18</v>
          </cell>
          <cell r="Z2503">
            <v>0</v>
          </cell>
        </row>
        <row r="2504">
          <cell r="A2504">
            <v>40121</v>
          </cell>
          <cell r="E2504">
            <v>1447980</v>
          </cell>
          <cell r="K2504">
            <v>0</v>
          </cell>
          <cell r="M2504">
            <v>98.71</v>
          </cell>
          <cell r="N2504">
            <v>23.09</v>
          </cell>
          <cell r="O2504">
            <v>0.2339175362172019</v>
          </cell>
          <cell r="P2504">
            <v>230</v>
          </cell>
          <cell r="Q2504">
            <v>68000</v>
          </cell>
          <cell r="R2504">
            <v>7.3345152466822006</v>
          </cell>
          <cell r="S2504" t="str">
            <v/>
          </cell>
          <cell r="T2504">
            <v>23734</v>
          </cell>
          <cell r="U2504">
            <v>13.670186052293539</v>
          </cell>
          <cell r="V2504">
            <v>1447980</v>
          </cell>
          <cell r="X2504">
            <v>56</v>
          </cell>
          <cell r="Y2504">
            <v>9</v>
          </cell>
          <cell r="Z2504">
            <v>0</v>
          </cell>
        </row>
        <row r="2505">
          <cell r="A2505">
            <v>40122</v>
          </cell>
          <cell r="E2505">
            <v>1606200</v>
          </cell>
          <cell r="K2505">
            <v>0</v>
          </cell>
          <cell r="M2505">
            <v>104.02</v>
          </cell>
          <cell r="N2505">
            <v>24.52</v>
          </cell>
          <cell r="O2505">
            <v>0.2357238992501442</v>
          </cell>
          <cell r="P2505">
            <v>230</v>
          </cell>
          <cell r="Q2505">
            <v>73000</v>
          </cell>
          <cell r="R2505">
            <v>7.7206306479523166</v>
          </cell>
          <cell r="S2505" t="str">
            <v/>
          </cell>
          <cell r="T2505">
            <v>18682</v>
          </cell>
          <cell r="U2505">
            <v>9.7004034366828549</v>
          </cell>
          <cell r="V2505">
            <v>1606200</v>
          </cell>
          <cell r="X2505">
            <v>48</v>
          </cell>
          <cell r="Y2505">
            <v>17</v>
          </cell>
          <cell r="Z2505">
            <v>0</v>
          </cell>
        </row>
        <row r="2506">
          <cell r="A2506">
            <v>40123</v>
          </cell>
          <cell r="E2506">
            <v>1527440</v>
          </cell>
          <cell r="K2506">
            <v>0</v>
          </cell>
          <cell r="M2506">
            <v>102.85</v>
          </cell>
          <cell r="N2506">
            <v>24.44</v>
          </cell>
          <cell r="O2506">
            <v>0.23762761302868257</v>
          </cell>
          <cell r="P2506">
            <v>230</v>
          </cell>
          <cell r="Q2506">
            <v>74000</v>
          </cell>
          <cell r="R2506">
            <v>7.4255712202236266</v>
          </cell>
          <cell r="S2506" t="str">
            <v/>
          </cell>
          <cell r="T2506">
            <v>25152</v>
          </cell>
          <cell r="U2506">
            <v>13.733284449798354</v>
          </cell>
          <cell r="V2506">
            <v>1527440</v>
          </cell>
          <cell r="X2506">
            <v>54</v>
          </cell>
          <cell r="Y2506">
            <v>11</v>
          </cell>
          <cell r="Z2506">
            <v>0</v>
          </cell>
        </row>
        <row r="2507">
          <cell r="A2507">
            <v>40124</v>
          </cell>
          <cell r="E2507">
            <v>1322650</v>
          </cell>
          <cell r="K2507">
            <v>0</v>
          </cell>
          <cell r="M2507">
            <v>87.16</v>
          </cell>
          <cell r="N2507">
            <v>21.84</v>
          </cell>
          <cell r="O2507">
            <v>0.25057365764111977</v>
          </cell>
          <cell r="P2507">
            <v>230</v>
          </cell>
          <cell r="Q2507">
            <v>59000</v>
          </cell>
          <cell r="R2507">
            <v>7.5874827902707667</v>
          </cell>
          <cell r="S2507" t="str">
            <v/>
          </cell>
          <cell r="T2507">
            <v>21966</v>
          </cell>
          <cell r="U2507">
            <v>13.850711828526066</v>
          </cell>
          <cell r="V2507">
            <v>1322650</v>
          </cell>
          <cell r="X2507">
            <v>65</v>
          </cell>
          <cell r="Y2507">
            <v>0</v>
          </cell>
          <cell r="Z2507">
            <v>6.3887999999999892</v>
          </cell>
        </row>
        <row r="2508">
          <cell r="A2508">
            <v>40125</v>
          </cell>
          <cell r="E2508">
            <v>1304480</v>
          </cell>
          <cell r="K2508">
            <v>0</v>
          </cell>
          <cell r="M2508">
            <v>86.88</v>
          </cell>
          <cell r="N2508">
            <v>20.88</v>
          </cell>
          <cell r="O2508">
            <v>0.24033149171270718</v>
          </cell>
          <cell r="P2508">
            <v>230</v>
          </cell>
          <cell r="Q2508">
            <v>59000</v>
          </cell>
          <cell r="R2508">
            <v>7.5073664825046045</v>
          </cell>
          <cell r="S2508" t="str">
            <v/>
          </cell>
          <cell r="T2508">
            <v>27322</v>
          </cell>
          <cell r="U2508">
            <v>17.467916717772599</v>
          </cell>
          <cell r="V2508">
            <v>1304480</v>
          </cell>
          <cell r="X2508">
            <v>62</v>
          </cell>
          <cell r="Y2508">
            <v>3</v>
          </cell>
          <cell r="Z2508">
            <v>5.5247999999999848</v>
          </cell>
        </row>
        <row r="2509">
          <cell r="A2509">
            <v>40126</v>
          </cell>
          <cell r="E2509">
            <v>1279910</v>
          </cell>
          <cell r="K2509">
            <v>0</v>
          </cell>
          <cell r="M2509">
            <v>85.33</v>
          </cell>
          <cell r="N2509">
            <v>19.350000000000001</v>
          </cell>
          <cell r="O2509">
            <v>0.22676667057306929</v>
          </cell>
          <cell r="P2509">
            <v>230</v>
          </cell>
          <cell r="Q2509">
            <v>57000</v>
          </cell>
          <cell r="R2509">
            <v>7.4997656158443693</v>
          </cell>
          <cell r="S2509" t="str">
            <v/>
          </cell>
          <cell r="T2509">
            <v>24826</v>
          </cell>
          <cell r="U2509">
            <v>16.176828058222846</v>
          </cell>
          <cell r="V2509">
            <v>1279910</v>
          </cell>
          <cell r="X2509">
            <v>61</v>
          </cell>
          <cell r="Y2509">
            <v>4</v>
          </cell>
          <cell r="Z2509">
            <v>6.2559999999999789</v>
          </cell>
        </row>
        <row r="2510">
          <cell r="A2510">
            <v>40127</v>
          </cell>
          <cell r="E2510">
            <v>1369380</v>
          </cell>
          <cell r="K2510">
            <v>0</v>
          </cell>
          <cell r="M2510">
            <v>92.31</v>
          </cell>
          <cell r="N2510">
            <v>21.94</v>
          </cell>
          <cell r="O2510">
            <v>0.23767739139854838</v>
          </cell>
          <cell r="P2510">
            <v>230</v>
          </cell>
          <cell r="Q2510">
            <v>61000</v>
          </cell>
          <cell r="R2510">
            <v>7.4172895677608057</v>
          </cell>
          <cell r="S2510" t="str">
            <v/>
          </cell>
          <cell r="T2510">
            <v>24196</v>
          </cell>
          <cell r="U2510">
            <v>14.736204705779258</v>
          </cell>
          <cell r="V2510">
            <v>1369380</v>
          </cell>
          <cell r="X2510">
            <v>63</v>
          </cell>
          <cell r="Y2510">
            <v>2</v>
          </cell>
          <cell r="Z2510">
            <v>7.892799999999994</v>
          </cell>
        </row>
        <row r="2511">
          <cell r="A2511">
            <v>40128</v>
          </cell>
          <cell r="E2511">
            <v>1561640</v>
          </cell>
          <cell r="K2511">
            <v>0</v>
          </cell>
          <cell r="M2511">
            <v>103.36</v>
          </cell>
          <cell r="N2511">
            <v>24.52</v>
          </cell>
          <cell r="O2511">
            <v>0.23722910216718265</v>
          </cell>
          <cell r="P2511">
            <v>230</v>
          </cell>
          <cell r="Q2511">
            <v>76000</v>
          </cell>
          <cell r="R2511">
            <v>7.5543730650154801</v>
          </cell>
          <cell r="S2511" t="str">
            <v/>
          </cell>
          <cell r="T2511">
            <v>25859</v>
          </cell>
          <cell r="U2511">
            <v>13.810100919546118</v>
          </cell>
          <cell r="V2511">
            <v>1561640</v>
          </cell>
          <cell r="X2511">
            <v>54</v>
          </cell>
          <cell r="Y2511">
            <v>11</v>
          </cell>
          <cell r="Z2511">
            <v>0</v>
          </cell>
        </row>
        <row r="2512">
          <cell r="A2512">
            <v>40129</v>
          </cell>
          <cell r="E2512">
            <v>1664370</v>
          </cell>
          <cell r="K2512">
            <v>0</v>
          </cell>
          <cell r="M2512">
            <v>109.65</v>
          </cell>
          <cell r="N2512">
            <v>26.99</v>
          </cell>
          <cell r="O2512">
            <v>0.24614683082535338</v>
          </cell>
          <cell r="P2512">
            <v>230</v>
          </cell>
          <cell r="Q2512">
            <v>76000</v>
          </cell>
          <cell r="R2512">
            <v>7.5894664842681259</v>
          </cell>
          <cell r="S2512" t="str">
            <v/>
          </cell>
          <cell r="T2512">
            <v>21735</v>
          </cell>
          <cell r="U2512">
            <v>10.891202076461363</v>
          </cell>
          <cell r="V2512">
            <v>1664370</v>
          </cell>
          <cell r="X2512">
            <v>46</v>
          </cell>
          <cell r="Y2512">
            <v>19</v>
          </cell>
          <cell r="Z2512">
            <v>0</v>
          </cell>
        </row>
        <row r="2513">
          <cell r="A2513">
            <v>40130</v>
          </cell>
          <cell r="E2513">
            <v>1610280</v>
          </cell>
          <cell r="K2513">
            <v>0</v>
          </cell>
          <cell r="M2513">
            <v>107.91</v>
          </cell>
          <cell r="N2513">
            <v>24.86</v>
          </cell>
          <cell r="O2513">
            <v>0.23037716615698267</v>
          </cell>
          <cell r="P2513">
            <v>230</v>
          </cell>
          <cell r="Q2513">
            <v>77000</v>
          </cell>
          <cell r="R2513">
            <v>7.4612176814011679</v>
          </cell>
          <cell r="S2513" t="str">
            <v/>
          </cell>
          <cell r="T2513">
            <v>21303</v>
          </cell>
          <cell r="U2513">
            <v>11.033299798792756</v>
          </cell>
          <cell r="V2513">
            <v>1610280</v>
          </cell>
          <cell r="X2513">
            <v>49</v>
          </cell>
          <cell r="Y2513">
            <v>16</v>
          </cell>
          <cell r="Z2513">
            <v>0</v>
          </cell>
        </row>
        <row r="2514">
          <cell r="A2514">
            <v>40131</v>
          </cell>
          <cell r="E2514">
            <v>1362290</v>
          </cell>
          <cell r="K2514">
            <v>0</v>
          </cell>
          <cell r="M2514">
            <v>90.91</v>
          </cell>
          <cell r="N2514">
            <v>20.97</v>
          </cell>
          <cell r="O2514">
            <v>0.23066769332306677</v>
          </cell>
          <cell r="P2514">
            <v>230</v>
          </cell>
          <cell r="Q2514">
            <v>61000</v>
          </cell>
          <cell r="R2514">
            <v>7.492520074799252</v>
          </cell>
          <cell r="S2514" t="str">
            <v/>
          </cell>
          <cell r="T2514">
            <v>20983</v>
          </cell>
          <cell r="U2514">
            <v>12.845885971415777</v>
          </cell>
          <cell r="V2514">
            <v>1362290</v>
          </cell>
          <cell r="X2514">
            <v>56</v>
          </cell>
          <cell r="Y2514">
            <v>9</v>
          </cell>
          <cell r="Z2514">
            <v>0.51999999999998892</v>
          </cell>
        </row>
        <row r="2515">
          <cell r="A2515">
            <v>40132</v>
          </cell>
          <cell r="E2515">
            <v>1322270</v>
          </cell>
          <cell r="K2515">
            <v>0</v>
          </cell>
          <cell r="M2515">
            <v>89.91</v>
          </cell>
          <cell r="N2515">
            <v>20.43</v>
          </cell>
          <cell r="O2515">
            <v>0.22722722722722724</v>
          </cell>
          <cell r="P2515">
            <v>230</v>
          </cell>
          <cell r="Q2515">
            <v>58000</v>
          </cell>
          <cell r="R2515">
            <v>7.3532977421866308</v>
          </cell>
          <cell r="S2515" t="str">
            <v/>
          </cell>
          <cell r="T2515">
            <v>21238</v>
          </cell>
          <cell r="U2515">
            <v>13.395518313203809</v>
          </cell>
          <cell r="V2515">
            <v>1322270</v>
          </cell>
          <cell r="X2515">
            <v>56</v>
          </cell>
          <cell r="Y2515">
            <v>9</v>
          </cell>
          <cell r="Z2515">
            <v>4.6399999999999935</v>
          </cell>
        </row>
        <row r="2516">
          <cell r="A2516">
            <v>40133</v>
          </cell>
          <cell r="E2516">
            <v>1385830</v>
          </cell>
          <cell r="K2516">
            <v>0</v>
          </cell>
          <cell r="M2516">
            <v>92.13</v>
          </cell>
          <cell r="N2516">
            <v>21.89</v>
          </cell>
          <cell r="O2516">
            <v>0.23759904482796051</v>
          </cell>
          <cell r="P2516">
            <v>230</v>
          </cell>
          <cell r="Q2516">
            <v>65000</v>
          </cell>
          <cell r="R2516">
            <v>7.521057201780093</v>
          </cell>
          <cell r="S2516" t="str">
            <v/>
          </cell>
          <cell r="T2516">
            <v>22382</v>
          </cell>
          <cell r="U2516">
            <v>13.46960882647944</v>
          </cell>
          <cell r="V2516">
            <v>1385830</v>
          </cell>
          <cell r="X2516">
            <v>56</v>
          </cell>
          <cell r="Y2516">
            <v>9</v>
          </cell>
          <cell r="Z2516">
            <v>3.7727999999999895</v>
          </cell>
        </row>
        <row r="2517">
          <cell r="A2517">
            <v>40134</v>
          </cell>
          <cell r="E2517">
            <v>1607310</v>
          </cell>
          <cell r="K2517">
            <v>0</v>
          </cell>
          <cell r="M2517">
            <v>105.76</v>
          </cell>
          <cell r="N2517">
            <v>25.9</v>
          </cell>
          <cell r="O2517">
            <v>0.24489409984871405</v>
          </cell>
          <cell r="P2517">
            <v>230</v>
          </cell>
          <cell r="Q2517">
            <v>75000</v>
          </cell>
          <cell r="R2517">
            <v>7.5988559001512863</v>
          </cell>
          <cell r="S2517" t="str">
            <v/>
          </cell>
          <cell r="T2517">
            <v>21681</v>
          </cell>
          <cell r="U2517">
            <v>11.249823618343694</v>
          </cell>
          <cell r="V2517">
            <v>1607310</v>
          </cell>
          <cell r="X2517">
            <v>46</v>
          </cell>
          <cell r="Y2517">
            <v>19</v>
          </cell>
          <cell r="Z2517">
            <v>0</v>
          </cell>
        </row>
        <row r="2518">
          <cell r="A2518">
            <v>40135</v>
          </cell>
          <cell r="E2518">
            <v>1764100</v>
          </cell>
          <cell r="K2518">
            <v>0</v>
          </cell>
          <cell r="M2518">
            <v>116.87</v>
          </cell>
          <cell r="N2518">
            <v>27.28</v>
          </cell>
          <cell r="O2518">
            <v>0.23342175066312998</v>
          </cell>
          <cell r="P2518">
            <v>230</v>
          </cell>
          <cell r="Q2518">
            <v>78000</v>
          </cell>
          <cell r="R2518">
            <v>7.5472747497219128</v>
          </cell>
          <cell r="S2518" t="str">
            <v/>
          </cell>
          <cell r="T2518">
            <v>26418</v>
          </cell>
          <cell r="U2518">
            <v>12.489434839294825</v>
          </cell>
          <cell r="V2518">
            <v>1764100</v>
          </cell>
          <cell r="X2518">
            <v>45</v>
          </cell>
          <cell r="Y2518">
            <v>20</v>
          </cell>
          <cell r="Z2518">
            <v>0</v>
          </cell>
        </row>
        <row r="2519">
          <cell r="A2519">
            <v>40136</v>
          </cell>
          <cell r="E2519">
            <v>1707110</v>
          </cell>
          <cell r="K2519">
            <v>0</v>
          </cell>
          <cell r="M2519">
            <v>113.89</v>
          </cell>
          <cell r="N2519">
            <v>25.76</v>
          </cell>
          <cell r="O2519">
            <v>0.22618315918869086</v>
          </cell>
          <cell r="P2519">
            <v>230</v>
          </cell>
          <cell r="Q2519">
            <v>78000</v>
          </cell>
          <cell r="R2519">
            <v>7.4945561506717011</v>
          </cell>
          <cell r="S2519" t="str">
            <v/>
          </cell>
          <cell r="T2519">
            <v>19970</v>
          </cell>
          <cell r="U2519">
            <v>9.7562430071875852</v>
          </cell>
          <cell r="V2519">
            <v>1707110</v>
          </cell>
          <cell r="X2519">
            <v>47</v>
          </cell>
          <cell r="Y2519">
            <v>18</v>
          </cell>
          <cell r="Z2519">
            <v>0</v>
          </cell>
        </row>
        <row r="2520">
          <cell r="A2520">
            <v>40137</v>
          </cell>
          <cell r="E2520">
            <v>1605130</v>
          </cell>
          <cell r="K2520">
            <v>0</v>
          </cell>
          <cell r="M2520">
            <v>110.96</v>
          </cell>
          <cell r="N2520">
            <v>25.16</v>
          </cell>
          <cell r="O2520">
            <v>0.22674837779379958</v>
          </cell>
          <cell r="P2520">
            <v>230</v>
          </cell>
          <cell r="Q2520">
            <v>80000</v>
          </cell>
          <cell r="R2520">
            <v>7.2329217736121123</v>
          </cell>
          <cell r="S2520" t="str">
            <v/>
          </cell>
          <cell r="T2520">
            <v>19999</v>
          </cell>
          <cell r="U2520">
            <v>10.391162086559968</v>
          </cell>
          <cell r="V2520">
            <v>1605130</v>
          </cell>
          <cell r="X2520">
            <v>50</v>
          </cell>
          <cell r="Y2520">
            <v>15</v>
          </cell>
          <cell r="Z2520">
            <v>0</v>
          </cell>
        </row>
        <row r="2521">
          <cell r="A2521">
            <v>40138</v>
          </cell>
          <cell r="E2521">
            <v>1490210</v>
          </cell>
          <cell r="K2521">
            <v>0</v>
          </cell>
          <cell r="M2521">
            <v>104.14</v>
          </cell>
          <cell r="N2521">
            <v>25.35</v>
          </cell>
          <cell r="O2521">
            <v>0.24342231611292492</v>
          </cell>
          <cell r="P2521">
            <v>230</v>
          </cell>
          <cell r="Q2521">
            <v>74000</v>
          </cell>
          <cell r="R2521">
            <v>7.1548396389475704</v>
          </cell>
          <cell r="S2521" t="str">
            <v/>
          </cell>
          <cell r="T2521">
            <v>20802</v>
          </cell>
          <cell r="U2521">
            <v>11.641894766509418</v>
          </cell>
          <cell r="V2521">
            <v>1490210</v>
          </cell>
          <cell r="X2521">
            <v>50</v>
          </cell>
          <cell r="Y2521">
            <v>15</v>
          </cell>
          <cell r="Z2521">
            <v>0</v>
          </cell>
        </row>
        <row r="2522">
          <cell r="A2522">
            <v>40139</v>
          </cell>
          <cell r="E2522">
            <v>1638790</v>
          </cell>
          <cell r="K2522">
            <v>0</v>
          </cell>
          <cell r="M2522">
            <v>110.79</v>
          </cell>
          <cell r="N2522">
            <v>27.55</v>
          </cell>
          <cell r="O2522">
            <v>0.24866865240545175</v>
          </cell>
          <cell r="P2522">
            <v>230</v>
          </cell>
          <cell r="Q2522">
            <v>76000</v>
          </cell>
          <cell r="R2522">
            <v>7.3959292354905681</v>
          </cell>
          <cell r="S2522" t="str">
            <v/>
          </cell>
          <cell r="T2522">
            <v>21804</v>
          </cell>
          <cell r="U2522">
            <v>11.096318625327223</v>
          </cell>
          <cell r="V2522">
            <v>1638790</v>
          </cell>
          <cell r="X2522">
            <v>49</v>
          </cell>
          <cell r="Y2522">
            <v>16</v>
          </cell>
          <cell r="Z2522">
            <v>0</v>
          </cell>
        </row>
        <row r="2523">
          <cell r="A2523">
            <v>40140</v>
          </cell>
          <cell r="E2523">
            <v>1625190</v>
          </cell>
          <cell r="K2523">
            <v>0</v>
          </cell>
          <cell r="M2523">
            <v>112.58</v>
          </cell>
          <cell r="N2523">
            <v>28.13</v>
          </cell>
          <cell r="O2523">
            <v>0.24986676141410552</v>
          </cell>
          <cell r="P2523">
            <v>230</v>
          </cell>
          <cell r="Q2523">
            <v>74000</v>
          </cell>
          <cell r="R2523">
            <v>7.2179339136613967</v>
          </cell>
          <cell r="S2523" t="str">
            <v/>
          </cell>
          <cell r="T2523">
            <v>21499</v>
          </cell>
          <cell r="U2523">
            <v>11.0326583353331</v>
          </cell>
          <cell r="V2523">
            <v>1625190</v>
          </cell>
          <cell r="X2523">
            <v>47</v>
          </cell>
          <cell r="Y2523">
            <v>18</v>
          </cell>
          <cell r="Z2523">
            <v>0</v>
          </cell>
        </row>
        <row r="2524">
          <cell r="A2524">
            <v>40141</v>
          </cell>
          <cell r="D2524">
            <v>1500</v>
          </cell>
          <cell r="E2524">
            <v>1510760</v>
          </cell>
          <cell r="K2524">
            <v>0</v>
          </cell>
          <cell r="L2524">
            <v>10</v>
          </cell>
          <cell r="M2524">
            <v>101.02</v>
          </cell>
          <cell r="N2524">
            <v>24.87</v>
          </cell>
          <cell r="O2524">
            <v>0.24618887349039795</v>
          </cell>
          <cell r="P2524">
            <v>230</v>
          </cell>
          <cell r="Q2524">
            <v>71000</v>
          </cell>
          <cell r="R2524">
            <v>7.4775292021381903</v>
          </cell>
          <cell r="S2524">
            <v>150</v>
          </cell>
          <cell r="T2524">
            <v>26009</v>
          </cell>
          <cell r="U2524">
            <v>14.343767606099481</v>
          </cell>
          <cell r="V2524">
            <v>1512260</v>
          </cell>
          <cell r="X2524">
            <v>53</v>
          </cell>
          <cell r="Y2524">
            <v>12</v>
          </cell>
          <cell r="Z2524">
            <v>0</v>
          </cell>
        </row>
        <row r="2525">
          <cell r="A2525">
            <v>40142</v>
          </cell>
          <cell r="E2525">
            <v>1703100</v>
          </cell>
          <cell r="K2525">
            <v>0</v>
          </cell>
          <cell r="M2525">
            <v>114.11</v>
          </cell>
          <cell r="N2525">
            <v>23.53</v>
          </cell>
          <cell r="O2525">
            <v>0.20620453947944967</v>
          </cell>
          <cell r="P2525">
            <v>230</v>
          </cell>
          <cell r="Q2525">
            <v>81000</v>
          </cell>
          <cell r="R2525">
            <v>7.4625361493295941</v>
          </cell>
          <cell r="S2525" t="str">
            <v/>
          </cell>
          <cell r="T2525">
            <v>28629</v>
          </cell>
          <cell r="U2525">
            <v>14.019485643825963</v>
          </cell>
          <cell r="V2525">
            <v>1703100</v>
          </cell>
          <cell r="X2525">
            <v>47</v>
          </cell>
          <cell r="Y2525">
            <v>18</v>
          </cell>
          <cell r="Z2525">
            <v>0</v>
          </cell>
        </row>
        <row r="2526">
          <cell r="A2526">
            <v>40143</v>
          </cell>
          <cell r="E2526">
            <v>1973470</v>
          </cell>
          <cell r="K2526">
            <v>0</v>
          </cell>
          <cell r="M2526">
            <v>131.6</v>
          </cell>
          <cell r="N2526">
            <v>26.83</v>
          </cell>
          <cell r="O2526">
            <v>0.20387537993920973</v>
          </cell>
          <cell r="P2526">
            <v>230</v>
          </cell>
          <cell r="Q2526">
            <v>87000</v>
          </cell>
          <cell r="R2526">
            <v>7.4979863221884502</v>
          </cell>
          <cell r="S2526" t="str">
            <v/>
          </cell>
          <cell r="T2526">
            <v>26195</v>
          </cell>
          <cell r="U2526">
            <v>11.070160681439292</v>
          </cell>
          <cell r="V2526">
            <v>1973470</v>
          </cell>
          <cell r="X2526">
            <v>38</v>
          </cell>
          <cell r="Y2526">
            <v>27</v>
          </cell>
          <cell r="Z2526">
            <v>0</v>
          </cell>
        </row>
        <row r="2527">
          <cell r="A2527">
            <v>40144</v>
          </cell>
          <cell r="E2527">
            <v>1981810</v>
          </cell>
          <cell r="K2527">
            <v>0</v>
          </cell>
          <cell r="M2527">
            <v>136.43</v>
          </cell>
          <cell r="N2527">
            <v>28.23</v>
          </cell>
          <cell r="O2527">
            <v>0.20691929927435315</v>
          </cell>
          <cell r="P2527">
            <v>230</v>
          </cell>
          <cell r="Q2527">
            <v>96000</v>
          </cell>
          <cell r="R2527">
            <v>7.2631019570475699</v>
          </cell>
          <cell r="S2527" t="str">
            <v/>
          </cell>
          <cell r="T2527">
            <v>22553</v>
          </cell>
          <cell r="U2527">
            <v>9.4909209258203351</v>
          </cell>
          <cell r="V2527">
            <v>1981810</v>
          </cell>
          <cell r="X2527">
            <v>40</v>
          </cell>
          <cell r="Y2527">
            <v>25</v>
          </cell>
          <cell r="Z2527">
            <v>0</v>
          </cell>
        </row>
        <row r="2528">
          <cell r="A2528">
            <v>40145</v>
          </cell>
          <cell r="E2528">
            <v>1578640</v>
          </cell>
          <cell r="K2528">
            <v>0</v>
          </cell>
          <cell r="M2528">
            <v>108.99</v>
          </cell>
          <cell r="N2528">
            <v>23.29</v>
          </cell>
          <cell r="O2528">
            <v>0.21368932929626572</v>
          </cell>
          <cell r="P2528">
            <v>230</v>
          </cell>
          <cell r="Q2528">
            <v>80000</v>
          </cell>
          <cell r="R2528">
            <v>7.2421323057161207</v>
          </cell>
          <cell r="S2528" t="str">
            <v/>
          </cell>
          <cell r="T2528">
            <v>22155</v>
          </cell>
          <cell r="U2528">
            <v>11.704549485633201</v>
          </cell>
          <cell r="V2528">
            <v>1578640</v>
          </cell>
          <cell r="X2528">
            <v>52</v>
          </cell>
          <cell r="Y2528">
            <v>13</v>
          </cell>
          <cell r="Z2528">
            <v>0</v>
          </cell>
        </row>
        <row r="2529">
          <cell r="A2529">
            <v>40146</v>
          </cell>
          <cell r="E2529">
            <v>1562480</v>
          </cell>
          <cell r="K2529">
            <v>0</v>
          </cell>
          <cell r="M2529">
            <v>107.16</v>
          </cell>
          <cell r="N2529">
            <v>24.78</v>
          </cell>
          <cell r="O2529">
            <v>0.23124300111982085</v>
          </cell>
          <cell r="P2529">
            <v>230</v>
          </cell>
          <cell r="Q2529">
            <v>75000</v>
          </cell>
          <cell r="R2529">
            <v>7.2904068682344159</v>
          </cell>
          <cell r="S2529" t="str">
            <v/>
          </cell>
          <cell r="T2529">
            <v>21736</v>
          </cell>
          <cell r="U2529">
            <v>11.601955865035071</v>
          </cell>
          <cell r="V2529">
            <v>1562480</v>
          </cell>
          <cell r="X2529">
            <v>50</v>
          </cell>
          <cell r="Y2529">
            <v>15</v>
          </cell>
          <cell r="Z2529">
            <v>0</v>
          </cell>
        </row>
        <row r="2530">
          <cell r="A2530">
            <v>40147</v>
          </cell>
          <cell r="E2530">
            <v>1852450</v>
          </cell>
          <cell r="K2530">
            <v>0</v>
          </cell>
          <cell r="M2530">
            <v>124.91</v>
          </cell>
          <cell r="N2530">
            <v>26.69</v>
          </cell>
          <cell r="O2530">
            <v>0.21367384516852136</v>
          </cell>
          <cell r="P2530">
            <v>230</v>
          </cell>
          <cell r="Q2530">
            <v>84000</v>
          </cell>
          <cell r="R2530">
            <v>7.4151389000080057</v>
          </cell>
          <cell r="S2530" t="str">
            <v/>
          </cell>
          <cell r="T2530">
            <v>24998</v>
          </cell>
          <cell r="U2530">
            <v>11.254464088099544</v>
          </cell>
          <cell r="V2530">
            <v>1852450</v>
          </cell>
          <cell r="X2530">
            <v>39</v>
          </cell>
          <cell r="Y2530">
            <v>26</v>
          </cell>
          <cell r="Z2530">
            <v>0</v>
          </cell>
        </row>
        <row r="2531">
          <cell r="A2531">
            <v>40148</v>
          </cell>
          <cell r="D2531">
            <v>1143</v>
          </cell>
          <cell r="E2531">
            <v>1876870</v>
          </cell>
          <cell r="K2531">
            <v>0</v>
          </cell>
          <cell r="L2531">
            <v>10</v>
          </cell>
          <cell r="M2531">
            <v>124.91</v>
          </cell>
          <cell r="N2531">
            <v>24.33</v>
          </cell>
          <cell r="O2531">
            <v>0.19478024177407732</v>
          </cell>
          <cell r="P2531">
            <v>230</v>
          </cell>
          <cell r="Q2531">
            <v>87000</v>
          </cell>
          <cell r="R2531">
            <v>7.5128892802818026</v>
          </cell>
          <cell r="S2531">
            <v>114.3</v>
          </cell>
          <cell r="T2531">
            <v>25633</v>
          </cell>
          <cell r="U2531">
            <v>11.383266250020634</v>
          </cell>
          <cell r="V2531">
            <v>1878013</v>
          </cell>
          <cell r="X2531">
            <v>41</v>
          </cell>
          <cell r="Y2531">
            <v>24</v>
          </cell>
          <cell r="Z2531">
            <v>0</v>
          </cell>
        </row>
        <row r="2532">
          <cell r="A2532">
            <v>40149</v>
          </cell>
          <cell r="D2532">
            <v>1541</v>
          </cell>
          <cell r="E2532">
            <v>1987450</v>
          </cell>
          <cell r="K2532">
            <v>0</v>
          </cell>
          <cell r="L2532">
            <v>90</v>
          </cell>
          <cell r="M2532">
            <v>135.46</v>
          </cell>
          <cell r="N2532">
            <v>26.87</v>
          </cell>
          <cell r="O2532">
            <v>0.19836113981987302</v>
          </cell>
          <cell r="P2532">
            <v>230</v>
          </cell>
          <cell r="Q2532">
            <v>89000</v>
          </cell>
          <cell r="R2532">
            <v>7.3359294256607113</v>
          </cell>
          <cell r="S2532">
            <v>17.122222222222224</v>
          </cell>
          <cell r="T2532">
            <v>25968</v>
          </cell>
          <cell r="U2532">
            <v>10.888592256073556</v>
          </cell>
          <cell r="V2532">
            <v>1988991</v>
          </cell>
          <cell r="X2532">
            <v>40</v>
          </cell>
          <cell r="Y2532">
            <v>25</v>
          </cell>
          <cell r="Z2532">
            <v>0</v>
          </cell>
        </row>
        <row r="2533">
          <cell r="A2533">
            <v>40150</v>
          </cell>
          <cell r="D2533">
            <v>46929</v>
          </cell>
          <cell r="E2533">
            <v>2156080</v>
          </cell>
          <cell r="K2533">
            <v>0</v>
          </cell>
          <cell r="L2533">
            <v>260</v>
          </cell>
          <cell r="M2533">
            <v>147.9</v>
          </cell>
          <cell r="N2533">
            <v>30.7</v>
          </cell>
          <cell r="O2533">
            <v>0.20757268424611222</v>
          </cell>
          <cell r="P2533">
            <v>230</v>
          </cell>
          <cell r="Q2533">
            <v>101000</v>
          </cell>
          <cell r="R2533">
            <v>7.2889790398918191</v>
          </cell>
          <cell r="S2533">
            <v>180.49615384615385</v>
          </cell>
          <cell r="T2533">
            <v>27943</v>
          </cell>
          <cell r="U2533">
            <v>10.578468812428818</v>
          </cell>
          <cell r="V2533">
            <v>2203009</v>
          </cell>
          <cell r="X2533">
            <v>34</v>
          </cell>
          <cell r="Y2533">
            <v>31</v>
          </cell>
          <cell r="Z2533">
            <v>0</v>
          </cell>
        </row>
        <row r="2534">
          <cell r="A2534">
            <v>40151</v>
          </cell>
          <cell r="D2534">
            <v>238700</v>
          </cell>
          <cell r="E2534">
            <v>2216880</v>
          </cell>
          <cell r="K2534">
            <v>0</v>
          </cell>
          <cell r="L2534">
            <v>770</v>
          </cell>
          <cell r="M2534">
            <v>149.24</v>
          </cell>
          <cell r="N2534">
            <v>33.479999999999997</v>
          </cell>
          <cell r="O2534">
            <v>0.22433663897078529</v>
          </cell>
          <cell r="P2534">
            <v>230</v>
          </cell>
          <cell r="Q2534">
            <v>110000</v>
          </cell>
          <cell r="R2534">
            <v>7.4272313052800856</v>
          </cell>
          <cell r="S2534">
            <v>310</v>
          </cell>
          <cell r="T2534">
            <v>33034</v>
          </cell>
          <cell r="U2534">
            <v>11.219490303716434</v>
          </cell>
          <cell r="V2534">
            <v>2455580</v>
          </cell>
          <cell r="X2534">
            <v>28</v>
          </cell>
          <cell r="Y2534">
            <v>37</v>
          </cell>
          <cell r="Z2534">
            <v>0</v>
          </cell>
        </row>
        <row r="2535">
          <cell r="A2535">
            <v>40152</v>
          </cell>
          <cell r="D2535">
            <v>277600</v>
          </cell>
          <cell r="E2535">
            <v>2194450</v>
          </cell>
          <cell r="K2535">
            <v>0</v>
          </cell>
          <cell r="L2535">
            <v>870</v>
          </cell>
          <cell r="M2535">
            <v>152.33000000000001</v>
          </cell>
          <cell r="N2535">
            <v>33.770000000000003</v>
          </cell>
          <cell r="O2535">
            <v>0.22168975251099587</v>
          </cell>
          <cell r="P2535">
            <v>230</v>
          </cell>
          <cell r="Q2535">
            <v>112000</v>
          </cell>
          <cell r="R2535">
            <v>7.2029475480863914</v>
          </cell>
          <cell r="S2535">
            <v>319.08045977011494</v>
          </cell>
          <cell r="T2535">
            <v>34217</v>
          </cell>
          <cell r="U2535">
            <v>11.543851459315142</v>
          </cell>
          <cell r="V2535">
            <v>2472050</v>
          </cell>
          <cell r="X2535">
            <v>28</v>
          </cell>
          <cell r="Y2535">
            <v>37</v>
          </cell>
          <cell r="Z2535">
            <v>0</v>
          </cell>
        </row>
        <row r="2536">
          <cell r="A2536">
            <v>40153</v>
          </cell>
          <cell r="D2536">
            <v>268909</v>
          </cell>
          <cell r="E2536">
            <v>2111640</v>
          </cell>
          <cell r="K2536">
            <v>0</v>
          </cell>
          <cell r="L2536">
            <v>820</v>
          </cell>
          <cell r="M2536">
            <v>141.57</v>
          </cell>
          <cell r="N2536">
            <v>30.67</v>
          </cell>
          <cell r="O2536">
            <v>0.2166419439146712</v>
          </cell>
          <cell r="P2536">
            <v>230</v>
          </cell>
          <cell r="Q2536">
            <v>108000</v>
          </cell>
          <cell r="R2536">
            <v>7.4579360033905484</v>
          </cell>
          <cell r="S2536">
            <v>327.93780487804878</v>
          </cell>
          <cell r="T2536">
            <v>32686</v>
          </cell>
          <cell r="U2536">
            <v>11.451192140972523</v>
          </cell>
          <cell r="V2536">
            <v>2380549</v>
          </cell>
          <cell r="X2536">
            <v>30</v>
          </cell>
          <cell r="Y2536">
            <v>35</v>
          </cell>
          <cell r="Z2536">
            <v>0</v>
          </cell>
        </row>
        <row r="2537">
          <cell r="A2537">
            <v>40154</v>
          </cell>
          <cell r="D2537">
            <v>180600</v>
          </cell>
          <cell r="E2537">
            <v>2101620</v>
          </cell>
          <cell r="K2537">
            <v>0</v>
          </cell>
          <cell r="L2537">
            <v>600</v>
          </cell>
          <cell r="M2537">
            <v>142.16</v>
          </cell>
          <cell r="N2537">
            <v>31.4</v>
          </cell>
          <cell r="O2537">
            <v>0.22087788407428249</v>
          </cell>
          <cell r="P2537">
            <v>230</v>
          </cell>
          <cell r="Q2537">
            <v>104000</v>
          </cell>
          <cell r="R2537">
            <v>7.3917416994935286</v>
          </cell>
          <cell r="S2537">
            <v>301</v>
          </cell>
          <cell r="T2537">
            <v>31648</v>
          </cell>
          <cell r="U2537">
            <v>11.565244367326551</v>
          </cell>
          <cell r="V2537">
            <v>2282220</v>
          </cell>
          <cell r="X2537">
            <v>39</v>
          </cell>
          <cell r="Y2537">
            <v>26</v>
          </cell>
          <cell r="Z2537">
            <v>0</v>
          </cell>
        </row>
        <row r="2538">
          <cell r="A2538">
            <v>40155</v>
          </cell>
          <cell r="D2538">
            <v>277000</v>
          </cell>
          <cell r="E2538">
            <v>2026450</v>
          </cell>
          <cell r="K2538">
            <v>0</v>
          </cell>
          <cell r="L2538">
            <v>860</v>
          </cell>
          <cell r="M2538">
            <v>135.47999999999999</v>
          </cell>
          <cell r="N2538">
            <v>26.46</v>
          </cell>
          <cell r="O2538">
            <v>0.19530558015943314</v>
          </cell>
          <cell r="P2538">
            <v>230</v>
          </cell>
          <cell r="Q2538">
            <v>109000</v>
          </cell>
          <cell r="R2538">
            <v>7.4787791555949221</v>
          </cell>
          <cell r="S2538">
            <v>322.09302325581393</v>
          </cell>
          <cell r="T2538">
            <v>31989</v>
          </cell>
          <cell r="U2538">
            <v>11.582116390631445</v>
          </cell>
          <cell r="V2538">
            <v>2303450</v>
          </cell>
          <cell r="X2538">
            <v>42</v>
          </cell>
          <cell r="Y2538">
            <v>23</v>
          </cell>
          <cell r="Z2538">
            <v>0</v>
          </cell>
        </row>
        <row r="2539">
          <cell r="A2539">
            <v>40156</v>
          </cell>
          <cell r="B2539">
            <v>469058</v>
          </cell>
          <cell r="D2539">
            <v>172435</v>
          </cell>
          <cell r="E2539">
            <v>1991550</v>
          </cell>
          <cell r="H2539">
            <v>26.16</v>
          </cell>
          <cell r="K2539">
            <v>26.16</v>
          </cell>
          <cell r="L2539">
            <v>590</v>
          </cell>
          <cell r="M2539">
            <v>136.25</v>
          </cell>
          <cell r="N2539">
            <v>28.43</v>
          </cell>
          <cell r="O2539">
            <v>0.20866055045871559</v>
          </cell>
          <cell r="P2539">
            <v>230</v>
          </cell>
          <cell r="Q2539">
            <v>129000</v>
          </cell>
          <cell r="R2539">
            <v>7.5752970876177574</v>
          </cell>
          <cell r="S2539">
            <v>292.26271186440675</v>
          </cell>
          <cell r="T2539">
            <v>33793</v>
          </cell>
          <cell r="U2539">
            <v>10.703722650940376</v>
          </cell>
          <cell r="V2539">
            <v>2633043</v>
          </cell>
          <cell r="X2539">
            <v>34</v>
          </cell>
          <cell r="Y2539">
            <v>31</v>
          </cell>
          <cell r="Z2539">
            <v>0</v>
          </cell>
        </row>
        <row r="2540">
          <cell r="A2540">
            <v>40157</v>
          </cell>
          <cell r="B2540">
            <v>671388</v>
          </cell>
          <cell r="D2540">
            <v>513878</v>
          </cell>
          <cell r="E2540">
            <v>1884150</v>
          </cell>
          <cell r="H2540">
            <v>40.590000000000003</v>
          </cell>
          <cell r="K2540">
            <v>40.590000000000003</v>
          </cell>
          <cell r="L2540">
            <v>1530</v>
          </cell>
          <cell r="M2540">
            <v>124.77</v>
          </cell>
          <cell r="N2540">
            <v>25.17</v>
          </cell>
          <cell r="O2540">
            <v>0.20173118538110124</v>
          </cell>
          <cell r="P2540">
            <v>230</v>
          </cell>
          <cell r="Q2540">
            <v>138000</v>
          </cell>
          <cell r="R2540">
            <v>7.7271952104499277</v>
          </cell>
          <cell r="S2540">
            <v>335.86797385620918</v>
          </cell>
          <cell r="T2540">
            <v>38763</v>
          </cell>
          <cell r="U2540">
            <v>10.532408119329538</v>
          </cell>
          <cell r="V2540">
            <v>3069416</v>
          </cell>
          <cell r="X2540">
            <v>22</v>
          </cell>
          <cell r="Y2540">
            <v>43</v>
          </cell>
          <cell r="Z2540">
            <v>0</v>
          </cell>
        </row>
        <row r="2541">
          <cell r="A2541">
            <v>40158</v>
          </cell>
          <cell r="B2541">
            <v>678265</v>
          </cell>
          <cell r="D2541">
            <v>291683</v>
          </cell>
          <cell r="E2541">
            <v>1867510</v>
          </cell>
          <cell r="H2541">
            <v>38.840000000000003</v>
          </cell>
          <cell r="K2541">
            <v>38.840000000000003</v>
          </cell>
          <cell r="L2541">
            <v>890</v>
          </cell>
          <cell r="M2541">
            <v>123.3</v>
          </cell>
          <cell r="N2541">
            <v>26.47</v>
          </cell>
          <cell r="O2541">
            <v>0.21467964314679644</v>
          </cell>
          <cell r="P2541">
            <v>230</v>
          </cell>
          <cell r="Q2541">
            <v>130000</v>
          </cell>
          <cell r="R2541">
            <v>7.8505458245960282</v>
          </cell>
          <cell r="S2541">
            <v>327.73370786516853</v>
          </cell>
          <cell r="T2541">
            <v>36903</v>
          </cell>
          <cell r="U2541">
            <v>10.846716321439825</v>
          </cell>
          <cell r="V2541">
            <v>2837458</v>
          </cell>
          <cell r="X2541">
            <v>29</v>
          </cell>
          <cell r="Y2541">
            <v>36</v>
          </cell>
          <cell r="Z2541">
            <v>0</v>
          </cell>
        </row>
        <row r="2542">
          <cell r="A2542">
            <v>40159</v>
          </cell>
          <cell r="B2542">
            <v>665000</v>
          </cell>
          <cell r="D2542">
            <v>35766</v>
          </cell>
          <cell r="E2542">
            <v>1809350</v>
          </cell>
          <cell r="H2542">
            <v>43.41</v>
          </cell>
          <cell r="K2542">
            <v>43.41</v>
          </cell>
          <cell r="L2542">
            <v>170</v>
          </cell>
          <cell r="M2542">
            <v>117.19</v>
          </cell>
          <cell r="N2542">
            <v>23.92</v>
          </cell>
          <cell r="O2542">
            <v>0.20411297892311633</v>
          </cell>
          <cell r="P2542">
            <v>230</v>
          </cell>
          <cell r="Q2542">
            <v>111000</v>
          </cell>
          <cell r="R2542">
            <v>7.7034557907845578</v>
          </cell>
          <cell r="S2542">
            <v>210.38823529411764</v>
          </cell>
          <cell r="T2542">
            <v>30905</v>
          </cell>
          <cell r="U2542">
            <v>10.268358115720549</v>
          </cell>
          <cell r="V2542">
            <v>2510116</v>
          </cell>
          <cell r="X2542">
            <v>36</v>
          </cell>
          <cell r="Y2542">
            <v>29</v>
          </cell>
          <cell r="Z2542">
            <v>0</v>
          </cell>
        </row>
        <row r="2543">
          <cell r="A2543">
            <v>40160</v>
          </cell>
          <cell r="B2543">
            <v>552135</v>
          </cell>
          <cell r="D2543">
            <v>1500</v>
          </cell>
          <cell r="E2543">
            <v>1591390</v>
          </cell>
          <cell r="H2543">
            <v>35.520000000000003</v>
          </cell>
          <cell r="K2543">
            <v>35.520000000000003</v>
          </cell>
          <cell r="L2543">
            <v>10</v>
          </cell>
          <cell r="M2543">
            <v>103.25</v>
          </cell>
          <cell r="N2543">
            <v>20.86</v>
          </cell>
          <cell r="O2543">
            <v>0.20203389830508475</v>
          </cell>
          <cell r="P2543">
            <v>230</v>
          </cell>
          <cell r="Q2543">
            <v>95000</v>
          </cell>
          <cell r="R2543">
            <v>7.7233011457807885</v>
          </cell>
          <cell r="S2543">
            <v>150</v>
          </cell>
          <cell r="T2543">
            <v>27630</v>
          </cell>
          <cell r="U2543">
            <v>10.742727940233795</v>
          </cell>
          <cell r="V2543">
            <v>2145025</v>
          </cell>
          <cell r="X2543">
            <v>46</v>
          </cell>
          <cell r="Y2543">
            <v>19</v>
          </cell>
          <cell r="Z2543">
            <v>0</v>
          </cell>
        </row>
        <row r="2544">
          <cell r="A2544">
            <v>40161</v>
          </cell>
          <cell r="B2544">
            <v>537538</v>
          </cell>
          <cell r="E2544">
            <v>1423570</v>
          </cell>
          <cell r="H2544">
            <v>31.96</v>
          </cell>
          <cell r="K2544">
            <v>31.96</v>
          </cell>
          <cell r="M2544">
            <v>95.63</v>
          </cell>
          <cell r="N2544">
            <v>19.440000000000001</v>
          </cell>
          <cell r="O2544">
            <v>0.20328348844504865</v>
          </cell>
          <cell r="P2544">
            <v>230</v>
          </cell>
          <cell r="Q2544">
            <v>94000</v>
          </cell>
          <cell r="R2544">
            <v>7.6851947644799745</v>
          </cell>
          <cell r="S2544" t="str">
            <v/>
          </cell>
          <cell r="T2544">
            <v>26146</v>
          </cell>
          <cell r="U2544">
            <v>11.119104098295454</v>
          </cell>
          <cell r="V2544">
            <v>1961108</v>
          </cell>
          <cell r="X2544">
            <v>47</v>
          </cell>
          <cell r="Y2544">
            <v>18</v>
          </cell>
          <cell r="Z2544">
            <v>0</v>
          </cell>
        </row>
        <row r="2545">
          <cell r="A2545">
            <v>40162</v>
          </cell>
          <cell r="B2545">
            <v>677698</v>
          </cell>
          <cell r="D2545">
            <v>185397</v>
          </cell>
          <cell r="E2545">
            <v>1793580</v>
          </cell>
          <cell r="H2545">
            <v>37.89</v>
          </cell>
          <cell r="K2545">
            <v>37.89</v>
          </cell>
          <cell r="L2545">
            <v>590</v>
          </cell>
          <cell r="M2545">
            <v>119.3</v>
          </cell>
          <cell r="N2545">
            <v>25.25</v>
          </cell>
          <cell r="O2545">
            <v>0.21165129924559933</v>
          </cell>
          <cell r="P2545">
            <v>230</v>
          </cell>
          <cell r="Q2545">
            <v>121000</v>
          </cell>
          <cell r="R2545">
            <v>7.8607990330173676</v>
          </cell>
          <cell r="S2545">
            <v>314.23220338983049</v>
          </cell>
          <cell r="T2545">
            <v>33906</v>
          </cell>
          <cell r="U2545">
            <v>10.643983174456793</v>
          </cell>
          <cell r="V2545">
            <v>2656675</v>
          </cell>
          <cell r="X2545">
            <v>30</v>
          </cell>
          <cell r="Y2545">
            <v>35</v>
          </cell>
          <cell r="Z2545">
            <v>0</v>
          </cell>
        </row>
        <row r="2546">
          <cell r="A2546">
            <v>40163</v>
          </cell>
          <cell r="B2546">
            <v>636374</v>
          </cell>
          <cell r="C2546">
            <v>63529</v>
          </cell>
          <cell r="D2546">
            <v>105442</v>
          </cell>
          <cell r="E2546">
            <v>1888410</v>
          </cell>
          <cell r="H2546">
            <v>33.68</v>
          </cell>
          <cell r="J2546">
            <v>9.18</v>
          </cell>
          <cell r="K2546">
            <v>42.86</v>
          </cell>
          <cell r="L2546">
            <v>330</v>
          </cell>
          <cell r="M2546">
            <v>117.97</v>
          </cell>
          <cell r="N2546">
            <v>25.09</v>
          </cell>
          <cell r="O2546">
            <v>0.21268119013308467</v>
          </cell>
          <cell r="P2546">
            <v>230</v>
          </cell>
          <cell r="Q2546">
            <v>126000</v>
          </cell>
          <cell r="R2546">
            <v>8.0467356836411135</v>
          </cell>
          <cell r="S2546">
            <v>319.5212121212121</v>
          </cell>
          <cell r="T2546">
            <v>33886</v>
          </cell>
          <cell r="U2546">
            <v>10.491274818979454</v>
          </cell>
          <cell r="V2546">
            <v>2693755</v>
          </cell>
          <cell r="X2546">
            <v>28</v>
          </cell>
          <cell r="Y2546">
            <v>37</v>
          </cell>
          <cell r="Z2546">
            <v>0</v>
          </cell>
        </row>
        <row r="2547">
          <cell r="A2547">
            <v>40164</v>
          </cell>
          <cell r="C2547">
            <v>721703</v>
          </cell>
          <cell r="E2547">
            <v>1667590</v>
          </cell>
          <cell r="J2547">
            <v>38.85</v>
          </cell>
          <cell r="K2547">
            <v>38.85</v>
          </cell>
          <cell r="M2547">
            <v>106.63</v>
          </cell>
          <cell r="N2547">
            <v>27.67</v>
          </cell>
          <cell r="O2547">
            <v>0.2594954515614743</v>
          </cell>
          <cell r="P2547">
            <v>230</v>
          </cell>
          <cell r="Q2547">
            <v>115000</v>
          </cell>
          <cell r="R2547">
            <v>8.2117576299147643</v>
          </cell>
          <cell r="S2547" t="str">
            <v/>
          </cell>
          <cell r="T2547">
            <v>31336</v>
          </cell>
          <cell r="U2547">
            <v>10.93805740861418</v>
          </cell>
          <cell r="V2547">
            <v>2389293</v>
          </cell>
          <cell r="X2547">
            <v>36</v>
          </cell>
          <cell r="Y2547">
            <v>29</v>
          </cell>
          <cell r="Z2547">
            <v>0</v>
          </cell>
        </row>
        <row r="2548">
          <cell r="A2548">
            <v>40165</v>
          </cell>
          <cell r="C2548">
            <v>664683</v>
          </cell>
          <cell r="E2548">
            <v>1466050</v>
          </cell>
          <cell r="J2548">
            <v>31.58</v>
          </cell>
          <cell r="K2548">
            <v>31.58</v>
          </cell>
          <cell r="M2548">
            <v>96.73</v>
          </cell>
          <cell r="N2548">
            <v>25.99</v>
          </cell>
          <cell r="O2548">
            <v>0.26868603328853508</v>
          </cell>
          <cell r="P2548">
            <v>230</v>
          </cell>
          <cell r="Q2548">
            <v>98000</v>
          </cell>
          <cell r="R2548">
            <v>8.3030667913646639</v>
          </cell>
          <cell r="S2548" t="str">
            <v/>
          </cell>
          <cell r="T2548">
            <v>25837</v>
          </cell>
          <cell r="U2548">
            <v>10.11297896076139</v>
          </cell>
          <cell r="V2548">
            <v>2130733</v>
          </cell>
          <cell r="X2548">
            <v>39</v>
          </cell>
          <cell r="Y2548">
            <v>26</v>
          </cell>
          <cell r="Z2548">
            <v>0</v>
          </cell>
        </row>
        <row r="2549">
          <cell r="A2549">
            <v>40166</v>
          </cell>
          <cell r="C2549">
            <v>638160</v>
          </cell>
          <cell r="E2549">
            <v>1845350</v>
          </cell>
          <cell r="J2549">
            <v>33.26</v>
          </cell>
          <cell r="K2549">
            <v>33.26</v>
          </cell>
          <cell r="M2549">
            <v>118.68</v>
          </cell>
          <cell r="N2549">
            <v>31.83</v>
          </cell>
          <cell r="O2549">
            <v>0.26820020222446911</v>
          </cell>
          <cell r="P2549">
            <v>230</v>
          </cell>
          <cell r="Q2549">
            <v>113000</v>
          </cell>
          <cell r="R2549">
            <v>8.172666842174543</v>
          </cell>
          <cell r="S2549" t="str">
            <v/>
          </cell>
          <cell r="T2549">
            <v>28818</v>
          </cell>
          <cell r="U2549">
            <v>9.6775177067940135</v>
          </cell>
          <cell r="V2549">
            <v>2483510</v>
          </cell>
          <cell r="X2549">
            <v>33</v>
          </cell>
          <cell r="Y2549">
            <v>32</v>
          </cell>
          <cell r="Z2549">
            <v>0</v>
          </cell>
        </row>
        <row r="2550">
          <cell r="A2550">
            <v>40167</v>
          </cell>
          <cell r="C2550">
            <v>797280</v>
          </cell>
          <cell r="E2550">
            <v>1955140</v>
          </cell>
          <cell r="J2550">
            <v>38.869999999999997</v>
          </cell>
          <cell r="K2550">
            <v>38.869999999999997</v>
          </cell>
          <cell r="M2550">
            <v>126.5</v>
          </cell>
          <cell r="N2550">
            <v>33.590000000000003</v>
          </cell>
          <cell r="O2550">
            <v>0.2655335968379447</v>
          </cell>
          <cell r="P2550">
            <v>230</v>
          </cell>
          <cell r="Q2550">
            <v>117000</v>
          </cell>
          <cell r="R2550">
            <v>8.322005200459575</v>
          </cell>
          <cell r="S2550" t="str">
            <v/>
          </cell>
          <cell r="T2550">
            <v>31965</v>
          </cell>
          <cell r="U2550">
            <v>9.6855894085931649</v>
          </cell>
          <cell r="V2550">
            <v>2752420</v>
          </cell>
          <cell r="X2550">
            <v>30</v>
          </cell>
          <cell r="Y2550">
            <v>35</v>
          </cell>
          <cell r="Z2550">
            <v>0</v>
          </cell>
        </row>
        <row r="2551">
          <cell r="A2551">
            <v>40168</v>
          </cell>
          <cell r="B2551">
            <v>639698</v>
          </cell>
          <cell r="C2551">
            <v>7270</v>
          </cell>
          <cell r="D2551">
            <v>89916</v>
          </cell>
          <cell r="E2551">
            <v>1784280</v>
          </cell>
          <cell r="H2551">
            <v>37.36</v>
          </cell>
          <cell r="K2551">
            <v>37.36</v>
          </cell>
          <cell r="L2551">
            <v>380</v>
          </cell>
          <cell r="M2551">
            <v>119.19</v>
          </cell>
          <cell r="N2551">
            <v>29.23</v>
          </cell>
          <cell r="O2551">
            <v>0.24523869452135247</v>
          </cell>
          <cell r="P2551">
            <v>230</v>
          </cell>
          <cell r="Q2551">
            <v>118000</v>
          </cell>
          <cell r="R2551">
            <v>7.7650846374960079</v>
          </cell>
          <cell r="S2551">
            <v>236.62105263157895</v>
          </cell>
          <cell r="T2551">
            <v>33510</v>
          </cell>
          <cell r="U2551">
            <v>11.085094027996593</v>
          </cell>
          <cell r="V2551">
            <v>2521164</v>
          </cell>
          <cell r="X2551">
            <v>32</v>
          </cell>
          <cell r="Y2551">
            <v>33</v>
          </cell>
          <cell r="Z2551">
            <v>0</v>
          </cell>
        </row>
        <row r="2552">
          <cell r="A2552">
            <v>40169</v>
          </cell>
          <cell r="B2552">
            <v>634091</v>
          </cell>
          <cell r="D2552">
            <v>1252</v>
          </cell>
          <cell r="E2552">
            <v>1631550</v>
          </cell>
          <cell r="H2552">
            <v>38.86</v>
          </cell>
          <cell r="K2552">
            <v>38.86</v>
          </cell>
          <cell r="L2552">
            <v>80</v>
          </cell>
          <cell r="M2552">
            <v>107.73</v>
          </cell>
          <cell r="N2552">
            <v>30.31</v>
          </cell>
          <cell r="O2552">
            <v>0.28135152696556204</v>
          </cell>
          <cell r="P2552">
            <v>230</v>
          </cell>
          <cell r="Q2552">
            <v>108000</v>
          </cell>
          <cell r="R2552">
            <v>7.727815676376288</v>
          </cell>
          <cell r="S2552">
            <v>15.65</v>
          </cell>
          <cell r="T2552">
            <v>28704</v>
          </cell>
          <cell r="U2552">
            <v>10.560329049496382</v>
          </cell>
          <cell r="V2552">
            <v>2266893</v>
          </cell>
          <cell r="X2552">
            <v>38</v>
          </cell>
          <cell r="Y2552">
            <v>27</v>
          </cell>
          <cell r="Z2552">
            <v>0</v>
          </cell>
        </row>
        <row r="2553">
          <cell r="A2553">
            <v>40170</v>
          </cell>
          <cell r="B2553">
            <v>521422</v>
          </cell>
          <cell r="E2553">
            <v>1279490</v>
          </cell>
          <cell r="H2553">
            <v>31.37</v>
          </cell>
          <cell r="K2553">
            <v>31.37</v>
          </cell>
          <cell r="M2553">
            <v>85.85</v>
          </cell>
          <cell r="N2553">
            <v>25.33</v>
          </cell>
          <cell r="O2553">
            <v>0.29504950495049503</v>
          </cell>
          <cell r="P2553">
            <v>230</v>
          </cell>
          <cell r="Q2553">
            <v>83000</v>
          </cell>
          <cell r="R2553">
            <v>7.681760791673776</v>
          </cell>
          <cell r="S2553" t="str">
            <v/>
          </cell>
          <cell r="T2553">
            <v>24511</v>
          </cell>
          <cell r="U2553">
            <v>11.351012153842053</v>
          </cell>
          <cell r="V2553">
            <v>1800912</v>
          </cell>
          <cell r="X2553">
            <v>50</v>
          </cell>
          <cell r="Y2553">
            <v>15</v>
          </cell>
          <cell r="Z2553">
            <v>0</v>
          </cell>
        </row>
        <row r="2554">
          <cell r="A2554">
            <v>40171</v>
          </cell>
          <cell r="B2554">
            <v>492296</v>
          </cell>
          <cell r="E2554">
            <v>1337260</v>
          </cell>
          <cell r="H2554">
            <v>31.24</v>
          </cell>
          <cell r="K2554">
            <v>31.24</v>
          </cell>
          <cell r="M2554">
            <v>87.07</v>
          </cell>
          <cell r="N2554">
            <v>25.8</v>
          </cell>
          <cell r="O2554">
            <v>0.29631331112897674</v>
          </cell>
          <cell r="P2554">
            <v>230</v>
          </cell>
          <cell r="Q2554">
            <v>86000</v>
          </cell>
          <cell r="R2554">
            <v>7.7320429380441222</v>
          </cell>
          <cell r="S2554" t="str">
            <v/>
          </cell>
          <cell r="T2554">
            <v>27263</v>
          </cell>
          <cell r="U2554">
            <v>12.427792316824409</v>
          </cell>
          <cell r="V2554">
            <v>1829556</v>
          </cell>
          <cell r="X2554">
            <v>50</v>
          </cell>
          <cell r="Y2554">
            <v>15</v>
          </cell>
          <cell r="Z2554">
            <v>0</v>
          </cell>
        </row>
        <row r="2555">
          <cell r="A2555">
            <v>40172</v>
          </cell>
          <cell r="B2555">
            <v>391384</v>
          </cell>
          <cell r="C2555">
            <v>305758</v>
          </cell>
          <cell r="D2555">
            <v>29262</v>
          </cell>
          <cell r="E2555">
            <v>1705670</v>
          </cell>
          <cell r="H2555">
            <v>20.72</v>
          </cell>
          <cell r="J2555">
            <v>20.77</v>
          </cell>
          <cell r="K2555">
            <v>41.489999999999995</v>
          </cell>
          <cell r="L2555">
            <v>170</v>
          </cell>
          <cell r="M2555">
            <v>111.46</v>
          </cell>
          <cell r="N2555">
            <v>31.63</v>
          </cell>
          <cell r="O2555">
            <v>0.28377893414677913</v>
          </cell>
          <cell r="P2555">
            <v>230</v>
          </cell>
          <cell r="Q2555">
            <v>117000</v>
          </cell>
          <cell r="R2555">
            <v>7.8548937561294538</v>
          </cell>
          <cell r="S2555">
            <v>172.12941176470588</v>
          </cell>
          <cell r="T2555">
            <v>31673</v>
          </cell>
          <cell r="U2555">
            <v>10.861216393909068</v>
          </cell>
          <cell r="V2555">
            <v>2432074</v>
          </cell>
          <cell r="X2555">
            <v>40</v>
          </cell>
          <cell r="Y2555">
            <v>25</v>
          </cell>
          <cell r="Z2555">
            <v>0</v>
          </cell>
        </row>
        <row r="2556">
          <cell r="A2556">
            <v>40173</v>
          </cell>
          <cell r="C2556">
            <v>851416</v>
          </cell>
          <cell r="E2556">
            <v>1770330</v>
          </cell>
          <cell r="J2556">
            <v>45.04</v>
          </cell>
          <cell r="K2556">
            <v>45.04</v>
          </cell>
          <cell r="M2556">
            <v>118.3</v>
          </cell>
          <cell r="N2556">
            <v>32.229999999999997</v>
          </cell>
          <cell r="O2556">
            <v>0.27244294167371086</v>
          </cell>
          <cell r="P2556">
            <v>230</v>
          </cell>
          <cell r="Q2556">
            <v>117000</v>
          </cell>
          <cell r="R2556">
            <v>8.0254254928370266</v>
          </cell>
          <cell r="S2556" t="str">
            <v/>
          </cell>
          <cell r="T2556">
            <v>40485</v>
          </cell>
          <cell r="U2556">
            <v>12.878627449035873</v>
          </cell>
          <cell r="V2556">
            <v>2621746</v>
          </cell>
          <cell r="X2556">
            <v>32</v>
          </cell>
          <cell r="Y2556">
            <v>33</v>
          </cell>
          <cell r="Z2556">
            <v>0</v>
          </cell>
        </row>
        <row r="2557">
          <cell r="A2557">
            <v>40174</v>
          </cell>
          <cell r="C2557">
            <v>958945</v>
          </cell>
          <cell r="E2557">
            <v>1838830</v>
          </cell>
          <cell r="J2557">
            <v>48.24</v>
          </cell>
          <cell r="K2557">
            <v>48.24</v>
          </cell>
          <cell r="M2557">
            <v>121.95</v>
          </cell>
          <cell r="N2557">
            <v>30.37</v>
          </cell>
          <cell r="O2557">
            <v>0.24903649036490366</v>
          </cell>
          <cell r="P2557">
            <v>230</v>
          </cell>
          <cell r="Q2557">
            <v>129000</v>
          </cell>
          <cell r="R2557">
            <v>8.2195634291086428</v>
          </cell>
          <cell r="S2557" t="str">
            <v/>
          </cell>
          <cell r="T2557">
            <v>37976</v>
          </cell>
          <cell r="U2557">
            <v>11.320418546881003</v>
          </cell>
          <cell r="V2557">
            <v>2797775</v>
          </cell>
          <cell r="X2557">
            <v>29</v>
          </cell>
          <cell r="Y2557">
            <v>36</v>
          </cell>
          <cell r="Z2557">
            <v>0</v>
          </cell>
        </row>
        <row r="2558">
          <cell r="A2558">
            <v>40175</v>
          </cell>
          <cell r="C2558">
            <v>908719</v>
          </cell>
          <cell r="E2558">
            <v>1898370</v>
          </cell>
          <cell r="J2558">
            <v>49.57</v>
          </cell>
          <cell r="K2558">
            <v>49.57</v>
          </cell>
          <cell r="L2558">
            <v>10</v>
          </cell>
          <cell r="M2558">
            <v>124.7</v>
          </cell>
          <cell r="N2558">
            <v>28.67</v>
          </cell>
          <cell r="O2558">
            <v>0.22991178829190057</v>
          </cell>
          <cell r="P2558">
            <v>230</v>
          </cell>
          <cell r="Q2558">
            <v>129000</v>
          </cell>
          <cell r="R2558">
            <v>8.0538503471624487</v>
          </cell>
          <cell r="S2558">
            <v>0</v>
          </cell>
          <cell r="T2558">
            <v>36342</v>
          </cell>
          <cell r="U2558">
            <v>10.797387614001549</v>
          </cell>
          <cell r="V2558">
            <v>2807089</v>
          </cell>
          <cell r="X2558">
            <v>32</v>
          </cell>
          <cell r="Y2558">
            <v>33</v>
          </cell>
          <cell r="Z2558">
            <v>0</v>
          </cell>
        </row>
        <row r="2559">
          <cell r="A2559">
            <v>40176</v>
          </cell>
          <cell r="C2559">
            <v>938914</v>
          </cell>
          <cell r="E2559">
            <v>1905010</v>
          </cell>
          <cell r="J2559">
            <v>41.52</v>
          </cell>
          <cell r="K2559">
            <v>41.52</v>
          </cell>
          <cell r="L2559">
            <v>10</v>
          </cell>
          <cell r="M2559">
            <v>122.39</v>
          </cell>
          <cell r="N2559">
            <v>34.049999999999997</v>
          </cell>
          <cell r="O2559">
            <v>0.27820900400359505</v>
          </cell>
          <cell r="P2559">
            <v>230</v>
          </cell>
          <cell r="Q2559">
            <v>127000</v>
          </cell>
          <cell r="R2559">
            <v>8.6752608138612661</v>
          </cell>
          <cell r="S2559">
            <v>0</v>
          </cell>
          <cell r="T2559">
            <v>33719</v>
          </cell>
          <cell r="U2559">
            <v>9.8883254264178646</v>
          </cell>
          <cell r="V2559">
            <v>2843924</v>
          </cell>
          <cell r="X2559">
            <v>30</v>
          </cell>
          <cell r="Y2559">
            <v>35</v>
          </cell>
          <cell r="Z2559">
            <v>0</v>
          </cell>
        </row>
        <row r="2560">
          <cell r="A2560">
            <v>40177</v>
          </cell>
          <cell r="C2560">
            <v>754000</v>
          </cell>
          <cell r="E2560">
            <v>1743560</v>
          </cell>
          <cell r="J2560">
            <v>38.17</v>
          </cell>
          <cell r="K2560">
            <v>38.17</v>
          </cell>
          <cell r="M2560">
            <v>112.72</v>
          </cell>
          <cell r="N2560">
            <v>30.17</v>
          </cell>
          <cell r="O2560">
            <v>0.26765436479772892</v>
          </cell>
          <cell r="P2560">
            <v>230</v>
          </cell>
          <cell r="Q2560">
            <v>112000</v>
          </cell>
          <cell r="R2560">
            <v>8.2760951686659148</v>
          </cell>
          <cell r="S2560" t="str">
            <v/>
          </cell>
          <cell r="T2560">
            <v>37976</v>
          </cell>
          <cell r="U2560">
            <v>12.681170422332194</v>
          </cell>
          <cell r="V2560">
            <v>2497560</v>
          </cell>
          <cell r="X2560">
            <v>34</v>
          </cell>
          <cell r="Y2560">
            <v>31</v>
          </cell>
          <cell r="Z2560">
            <v>0</v>
          </cell>
        </row>
        <row r="2561">
          <cell r="A2561">
            <v>40178</v>
          </cell>
          <cell r="B2561">
            <v>494316</v>
          </cell>
          <cell r="C2561">
            <v>94169</v>
          </cell>
          <cell r="D2561">
            <v>21330</v>
          </cell>
          <cell r="E2561">
            <v>1813370</v>
          </cell>
          <cell r="H2561">
            <v>37.36</v>
          </cell>
          <cell r="J2561">
            <v>3.73</v>
          </cell>
          <cell r="K2561">
            <v>41.089999999999996</v>
          </cell>
          <cell r="L2561">
            <v>100</v>
          </cell>
          <cell r="M2561">
            <v>121.9</v>
          </cell>
          <cell r="N2561">
            <v>33.17</v>
          </cell>
          <cell r="O2561">
            <v>0.27210828547990157</v>
          </cell>
          <cell r="P2561">
            <v>230</v>
          </cell>
          <cell r="Q2561">
            <v>123000</v>
          </cell>
          <cell r="R2561">
            <v>7.3681054052395849</v>
          </cell>
          <cell r="S2561">
            <v>213.3</v>
          </cell>
          <cell r="T2561">
            <v>38437</v>
          </cell>
          <cell r="U2561">
            <v>13.229059275292643</v>
          </cell>
          <cell r="V2561">
            <v>2423185</v>
          </cell>
          <cell r="X2561">
            <v>32</v>
          </cell>
          <cell r="Y2561">
            <v>33</v>
          </cell>
          <cell r="Z2561">
            <v>0</v>
          </cell>
        </row>
        <row r="2562">
          <cell r="A2562">
            <v>40179</v>
          </cell>
          <cell r="B2562">
            <v>678593</v>
          </cell>
          <cell r="D2562">
            <v>286626</v>
          </cell>
          <cell r="E2562">
            <v>2116500</v>
          </cell>
          <cell r="H2562">
            <v>40.93</v>
          </cell>
          <cell r="K2562">
            <v>40.93</v>
          </cell>
          <cell r="L2562">
            <v>950</v>
          </cell>
          <cell r="M2562">
            <v>139.9</v>
          </cell>
          <cell r="N2562">
            <v>37.94</v>
          </cell>
          <cell r="O2562">
            <v>0.27119370979270907</v>
          </cell>
          <cell r="P2562">
            <v>230</v>
          </cell>
          <cell r="Q2562">
            <v>136000</v>
          </cell>
          <cell r="R2562">
            <v>7.7285102029530499</v>
          </cell>
          <cell r="S2562">
            <v>301.71157894736842</v>
          </cell>
          <cell r="T2562">
            <v>35085</v>
          </cell>
          <cell r="U2562">
            <v>9.4949896470119448</v>
          </cell>
          <cell r="V2562">
            <v>3081719</v>
          </cell>
          <cell r="X2562">
            <v>22</v>
          </cell>
          <cell r="Y2562">
            <v>43</v>
          </cell>
          <cell r="Z2562">
            <v>0</v>
          </cell>
        </row>
        <row r="2563">
          <cell r="A2563">
            <v>40180</v>
          </cell>
          <cell r="B2563">
            <v>643000</v>
          </cell>
          <cell r="C2563">
            <v>228000</v>
          </cell>
          <cell r="D2563">
            <v>425000</v>
          </cell>
          <cell r="E2563">
            <v>2016830</v>
          </cell>
          <cell r="H2563">
            <v>40.229999999999997</v>
          </cell>
          <cell r="J2563">
            <v>16.87</v>
          </cell>
          <cell r="K2563">
            <v>57.099999999999994</v>
          </cell>
          <cell r="L2563">
            <v>1250</v>
          </cell>
          <cell r="M2563">
            <v>131</v>
          </cell>
          <cell r="N2563">
            <v>35.65</v>
          </cell>
          <cell r="O2563">
            <v>0.27213740458015268</v>
          </cell>
          <cell r="P2563">
            <v>230</v>
          </cell>
          <cell r="Q2563">
            <v>145000</v>
          </cell>
          <cell r="R2563">
            <v>7.6763157894736844</v>
          </cell>
          <cell r="S2563">
            <v>340</v>
          </cell>
          <cell r="T2563">
            <v>45282</v>
          </cell>
          <cell r="U2563">
            <v>11.39967580588198</v>
          </cell>
          <cell r="V2563">
            <v>3312830</v>
          </cell>
          <cell r="X2563">
            <v>16</v>
          </cell>
          <cell r="Y2563">
            <v>49</v>
          </cell>
          <cell r="Z2563">
            <v>0</v>
          </cell>
        </row>
        <row r="2564">
          <cell r="A2564">
            <v>40181</v>
          </cell>
          <cell r="B2564">
            <v>560680</v>
          </cell>
          <cell r="C2564">
            <v>903013</v>
          </cell>
          <cell r="E2564">
            <v>2001900</v>
          </cell>
          <cell r="H2564">
            <v>25.24</v>
          </cell>
          <cell r="J2564">
            <v>50.44</v>
          </cell>
          <cell r="K2564">
            <v>75.679999999999993</v>
          </cell>
          <cell r="M2564">
            <v>132.65</v>
          </cell>
          <cell r="N2564">
            <v>27.99</v>
          </cell>
          <cell r="O2564">
            <v>0.2110064078401809</v>
          </cell>
          <cell r="P2564">
            <v>230</v>
          </cell>
          <cell r="Q2564">
            <v>149000</v>
          </cell>
          <cell r="R2564">
            <v>8.3175562809004955</v>
          </cell>
          <cell r="S2564" t="str">
            <v/>
          </cell>
          <cell r="T2564">
            <v>40930</v>
          </cell>
          <cell r="U2564">
            <v>9.8498640780957256</v>
          </cell>
          <cell r="V2564">
            <v>3465593</v>
          </cell>
          <cell r="X2564">
            <v>14</v>
          </cell>
          <cell r="Y2564">
            <v>51</v>
          </cell>
          <cell r="Z2564">
            <v>0</v>
          </cell>
        </row>
        <row r="2565">
          <cell r="A2565">
            <v>40182</v>
          </cell>
          <cell r="B2565">
            <v>529880</v>
          </cell>
          <cell r="C2565">
            <v>1064280</v>
          </cell>
          <cell r="D2565">
            <v>118150</v>
          </cell>
          <cell r="E2565">
            <v>1977280</v>
          </cell>
          <cell r="H2565">
            <v>34.5</v>
          </cell>
          <cell r="J2565">
            <v>52.85</v>
          </cell>
          <cell r="K2565">
            <v>87.35</v>
          </cell>
          <cell r="L2565">
            <v>430</v>
          </cell>
          <cell r="M2565">
            <v>131</v>
          </cell>
          <cell r="N2565">
            <v>31.23</v>
          </cell>
          <cell r="O2565">
            <v>0.2383969465648855</v>
          </cell>
          <cell r="P2565">
            <v>230</v>
          </cell>
          <cell r="Q2565">
            <v>156000</v>
          </cell>
          <cell r="R2565">
            <v>8.1782459354247763</v>
          </cell>
          <cell r="S2565">
            <v>274.76744186046511</v>
          </cell>
          <cell r="T2565">
            <v>44962</v>
          </cell>
          <cell r="U2565">
            <v>10.163272341913329</v>
          </cell>
          <cell r="V2565">
            <v>3689590</v>
          </cell>
          <cell r="X2565">
            <v>14</v>
          </cell>
          <cell r="Y2565">
            <v>51</v>
          </cell>
          <cell r="Z2565">
            <v>0</v>
          </cell>
        </row>
        <row r="2566">
          <cell r="A2566">
            <v>40183</v>
          </cell>
          <cell r="B2566">
            <v>505739</v>
          </cell>
          <cell r="C2566">
            <v>1048390</v>
          </cell>
          <cell r="D2566">
            <v>128085</v>
          </cell>
          <cell r="E2566">
            <v>1912340</v>
          </cell>
          <cell r="H2566">
            <v>33.54</v>
          </cell>
          <cell r="J2566">
            <v>51.26</v>
          </cell>
          <cell r="K2566">
            <v>84.8</v>
          </cell>
          <cell r="L2566">
            <v>1120</v>
          </cell>
          <cell r="M2566">
            <v>124.51</v>
          </cell>
          <cell r="N2566">
            <v>29.57</v>
          </cell>
          <cell r="O2566">
            <v>0.23749096458115812</v>
          </cell>
          <cell r="P2566">
            <v>230</v>
          </cell>
          <cell r="Q2566">
            <v>163000</v>
          </cell>
          <cell r="R2566">
            <v>8.2807056519038742</v>
          </cell>
          <cell r="S2566">
            <v>114.36160714285714</v>
          </cell>
          <cell r="T2566">
            <v>42934</v>
          </cell>
          <cell r="U2566">
            <v>9.9614461209930347</v>
          </cell>
          <cell r="V2566">
            <v>3594554</v>
          </cell>
          <cell r="X2566">
            <v>16</v>
          </cell>
          <cell r="Y2566">
            <v>49</v>
          </cell>
          <cell r="Z2566">
            <v>0</v>
          </cell>
        </row>
        <row r="2567">
          <cell r="A2567">
            <v>40184</v>
          </cell>
          <cell r="B2567">
            <v>488823</v>
          </cell>
          <cell r="C2567">
            <v>980357</v>
          </cell>
          <cell r="D2567">
            <v>55701</v>
          </cell>
          <cell r="E2567">
            <v>1794600</v>
          </cell>
          <cell r="H2567">
            <v>34.76</v>
          </cell>
          <cell r="J2567">
            <v>51.11</v>
          </cell>
          <cell r="K2567">
            <v>85.87</v>
          </cell>
          <cell r="L2567">
            <v>20</v>
          </cell>
          <cell r="M2567">
            <v>120.92</v>
          </cell>
          <cell r="N2567">
            <v>23.97</v>
          </cell>
          <cell r="O2567">
            <v>0.19823023486602712</v>
          </cell>
          <cell r="P2567">
            <v>230</v>
          </cell>
          <cell r="Q2567">
            <v>156000</v>
          </cell>
          <cell r="R2567">
            <v>7.8915324725566993</v>
          </cell>
          <cell r="S2567">
            <v>2785.05</v>
          </cell>
          <cell r="T2567">
            <v>34052</v>
          </cell>
          <cell r="U2567">
            <v>8.5553639258667236</v>
          </cell>
          <cell r="V2567">
            <v>3319481</v>
          </cell>
          <cell r="X2567">
            <v>20</v>
          </cell>
          <cell r="Y2567">
            <v>45</v>
          </cell>
          <cell r="Z2567">
            <v>0</v>
          </cell>
        </row>
        <row r="2568">
          <cell r="A2568">
            <v>40185</v>
          </cell>
          <cell r="B2568">
            <v>485592</v>
          </cell>
          <cell r="C2568">
            <v>991011</v>
          </cell>
          <cell r="D2568">
            <v>1500</v>
          </cell>
          <cell r="E2568">
            <v>1908120</v>
          </cell>
          <cell r="H2568">
            <v>28.47</v>
          </cell>
          <cell r="J2568">
            <v>50.19</v>
          </cell>
          <cell r="K2568">
            <v>78.66</v>
          </cell>
          <cell r="L2568">
            <v>70</v>
          </cell>
          <cell r="M2568">
            <v>126.66</v>
          </cell>
          <cell r="N2568">
            <v>27.87</v>
          </cell>
          <cell r="O2568">
            <v>0.22003789673140692</v>
          </cell>
          <cell r="P2568">
            <v>230</v>
          </cell>
          <cell r="Q2568">
            <v>150000</v>
          </cell>
          <cell r="R2568">
            <v>8.2425555230859153</v>
          </cell>
          <cell r="S2568">
            <v>21.428571428571427</v>
          </cell>
          <cell r="T2568">
            <v>39419</v>
          </cell>
          <cell r="U2568">
            <v>9.7085885956122802</v>
          </cell>
          <cell r="V2568">
            <v>3386223</v>
          </cell>
          <cell r="X2568">
            <v>19</v>
          </cell>
          <cell r="Y2568">
            <v>46</v>
          </cell>
          <cell r="Z2568">
            <v>0</v>
          </cell>
        </row>
        <row r="2569">
          <cell r="A2569">
            <v>40186</v>
          </cell>
          <cell r="B2569">
            <v>536694</v>
          </cell>
          <cell r="C2569">
            <v>1121580</v>
          </cell>
          <cell r="D2569">
            <v>112923</v>
          </cell>
          <cell r="E2569">
            <v>1970750</v>
          </cell>
          <cell r="H2569">
            <v>33.71</v>
          </cell>
          <cell r="J2569">
            <v>55.52</v>
          </cell>
          <cell r="K2569">
            <v>89.23</v>
          </cell>
          <cell r="L2569">
            <v>480</v>
          </cell>
          <cell r="M2569">
            <v>130.22</v>
          </cell>
          <cell r="N2569">
            <v>27.52</v>
          </cell>
          <cell r="O2569">
            <v>0.21133466441406851</v>
          </cell>
          <cell r="P2569">
            <v>230</v>
          </cell>
          <cell r="Q2569">
            <v>164000</v>
          </cell>
          <cell r="R2569">
            <v>8.2684529505582134</v>
          </cell>
          <cell r="S2569">
            <v>235.25624999999999</v>
          </cell>
          <cell r="T2569">
            <v>36991</v>
          </cell>
          <cell r="U2569">
            <v>8.2445031957961987</v>
          </cell>
          <cell r="V2569">
            <v>3741947</v>
          </cell>
          <cell r="X2569">
            <v>12</v>
          </cell>
          <cell r="Y2569">
            <v>53</v>
          </cell>
          <cell r="Z2569">
            <v>0</v>
          </cell>
        </row>
        <row r="2570">
          <cell r="A2570">
            <v>40187</v>
          </cell>
          <cell r="B2570">
            <v>592254</v>
          </cell>
          <cell r="C2570">
            <v>1046920</v>
          </cell>
          <cell r="D2570">
            <v>99555</v>
          </cell>
          <cell r="E2570">
            <v>1967180</v>
          </cell>
          <cell r="H2570">
            <v>41.97</v>
          </cell>
          <cell r="J2570">
            <v>46.36</v>
          </cell>
          <cell r="K2570">
            <v>88.33</v>
          </cell>
          <cell r="L2570">
            <v>440</v>
          </cell>
          <cell r="M2570">
            <v>129.22999999999999</v>
          </cell>
          <cell r="N2570">
            <v>25.83</v>
          </cell>
          <cell r="O2570">
            <v>0.19987618973922464</v>
          </cell>
          <cell r="P2570">
            <v>230</v>
          </cell>
          <cell r="Q2570">
            <v>163000</v>
          </cell>
          <cell r="R2570">
            <v>8.2881825703254268</v>
          </cell>
          <cell r="S2570">
            <v>226.26136363636363</v>
          </cell>
          <cell r="T2570">
            <v>35510</v>
          </cell>
          <cell r="U2570">
            <v>7.9913834905282348</v>
          </cell>
          <cell r="V2570">
            <v>3705909</v>
          </cell>
          <cell r="X2570">
            <v>14</v>
          </cell>
          <cell r="Y2570">
            <v>51</v>
          </cell>
          <cell r="Z2570">
            <v>0</v>
          </cell>
        </row>
        <row r="2571">
          <cell r="A2571">
            <v>40188</v>
          </cell>
          <cell r="B2571">
            <v>597613</v>
          </cell>
          <cell r="C2571">
            <v>753260</v>
          </cell>
          <cell r="D2571">
            <v>259871</v>
          </cell>
          <cell r="E2571">
            <v>1896580</v>
          </cell>
          <cell r="H2571">
            <v>33.83</v>
          </cell>
          <cell r="J2571">
            <v>40.31</v>
          </cell>
          <cell r="K2571">
            <v>74.14</v>
          </cell>
          <cell r="L2571">
            <v>800</v>
          </cell>
          <cell r="M2571">
            <v>123.84</v>
          </cell>
          <cell r="N2571">
            <v>24.81</v>
          </cell>
          <cell r="O2571">
            <v>0.2003391472868217</v>
          </cell>
          <cell r="P2571">
            <v>230</v>
          </cell>
          <cell r="Q2571">
            <v>163000</v>
          </cell>
          <cell r="R2571">
            <v>8.2014673199313055</v>
          </cell>
          <cell r="S2571">
            <v>324.83875</v>
          </cell>
          <cell r="T2571">
            <v>36631</v>
          </cell>
          <cell r="U2571">
            <v>8.7104168306093186</v>
          </cell>
          <cell r="V2571">
            <v>3507324</v>
          </cell>
          <cell r="X2571">
            <v>10</v>
          </cell>
          <cell r="Y2571">
            <v>55</v>
          </cell>
          <cell r="Z2571">
            <v>0</v>
          </cell>
        </row>
        <row r="2572">
          <cell r="A2572">
            <v>40189</v>
          </cell>
          <cell r="B2572">
            <v>122328</v>
          </cell>
          <cell r="C2572">
            <v>1102720</v>
          </cell>
          <cell r="D2572">
            <v>8929</v>
          </cell>
          <cell r="E2572">
            <v>1882730</v>
          </cell>
          <cell r="H2572">
            <v>4.1100000000000003</v>
          </cell>
          <cell r="J2572">
            <v>57.03</v>
          </cell>
          <cell r="K2572">
            <v>61.14</v>
          </cell>
          <cell r="L2572">
            <v>50</v>
          </cell>
          <cell r="M2572">
            <v>120.02</v>
          </cell>
          <cell r="N2572">
            <v>25.89</v>
          </cell>
          <cell r="O2572">
            <v>0.21571404765872357</v>
          </cell>
          <cell r="P2572">
            <v>230</v>
          </cell>
          <cell r="Q2572">
            <v>139000</v>
          </cell>
          <cell r="R2572">
            <v>8.5774398321925371</v>
          </cell>
          <cell r="S2572">
            <v>178.58</v>
          </cell>
          <cell r="T2572">
            <v>35738</v>
          </cell>
          <cell r="U2572">
            <v>9.5631357070138456</v>
          </cell>
          <cell r="V2572">
            <v>3116707</v>
          </cell>
          <cell r="X2572">
            <v>28</v>
          </cell>
          <cell r="Y2572">
            <v>37</v>
          </cell>
          <cell r="Z2572">
            <v>0</v>
          </cell>
        </row>
        <row r="2573">
          <cell r="A2573">
            <v>40190</v>
          </cell>
          <cell r="C2573">
            <v>1108260</v>
          </cell>
          <cell r="E2573">
            <v>2006640</v>
          </cell>
          <cell r="J2573">
            <v>53.95</v>
          </cell>
          <cell r="K2573">
            <v>53.95</v>
          </cell>
          <cell r="M2573">
            <v>129.16999999999999</v>
          </cell>
          <cell r="N2573">
            <v>28.16</v>
          </cell>
          <cell r="O2573">
            <v>0.21800727723155533</v>
          </cell>
          <cell r="P2573">
            <v>230</v>
          </cell>
          <cell r="Q2573">
            <v>144000</v>
          </cell>
          <cell r="R2573">
            <v>8.5050786369593716</v>
          </cell>
          <cell r="S2573" t="str">
            <v/>
          </cell>
          <cell r="T2573">
            <v>32378</v>
          </cell>
          <cell r="U2573">
            <v>8.6690590388134456</v>
          </cell>
          <cell r="V2573">
            <v>3114900</v>
          </cell>
          <cell r="X2573">
            <v>24</v>
          </cell>
          <cell r="Y2573">
            <v>41</v>
          </cell>
          <cell r="Z2573">
            <v>0</v>
          </cell>
        </row>
        <row r="2574">
          <cell r="A2574">
            <v>40191</v>
          </cell>
          <cell r="C2574">
            <v>848000</v>
          </cell>
          <cell r="E2574">
            <v>1843030</v>
          </cell>
          <cell r="J2574">
            <v>44.11</v>
          </cell>
          <cell r="K2574">
            <v>44.11</v>
          </cell>
          <cell r="M2574">
            <v>116.02</v>
          </cell>
          <cell r="N2574">
            <v>24.9</v>
          </cell>
          <cell r="O2574">
            <v>0.21461816928115843</v>
          </cell>
          <cell r="P2574">
            <v>230</v>
          </cell>
          <cell r="Q2574">
            <v>134000</v>
          </cell>
          <cell r="R2574">
            <v>8.4026416036969955</v>
          </cell>
          <cell r="S2574" t="str">
            <v/>
          </cell>
          <cell r="T2574">
            <v>30324</v>
          </cell>
          <cell r="U2574">
            <v>9.3979688074826377</v>
          </cell>
          <cell r="V2574">
            <v>2691030</v>
          </cell>
          <cell r="X2574">
            <v>26</v>
          </cell>
          <cell r="Y2574">
            <v>39</v>
          </cell>
          <cell r="Z2574">
            <v>0</v>
          </cell>
        </row>
        <row r="2575">
          <cell r="A2575">
            <v>40192</v>
          </cell>
          <cell r="C2575">
            <v>605331</v>
          </cell>
          <cell r="E2575">
            <v>1652250</v>
          </cell>
          <cell r="J2575">
            <v>36.24</v>
          </cell>
          <cell r="K2575">
            <v>36.24</v>
          </cell>
          <cell r="M2575">
            <v>104.3</v>
          </cell>
          <cell r="N2575">
            <v>24.17</v>
          </cell>
          <cell r="O2575">
            <v>0.23173537871524452</v>
          </cell>
          <cell r="P2575">
            <v>230</v>
          </cell>
          <cell r="Q2575">
            <v>108000</v>
          </cell>
          <cell r="R2575">
            <v>8.0318094492671133</v>
          </cell>
          <cell r="S2575" t="str">
            <v/>
          </cell>
          <cell r="T2575">
            <v>28080</v>
          </cell>
          <cell r="U2575">
            <v>10.373368663184177</v>
          </cell>
          <cell r="V2575">
            <v>2257581</v>
          </cell>
          <cell r="X2575">
            <v>40</v>
          </cell>
          <cell r="Y2575">
            <v>25</v>
          </cell>
          <cell r="Z2575">
            <v>0</v>
          </cell>
        </row>
        <row r="2576">
          <cell r="A2576">
            <v>40193</v>
          </cell>
          <cell r="C2576">
            <v>385000</v>
          </cell>
          <cell r="E2576">
            <v>1543880</v>
          </cell>
          <cell r="J2576">
            <v>13.24</v>
          </cell>
          <cell r="K2576">
            <v>13.24</v>
          </cell>
          <cell r="M2576">
            <v>97.71</v>
          </cell>
          <cell r="N2576">
            <v>22.64</v>
          </cell>
          <cell r="O2576">
            <v>0.23170606897963364</v>
          </cell>
          <cell r="P2576">
            <v>230</v>
          </cell>
          <cell r="Q2576">
            <v>89000</v>
          </cell>
          <cell r="R2576">
            <v>8.692564218116269</v>
          </cell>
          <cell r="S2576" t="str">
            <v/>
          </cell>
          <cell r="T2576">
            <v>26748</v>
          </cell>
          <cell r="U2576">
            <v>11.565173572228444</v>
          </cell>
          <cell r="V2576">
            <v>1928880</v>
          </cell>
          <cell r="X2576">
            <v>44</v>
          </cell>
          <cell r="Y2576">
            <v>21</v>
          </cell>
          <cell r="Z2576">
            <v>0</v>
          </cell>
        </row>
        <row r="2577">
          <cell r="A2577">
            <v>40194</v>
          </cell>
          <cell r="D2577">
            <v>80000</v>
          </cell>
          <cell r="E2577">
            <v>2009330</v>
          </cell>
          <cell r="K2577">
            <v>0</v>
          </cell>
          <cell r="L2577">
            <v>290</v>
          </cell>
          <cell r="M2577">
            <v>133.24</v>
          </cell>
          <cell r="N2577">
            <v>29.91</v>
          </cell>
          <cell r="O2577">
            <v>0.22448213749624735</v>
          </cell>
          <cell r="P2577">
            <v>230</v>
          </cell>
          <cell r="Q2577">
            <v>92000</v>
          </cell>
          <cell r="R2577">
            <v>7.5402656859801862</v>
          </cell>
          <cell r="S2577">
            <v>275.86206896551727</v>
          </cell>
          <cell r="T2577">
            <v>28387</v>
          </cell>
          <cell r="U2577">
            <v>11.331267918423608</v>
          </cell>
          <cell r="V2577">
            <v>2089330</v>
          </cell>
          <cell r="X2577">
            <v>40</v>
          </cell>
          <cell r="Y2577">
            <v>25</v>
          </cell>
          <cell r="Z2577">
            <v>0</v>
          </cell>
        </row>
        <row r="2578">
          <cell r="A2578">
            <v>40195</v>
          </cell>
          <cell r="D2578">
            <v>178000</v>
          </cell>
          <cell r="E2578">
            <v>1936190</v>
          </cell>
          <cell r="K2578">
            <v>0</v>
          </cell>
          <cell r="L2578">
            <v>600</v>
          </cell>
          <cell r="M2578">
            <v>131.75</v>
          </cell>
          <cell r="N2578">
            <v>28.74</v>
          </cell>
          <cell r="O2578">
            <v>0.2181404174573055</v>
          </cell>
          <cell r="P2578">
            <v>230</v>
          </cell>
          <cell r="Q2578">
            <v>92000</v>
          </cell>
          <cell r="R2578">
            <v>7.3479696394686904</v>
          </cell>
          <cell r="S2578">
            <v>296.66666666666669</v>
          </cell>
          <cell r="T2578">
            <v>27223</v>
          </cell>
          <cell r="U2578">
            <v>10.738856015779092</v>
          </cell>
          <cell r="V2578">
            <v>2114190</v>
          </cell>
          <cell r="X2578">
            <v>37</v>
          </cell>
          <cell r="Y2578">
            <v>28</v>
          </cell>
          <cell r="Z2578">
            <v>0</v>
          </cell>
        </row>
        <row r="2579">
          <cell r="A2579">
            <v>40196</v>
          </cell>
          <cell r="D2579">
            <v>188810</v>
          </cell>
          <cell r="E2579">
            <v>1774660</v>
          </cell>
          <cell r="K2579">
            <v>0</v>
          </cell>
          <cell r="L2579">
            <v>650</v>
          </cell>
          <cell r="M2579">
            <v>120.95</v>
          </cell>
          <cell r="N2579">
            <v>24.87</v>
          </cell>
          <cell r="O2579">
            <v>0.20562215791649444</v>
          </cell>
          <cell r="P2579">
            <v>230</v>
          </cell>
          <cell r="Q2579">
            <v>94000</v>
          </cell>
          <cell r="R2579">
            <v>7.3363373294749898</v>
          </cell>
          <cell r="S2579">
            <v>290.47692307692307</v>
          </cell>
          <cell r="T2579">
            <v>27767</v>
          </cell>
          <cell r="U2579">
            <v>11.794261180461122</v>
          </cell>
          <cell r="V2579">
            <v>1963470</v>
          </cell>
          <cell r="X2579">
            <v>42</v>
          </cell>
          <cell r="Y2579">
            <v>23</v>
          </cell>
          <cell r="Z2579">
            <v>0</v>
          </cell>
        </row>
        <row r="2580">
          <cell r="A2580">
            <v>40197</v>
          </cell>
          <cell r="D2580">
            <v>19272</v>
          </cell>
          <cell r="E2580">
            <v>1797500</v>
          </cell>
          <cell r="K2580">
            <v>0</v>
          </cell>
          <cell r="L2580">
            <v>160</v>
          </cell>
          <cell r="M2580">
            <v>120.06</v>
          </cell>
          <cell r="N2580">
            <v>24.61</v>
          </cell>
          <cell r="O2580">
            <v>0.20498084291187738</v>
          </cell>
          <cell r="P2580">
            <v>230</v>
          </cell>
          <cell r="Q2580">
            <v>86000</v>
          </cell>
          <cell r="R2580">
            <v>7.4858404131267697</v>
          </cell>
          <cell r="S2580">
            <v>120.45</v>
          </cell>
          <cell r="T2580">
            <v>26806</v>
          </cell>
          <cell r="U2580">
            <v>12.30545384891445</v>
          </cell>
          <cell r="V2580">
            <v>1816772</v>
          </cell>
          <cell r="X2580">
            <v>40</v>
          </cell>
          <cell r="Y2580">
            <v>25</v>
          </cell>
          <cell r="Z2580">
            <v>0</v>
          </cell>
        </row>
        <row r="2581">
          <cell r="A2581">
            <v>40198</v>
          </cell>
          <cell r="E2581">
            <v>1647400</v>
          </cell>
          <cell r="K2581">
            <v>0</v>
          </cell>
          <cell r="M2581">
            <v>105.64</v>
          </cell>
          <cell r="N2581">
            <v>22</v>
          </cell>
          <cell r="O2581">
            <v>0.2082544490723211</v>
          </cell>
          <cell r="P2581">
            <v>230</v>
          </cell>
          <cell r="Q2581">
            <v>81000</v>
          </cell>
          <cell r="R2581">
            <v>7.797235895494131</v>
          </cell>
          <cell r="S2581" t="str">
            <v/>
          </cell>
          <cell r="T2581">
            <v>24630</v>
          </cell>
          <cell r="U2581">
            <v>12.46899356561855</v>
          </cell>
          <cell r="V2581">
            <v>1647400</v>
          </cell>
          <cell r="X2581">
            <v>47</v>
          </cell>
          <cell r="Y2581">
            <v>18</v>
          </cell>
          <cell r="Z2581">
            <v>0</v>
          </cell>
        </row>
        <row r="2582">
          <cell r="A2582">
            <v>40199</v>
          </cell>
          <cell r="D2582">
            <v>1669</v>
          </cell>
          <cell r="E2582">
            <v>1571880</v>
          </cell>
          <cell r="K2582">
            <v>0</v>
          </cell>
          <cell r="L2582">
            <v>340</v>
          </cell>
          <cell r="M2582">
            <v>107.88</v>
          </cell>
          <cell r="N2582">
            <v>19.899999999999999</v>
          </cell>
          <cell r="O2582">
            <v>0.18446421950315164</v>
          </cell>
          <cell r="P2582">
            <v>230</v>
          </cell>
          <cell r="Q2582">
            <v>79000</v>
          </cell>
          <cell r="R2582">
            <v>7.2853170189098995</v>
          </cell>
          <cell r="S2582">
            <v>4.908823529411765</v>
          </cell>
          <cell r="T2582">
            <v>27117</v>
          </cell>
          <cell r="U2582">
            <v>14.372337944353813</v>
          </cell>
          <cell r="V2582">
            <v>1573549</v>
          </cell>
          <cell r="X2582">
            <v>46</v>
          </cell>
          <cell r="Y2582">
            <v>19</v>
          </cell>
          <cell r="Z2582">
            <v>0</v>
          </cell>
        </row>
        <row r="2583">
          <cell r="A2583">
            <v>40200</v>
          </cell>
          <cell r="D2583">
            <v>101000</v>
          </cell>
          <cell r="E2583">
            <v>1829730</v>
          </cell>
          <cell r="K2583">
            <v>0</v>
          </cell>
          <cell r="L2583">
            <v>1850</v>
          </cell>
          <cell r="M2583">
            <v>124.15</v>
          </cell>
          <cell r="N2583">
            <v>23.35</v>
          </cell>
          <cell r="O2583">
            <v>0.18807893677003626</v>
          </cell>
          <cell r="P2583">
            <v>230</v>
          </cell>
          <cell r="Q2583">
            <v>89000</v>
          </cell>
          <cell r="R2583">
            <v>7.3690293999194525</v>
          </cell>
          <cell r="S2583">
            <v>54.594594594594597</v>
          </cell>
          <cell r="T2583">
            <v>29443</v>
          </cell>
          <cell r="U2583">
            <v>12.718226784687655</v>
          </cell>
          <cell r="V2583">
            <v>1930730</v>
          </cell>
          <cell r="X2583">
            <v>38</v>
          </cell>
          <cell r="Y2583">
            <v>27</v>
          </cell>
          <cell r="Z2583">
            <v>0</v>
          </cell>
        </row>
        <row r="2584">
          <cell r="A2584">
            <v>40201</v>
          </cell>
          <cell r="E2584">
            <v>1648340</v>
          </cell>
          <cell r="K2584">
            <v>0</v>
          </cell>
          <cell r="M2584">
            <v>120.4</v>
          </cell>
          <cell r="N2584">
            <v>22</v>
          </cell>
          <cell r="O2584">
            <v>0.18272425249169436</v>
          </cell>
          <cell r="P2584">
            <v>230</v>
          </cell>
          <cell r="Q2584">
            <v>75000</v>
          </cell>
          <cell r="R2584">
            <v>6.8452657807308972</v>
          </cell>
          <cell r="S2584" t="str">
            <v/>
          </cell>
          <cell r="T2584">
            <v>25249</v>
          </cell>
          <cell r="U2584">
            <v>12.775074317191843</v>
          </cell>
          <cell r="V2584">
            <v>1648340</v>
          </cell>
          <cell r="X2584">
            <v>48</v>
          </cell>
          <cell r="Y2584">
            <v>17</v>
          </cell>
          <cell r="Z2584">
            <v>0</v>
          </cell>
        </row>
        <row r="2585">
          <cell r="A2585">
            <v>40202</v>
          </cell>
          <cell r="D2585">
            <v>1321</v>
          </cell>
          <cell r="E2585">
            <v>1604980</v>
          </cell>
          <cell r="K2585">
            <v>0</v>
          </cell>
          <cell r="L2585">
            <v>510</v>
          </cell>
          <cell r="M2585">
            <v>114.57</v>
          </cell>
          <cell r="N2585">
            <v>20.68</v>
          </cell>
          <cell r="O2585">
            <v>0.18050100375316402</v>
          </cell>
          <cell r="P2585">
            <v>230</v>
          </cell>
          <cell r="Q2585">
            <v>82000</v>
          </cell>
          <cell r="R2585">
            <v>7.0043641441913245</v>
          </cell>
          <cell r="S2585">
            <v>2.5901960784313727</v>
          </cell>
          <cell r="T2585">
            <v>23577</v>
          </cell>
          <cell r="U2585">
            <v>12.241303466784867</v>
          </cell>
          <cell r="V2585">
            <v>1606301</v>
          </cell>
          <cell r="X2585">
            <v>46</v>
          </cell>
          <cell r="Y2585">
            <v>19</v>
          </cell>
          <cell r="Z2585">
            <v>0</v>
          </cell>
        </row>
        <row r="2586">
          <cell r="A2586">
            <v>40203</v>
          </cell>
          <cell r="D2586">
            <v>295636</v>
          </cell>
          <cell r="E2586">
            <v>1909080</v>
          </cell>
          <cell r="K2586">
            <v>0</v>
          </cell>
          <cell r="L2586">
            <v>3690</v>
          </cell>
          <cell r="M2586">
            <v>126.9</v>
          </cell>
          <cell r="N2586">
            <v>26.58</v>
          </cell>
          <cell r="O2586">
            <v>0.20945626477541368</v>
          </cell>
          <cell r="P2586">
            <v>230</v>
          </cell>
          <cell r="Q2586">
            <v>101000</v>
          </cell>
          <cell r="R2586">
            <v>7.5219858156028367</v>
          </cell>
          <cell r="S2586">
            <v>80.118157181571817</v>
          </cell>
          <cell r="T2586">
            <v>29310</v>
          </cell>
          <cell r="U2586">
            <v>11.087387219034106</v>
          </cell>
          <cell r="V2586">
            <v>2204716</v>
          </cell>
          <cell r="X2586">
            <v>35</v>
          </cell>
          <cell r="Y2586">
            <v>30</v>
          </cell>
          <cell r="Z2586">
            <v>0</v>
          </cell>
        </row>
        <row r="2587">
          <cell r="A2587">
            <v>40204</v>
          </cell>
          <cell r="D2587">
            <v>561997</v>
          </cell>
          <cell r="E2587">
            <v>1971030</v>
          </cell>
          <cell r="K2587">
            <v>0</v>
          </cell>
          <cell r="L2587">
            <v>6660</v>
          </cell>
          <cell r="M2587">
            <v>127.95</v>
          </cell>
          <cell r="N2587">
            <v>28.08</v>
          </cell>
          <cell r="O2587">
            <v>0.21946072684642437</v>
          </cell>
          <cell r="P2587">
            <v>230</v>
          </cell>
          <cell r="Q2587">
            <v>117000</v>
          </cell>
          <cell r="R2587">
            <v>7.7023446658851116</v>
          </cell>
          <cell r="S2587">
            <v>84.383933933933932</v>
          </cell>
          <cell r="T2587">
            <v>31876</v>
          </cell>
          <cell r="U2587">
            <v>10.495183825517849</v>
          </cell>
          <cell r="V2587">
            <v>2533027</v>
          </cell>
          <cell r="X2587">
            <v>28</v>
          </cell>
          <cell r="Y2587">
            <v>37</v>
          </cell>
          <cell r="Z2587">
            <v>0</v>
          </cell>
        </row>
        <row r="2588">
          <cell r="A2588">
            <v>40205</v>
          </cell>
          <cell r="C2588">
            <v>129695</v>
          </cell>
          <cell r="D2588">
            <v>737753</v>
          </cell>
          <cell r="E2588">
            <v>1583970</v>
          </cell>
          <cell r="J2588">
            <v>10.79</v>
          </cell>
          <cell r="K2588">
            <v>10.79</v>
          </cell>
          <cell r="L2588">
            <v>9150</v>
          </cell>
          <cell r="M2588">
            <v>103.87</v>
          </cell>
          <cell r="N2588">
            <v>22.46</v>
          </cell>
          <cell r="O2588">
            <v>0.21623182824684703</v>
          </cell>
          <cell r="P2588">
            <v>230</v>
          </cell>
          <cell r="Q2588">
            <v>113000</v>
          </cell>
          <cell r="R2588">
            <v>7.4728109192394907</v>
          </cell>
          <cell r="S2588">
            <v>80.628743169398902</v>
          </cell>
          <cell r="T2588">
            <v>35859</v>
          </cell>
          <cell r="U2588">
            <v>12.199635476283524</v>
          </cell>
          <cell r="V2588">
            <v>2451418</v>
          </cell>
          <cell r="X2588">
            <v>30</v>
          </cell>
          <cell r="Y2588">
            <v>35</v>
          </cell>
          <cell r="Z2588">
            <v>0</v>
          </cell>
        </row>
        <row r="2589">
          <cell r="A2589">
            <v>40206</v>
          </cell>
          <cell r="C2589">
            <v>936550</v>
          </cell>
          <cell r="D2589">
            <v>14041</v>
          </cell>
          <cell r="E2589">
            <v>1861530</v>
          </cell>
          <cell r="J2589">
            <v>48.67</v>
          </cell>
          <cell r="K2589">
            <v>48.67</v>
          </cell>
          <cell r="L2589">
            <v>440</v>
          </cell>
          <cell r="M2589">
            <v>123.89</v>
          </cell>
          <cell r="N2589">
            <v>26.13</v>
          </cell>
          <cell r="O2589">
            <v>0.21091290661070303</v>
          </cell>
          <cell r="P2589">
            <v>230</v>
          </cell>
          <cell r="Q2589">
            <v>130000</v>
          </cell>
          <cell r="R2589">
            <v>8.1075567918405191</v>
          </cell>
          <cell r="S2589">
            <v>31.911363636363635</v>
          </cell>
          <cell r="T2589">
            <v>34462</v>
          </cell>
          <cell r="U2589">
            <v>10.220509003702189</v>
          </cell>
          <cell r="V2589">
            <v>2812121</v>
          </cell>
          <cell r="X2589">
            <v>29</v>
          </cell>
          <cell r="Y2589">
            <v>36</v>
          </cell>
          <cell r="Z2589">
            <v>0</v>
          </cell>
        </row>
        <row r="2590">
          <cell r="A2590">
            <v>40207</v>
          </cell>
          <cell r="C2590">
            <v>1365800</v>
          </cell>
          <cell r="E2590">
            <v>1889320</v>
          </cell>
          <cell r="J2590">
            <v>67.94</v>
          </cell>
          <cell r="K2590">
            <v>67.94</v>
          </cell>
          <cell r="M2590">
            <v>121.65</v>
          </cell>
          <cell r="N2590">
            <v>24.65</v>
          </cell>
          <cell r="O2590">
            <v>0.20263049732840113</v>
          </cell>
          <cell r="P2590">
            <v>230</v>
          </cell>
          <cell r="Q2590">
            <v>144000</v>
          </cell>
          <cell r="R2590">
            <v>8.5846299910332817</v>
          </cell>
          <cell r="S2590" t="str">
            <v/>
          </cell>
          <cell r="T2590">
            <v>42519</v>
          </cell>
          <cell r="U2590">
            <v>10.893867507188675</v>
          </cell>
          <cell r="V2590">
            <v>3255120</v>
          </cell>
          <cell r="X2590">
            <v>20</v>
          </cell>
          <cell r="Y2590">
            <v>45</v>
          </cell>
          <cell r="Z2590">
            <v>0</v>
          </cell>
        </row>
        <row r="2591">
          <cell r="A2591">
            <v>40208</v>
          </cell>
          <cell r="C2591">
            <v>1288000</v>
          </cell>
          <cell r="E2591">
            <v>1826730</v>
          </cell>
          <cell r="J2591">
            <v>60.94</v>
          </cell>
          <cell r="K2591">
            <v>60.94</v>
          </cell>
          <cell r="M2591">
            <v>119.04</v>
          </cell>
          <cell r="N2591">
            <v>24.61</v>
          </cell>
          <cell r="O2591">
            <v>0.20673723118279569</v>
          </cell>
          <cell r="P2591">
            <v>230</v>
          </cell>
          <cell r="Q2591">
            <v>137000</v>
          </cell>
          <cell r="R2591">
            <v>8.6529892210245567</v>
          </cell>
          <cell r="S2591" t="str">
            <v/>
          </cell>
          <cell r="T2591">
            <v>36569</v>
          </cell>
          <cell r="U2591">
            <v>9.7917142095783589</v>
          </cell>
          <cell r="V2591">
            <v>3114730</v>
          </cell>
          <cell r="X2591">
            <v>20</v>
          </cell>
          <cell r="Y2591">
            <v>45</v>
          </cell>
          <cell r="Z2591">
            <v>0</v>
          </cell>
        </row>
        <row r="2592">
          <cell r="A2592">
            <v>40209</v>
          </cell>
          <cell r="C2592">
            <v>1102000</v>
          </cell>
          <cell r="E2592">
            <v>1835590</v>
          </cell>
          <cell r="J2592">
            <v>53.67</v>
          </cell>
          <cell r="K2592">
            <v>53.67</v>
          </cell>
          <cell r="M2592">
            <v>121.37</v>
          </cell>
          <cell r="N2592">
            <v>24.28</v>
          </cell>
          <cell r="O2592">
            <v>0.20004943561011782</v>
          </cell>
          <cell r="P2592">
            <v>230</v>
          </cell>
          <cell r="Q2592">
            <v>142000</v>
          </cell>
          <cell r="R2592">
            <v>8.3911962979890298</v>
          </cell>
          <cell r="S2592" t="str">
            <v/>
          </cell>
          <cell r="T2592">
            <v>35599</v>
          </cell>
          <cell r="U2592">
            <v>10.106776643439009</v>
          </cell>
          <cell r="V2592">
            <v>2937590</v>
          </cell>
          <cell r="X2592">
            <v>20</v>
          </cell>
          <cell r="Y2592">
            <v>45</v>
          </cell>
          <cell r="Z2592">
            <v>0</v>
          </cell>
        </row>
        <row r="2593">
          <cell r="A2593">
            <v>40210</v>
          </cell>
          <cell r="C2593">
            <v>818559</v>
          </cell>
          <cell r="E2593">
            <v>1813260</v>
          </cell>
          <cell r="J2593">
            <v>39.49</v>
          </cell>
          <cell r="K2593">
            <v>39.49</v>
          </cell>
          <cell r="M2593">
            <v>121.72</v>
          </cell>
          <cell r="N2593">
            <v>26.06</v>
          </cell>
          <cell r="O2593">
            <v>0.21409792967466315</v>
          </cell>
          <cell r="P2593">
            <v>230</v>
          </cell>
          <cell r="Q2593">
            <v>135000</v>
          </cell>
          <cell r="R2593">
            <v>8.1627039265554249</v>
          </cell>
          <cell r="S2593" t="str">
            <v/>
          </cell>
          <cell r="T2593">
            <v>31939</v>
          </cell>
          <cell r="U2593">
            <v>10.121184625538458</v>
          </cell>
          <cell r="V2593">
            <v>2631819</v>
          </cell>
          <cell r="X2593">
            <v>26</v>
          </cell>
          <cell r="Y2593">
            <v>39</v>
          </cell>
          <cell r="Z2593">
            <v>0</v>
          </cell>
        </row>
        <row r="2594">
          <cell r="A2594">
            <v>40211</v>
          </cell>
          <cell r="C2594">
            <v>647026</v>
          </cell>
          <cell r="E2594">
            <v>1737780</v>
          </cell>
          <cell r="J2594">
            <v>34.42</v>
          </cell>
          <cell r="K2594">
            <v>34.42</v>
          </cell>
          <cell r="M2594">
            <v>117.42</v>
          </cell>
          <cell r="N2594">
            <v>22.98</v>
          </cell>
          <cell r="O2594">
            <v>0.19570771589167094</v>
          </cell>
          <cell r="P2594">
            <v>230</v>
          </cell>
          <cell r="Q2594">
            <v>103000</v>
          </cell>
          <cell r="R2594">
            <v>7.85302291886196</v>
          </cell>
          <cell r="S2594" t="str">
            <v/>
          </cell>
          <cell r="T2594">
            <v>28565</v>
          </cell>
          <cell r="U2594">
            <v>9.9895798651965819</v>
          </cell>
          <cell r="V2594">
            <v>2384806</v>
          </cell>
          <cell r="X2594">
            <v>34</v>
          </cell>
          <cell r="Y2594">
            <v>31</v>
          </cell>
          <cell r="Z2594">
            <v>0</v>
          </cell>
        </row>
        <row r="2595">
          <cell r="A2595">
            <v>40212</v>
          </cell>
          <cell r="C2595">
            <v>716067</v>
          </cell>
          <cell r="D2595">
            <v>1420</v>
          </cell>
          <cell r="E2595">
            <v>1766860</v>
          </cell>
          <cell r="J2595">
            <v>33.979999999999997</v>
          </cell>
          <cell r="K2595">
            <v>33.979999999999997</v>
          </cell>
          <cell r="L2595">
            <v>40</v>
          </cell>
          <cell r="M2595">
            <v>118.88</v>
          </cell>
          <cell r="N2595">
            <v>21.91</v>
          </cell>
          <cell r="O2595">
            <v>0.18430349932705251</v>
          </cell>
          <cell r="P2595">
            <v>230</v>
          </cell>
          <cell r="Q2595">
            <v>118000</v>
          </cell>
          <cell r="R2595">
            <v>8.1215720266910907</v>
          </cell>
          <cell r="S2595">
            <v>35.5</v>
          </cell>
          <cell r="T2595">
            <v>28655</v>
          </cell>
          <cell r="U2595">
            <v>9.6195378503888538</v>
          </cell>
          <cell r="V2595">
            <v>2484347</v>
          </cell>
          <cell r="X2595">
            <v>30</v>
          </cell>
          <cell r="Y2595">
            <v>35</v>
          </cell>
          <cell r="Z2595">
            <v>0</v>
          </cell>
        </row>
        <row r="2596">
          <cell r="A2596">
            <v>40213</v>
          </cell>
          <cell r="C2596">
            <v>703345</v>
          </cell>
          <cell r="E2596">
            <v>1780940</v>
          </cell>
          <cell r="J2596">
            <v>35.590000000000003</v>
          </cell>
          <cell r="K2596">
            <v>35.590000000000003</v>
          </cell>
          <cell r="M2596">
            <v>115.37</v>
          </cell>
          <cell r="N2596">
            <v>25.53</v>
          </cell>
          <cell r="O2596">
            <v>0.22128802981711018</v>
          </cell>
          <cell r="P2596">
            <v>230</v>
          </cell>
          <cell r="Q2596">
            <v>115000</v>
          </cell>
          <cell r="R2596">
            <v>8.228288950715422</v>
          </cell>
          <cell r="S2596" t="str">
            <v/>
          </cell>
          <cell r="T2596">
            <v>30037</v>
          </cell>
          <cell r="U2596">
            <v>10.083729523786522</v>
          </cell>
          <cell r="V2596">
            <v>2484285</v>
          </cell>
          <cell r="X2596">
            <v>34</v>
          </cell>
          <cell r="Y2596">
            <v>31</v>
          </cell>
          <cell r="Z2596">
            <v>0</v>
          </cell>
        </row>
        <row r="2597">
          <cell r="A2597">
            <v>40214</v>
          </cell>
          <cell r="C2597">
            <v>662230</v>
          </cell>
          <cell r="E2597">
            <v>1720350</v>
          </cell>
          <cell r="J2597">
            <v>33.409999999999997</v>
          </cell>
          <cell r="K2597">
            <v>33.409999999999997</v>
          </cell>
          <cell r="M2597">
            <v>114.05</v>
          </cell>
          <cell r="N2597">
            <v>25.55</v>
          </cell>
          <cell r="O2597">
            <v>0.2240245506356861</v>
          </cell>
          <cell r="P2597">
            <v>230</v>
          </cell>
          <cell r="Q2597">
            <v>109000</v>
          </cell>
          <cell r="R2597">
            <v>8.0787332157873344</v>
          </cell>
          <cell r="S2597" t="str">
            <v/>
          </cell>
          <cell r="T2597">
            <v>27488</v>
          </cell>
          <cell r="U2597">
            <v>9.621919096105902</v>
          </cell>
          <cell r="V2597">
            <v>2382580</v>
          </cell>
          <cell r="X2597">
            <v>36</v>
          </cell>
          <cell r="Y2597">
            <v>29</v>
          </cell>
          <cell r="Z2597">
            <v>0</v>
          </cell>
        </row>
        <row r="2598">
          <cell r="A2598">
            <v>40215</v>
          </cell>
          <cell r="C2598">
            <v>772000</v>
          </cell>
          <cell r="E2598">
            <v>1856220</v>
          </cell>
          <cell r="J2598">
            <v>37.549999999999997</v>
          </cell>
          <cell r="K2598">
            <v>37.549999999999997</v>
          </cell>
          <cell r="M2598">
            <v>122.26</v>
          </cell>
          <cell r="O2598">
            <v>0</v>
          </cell>
          <cell r="P2598">
            <v>230</v>
          </cell>
          <cell r="Q2598">
            <v>118000</v>
          </cell>
          <cell r="R2598">
            <v>8.2229522558037669</v>
          </cell>
          <cell r="S2598" t="str">
            <v/>
          </cell>
          <cell r="T2598">
            <v>29568</v>
          </cell>
          <cell r="U2598">
            <v>9.3826665956426769</v>
          </cell>
          <cell r="V2598">
            <v>2628220</v>
          </cell>
          <cell r="X2598">
            <v>31</v>
          </cell>
          <cell r="Y2598">
            <v>34</v>
          </cell>
          <cell r="Z2598">
            <v>0</v>
          </cell>
        </row>
        <row r="2599">
          <cell r="A2599">
            <v>40216</v>
          </cell>
          <cell r="C2599">
            <v>889000</v>
          </cell>
          <cell r="E2599">
            <v>1798400</v>
          </cell>
          <cell r="J2599">
            <v>44.74</v>
          </cell>
          <cell r="K2599">
            <v>44.74</v>
          </cell>
          <cell r="M2599">
            <v>120.38</v>
          </cell>
          <cell r="N2599">
            <v>25.97</v>
          </cell>
          <cell r="O2599">
            <v>0.21573351054992523</v>
          </cell>
          <cell r="P2599">
            <v>230</v>
          </cell>
          <cell r="Q2599">
            <v>119000</v>
          </cell>
          <cell r="R2599">
            <v>8.1377180232558146</v>
          </cell>
          <cell r="S2599" t="str">
            <v/>
          </cell>
          <cell r="T2599">
            <v>31091</v>
          </cell>
          <cell r="U2599">
            <v>9.6486916722482707</v>
          </cell>
          <cell r="V2599">
            <v>2687400</v>
          </cell>
          <cell r="X2599">
            <v>28</v>
          </cell>
          <cell r="Y2599">
            <v>37</v>
          </cell>
          <cell r="Z2599">
            <v>0</v>
          </cell>
        </row>
        <row r="2600">
          <cell r="A2600">
            <v>40217</v>
          </cell>
          <cell r="C2600">
            <v>865297</v>
          </cell>
          <cell r="E2600">
            <v>1814770</v>
          </cell>
          <cell r="J2600">
            <v>42.2</v>
          </cell>
          <cell r="K2600">
            <v>42.2</v>
          </cell>
          <cell r="M2600">
            <v>123.07</v>
          </cell>
          <cell r="N2600">
            <v>24.39</v>
          </cell>
          <cell r="O2600">
            <v>0.1981798976192411</v>
          </cell>
          <cell r="P2600">
            <v>230</v>
          </cell>
          <cell r="Q2600">
            <v>115000</v>
          </cell>
          <cell r="R2600">
            <v>8.1081472741574405</v>
          </cell>
          <cell r="S2600" t="str">
            <v/>
          </cell>
          <cell r="T2600">
            <v>30657</v>
          </cell>
          <cell r="U2600">
            <v>9.5400368722125233</v>
          </cell>
          <cell r="V2600">
            <v>2680067</v>
          </cell>
          <cell r="X2600">
            <v>31</v>
          </cell>
          <cell r="Y2600">
            <v>34</v>
          </cell>
          <cell r="Z2600">
            <v>0</v>
          </cell>
        </row>
        <row r="2601">
          <cell r="A2601">
            <v>40218</v>
          </cell>
          <cell r="C2601">
            <v>1227380</v>
          </cell>
          <cell r="D2601">
            <v>1541</v>
          </cell>
          <cell r="E2601">
            <v>1759770</v>
          </cell>
          <cell r="J2601">
            <v>64.66</v>
          </cell>
          <cell r="K2601">
            <v>64.66</v>
          </cell>
          <cell r="L2601">
            <v>130</v>
          </cell>
          <cell r="M2601">
            <v>119.51</v>
          </cell>
          <cell r="N2601">
            <v>22.9</v>
          </cell>
          <cell r="O2601">
            <v>0.1916157643711823</v>
          </cell>
          <cell r="P2601">
            <v>230</v>
          </cell>
          <cell r="Q2601">
            <v>138000</v>
          </cell>
          <cell r="R2601">
            <v>8.1097627192268007</v>
          </cell>
          <cell r="S2601">
            <v>11.853846153846154</v>
          </cell>
          <cell r="T2601">
            <v>32599</v>
          </cell>
          <cell r="U2601">
            <v>9.0968139563440982</v>
          </cell>
          <cell r="V2601">
            <v>2988691</v>
          </cell>
          <cell r="X2601">
            <v>24</v>
          </cell>
          <cell r="Y2601">
            <v>41</v>
          </cell>
          <cell r="Z2601">
            <v>0</v>
          </cell>
        </row>
        <row r="2602">
          <cell r="A2602">
            <v>40219</v>
          </cell>
          <cell r="C2602">
            <v>1243620</v>
          </cell>
          <cell r="D2602">
            <v>1751</v>
          </cell>
          <cell r="E2602">
            <v>1664540</v>
          </cell>
          <cell r="J2602">
            <v>61.65</v>
          </cell>
          <cell r="K2602">
            <v>61.65</v>
          </cell>
          <cell r="L2602">
            <v>40</v>
          </cell>
          <cell r="M2602">
            <v>111.87</v>
          </cell>
          <cell r="N2602">
            <v>23.35</v>
          </cell>
          <cell r="O2602">
            <v>0.20872441226423527</v>
          </cell>
          <cell r="P2602">
            <v>230</v>
          </cell>
          <cell r="Q2602">
            <v>133000</v>
          </cell>
          <cell r="R2602">
            <v>8.3798985707699405</v>
          </cell>
          <cell r="S2602">
            <v>43.774999999999999</v>
          </cell>
          <cell r="T2602">
            <v>34636</v>
          </cell>
          <cell r="U2602">
            <v>9.9269097920864251</v>
          </cell>
          <cell r="V2602">
            <v>2909911</v>
          </cell>
          <cell r="X2602">
            <v>29</v>
          </cell>
          <cell r="Y2602">
            <v>36</v>
          </cell>
          <cell r="Z2602">
            <v>0</v>
          </cell>
        </row>
        <row r="2603">
          <cell r="A2603">
            <v>40220</v>
          </cell>
          <cell r="C2603">
            <v>1062620</v>
          </cell>
          <cell r="D2603">
            <v>1514</v>
          </cell>
          <cell r="E2603">
            <v>1679280</v>
          </cell>
          <cell r="J2603">
            <v>49.79</v>
          </cell>
          <cell r="K2603">
            <v>49.79</v>
          </cell>
          <cell r="L2603">
            <v>210</v>
          </cell>
          <cell r="M2603">
            <v>113.09</v>
          </cell>
          <cell r="N2603">
            <v>23.14</v>
          </cell>
          <cell r="O2603">
            <v>0.20461579273145283</v>
          </cell>
          <cell r="P2603">
            <v>230</v>
          </cell>
          <cell r="Q2603">
            <v>133000</v>
          </cell>
          <cell r="R2603">
            <v>8.4169327111984291</v>
          </cell>
          <cell r="S2603">
            <v>7.2095238095238097</v>
          </cell>
          <cell r="T2603">
            <v>30554</v>
          </cell>
          <cell r="U2603">
            <v>9.2884398781955611</v>
          </cell>
          <cell r="V2603">
            <v>2743414</v>
          </cell>
          <cell r="X2603">
            <v>27</v>
          </cell>
          <cell r="Y2603">
            <v>38</v>
          </cell>
          <cell r="Z2603">
            <v>0</v>
          </cell>
        </row>
        <row r="2604">
          <cell r="A2604">
            <v>40221</v>
          </cell>
          <cell r="C2604">
            <v>932489</v>
          </cell>
          <cell r="E2604">
            <v>1769650</v>
          </cell>
          <cell r="J2604">
            <v>46.32</v>
          </cell>
          <cell r="K2604">
            <v>46.32</v>
          </cell>
          <cell r="M2604">
            <v>116.94</v>
          </cell>
          <cell r="N2604">
            <v>25.36</v>
          </cell>
          <cell r="O2604">
            <v>0.21686334872584231</v>
          </cell>
          <cell r="P2604">
            <v>230</v>
          </cell>
          <cell r="Q2604">
            <v>122000</v>
          </cell>
          <cell r="R2604">
            <v>8.2755696435134141</v>
          </cell>
          <cell r="S2604" t="str">
            <v/>
          </cell>
          <cell r="T2604">
            <v>30580</v>
          </cell>
          <cell r="U2604">
            <v>9.4383449556073895</v>
          </cell>
          <cell r="V2604">
            <v>2702139</v>
          </cell>
          <cell r="X2604">
            <v>28</v>
          </cell>
          <cell r="Y2604">
            <v>37</v>
          </cell>
          <cell r="Z2604">
            <v>0</v>
          </cell>
        </row>
        <row r="2605">
          <cell r="A2605">
            <v>40222</v>
          </cell>
          <cell r="C2605">
            <v>787436</v>
          </cell>
          <cell r="E2605">
            <v>1769930</v>
          </cell>
          <cell r="J2605">
            <v>39.96</v>
          </cell>
          <cell r="K2605">
            <v>39.96</v>
          </cell>
          <cell r="M2605">
            <v>115.57</v>
          </cell>
          <cell r="N2605">
            <v>28.81</v>
          </cell>
          <cell r="O2605">
            <v>0.24928614692394221</v>
          </cell>
          <cell r="P2605">
            <v>230</v>
          </cell>
          <cell r="Q2605">
            <v>111000</v>
          </cell>
          <cell r="R2605">
            <v>8.2214556677168389</v>
          </cell>
          <cell r="S2605" t="str">
            <v/>
          </cell>
          <cell r="T2605">
            <v>28469</v>
          </cell>
          <cell r="U2605">
            <v>9.2842189972025899</v>
          </cell>
          <cell r="V2605">
            <v>2557366</v>
          </cell>
          <cell r="X2605">
            <v>32</v>
          </cell>
          <cell r="Y2605">
            <v>33</v>
          </cell>
          <cell r="Z2605">
            <v>0</v>
          </cell>
        </row>
        <row r="2606">
          <cell r="A2606">
            <v>40223</v>
          </cell>
          <cell r="C2606">
            <v>860589</v>
          </cell>
          <cell r="E2606">
            <v>1763600</v>
          </cell>
          <cell r="J2606">
            <v>41.46</v>
          </cell>
          <cell r="K2606">
            <v>41.46</v>
          </cell>
          <cell r="M2606">
            <v>112.74</v>
          </cell>
          <cell r="N2606">
            <v>27.67</v>
          </cell>
          <cell r="O2606">
            <v>0.24543196735852407</v>
          </cell>
          <cell r="P2606">
            <v>230</v>
          </cell>
          <cell r="Q2606">
            <v>125000</v>
          </cell>
          <cell r="R2606">
            <v>8.5090434500648513</v>
          </cell>
          <cell r="S2606" t="str">
            <v/>
          </cell>
          <cell r="T2606">
            <v>29434</v>
          </cell>
          <cell r="U2606">
            <v>9.3544923784071941</v>
          </cell>
          <cell r="V2606">
            <v>2624189</v>
          </cell>
          <cell r="X2606">
            <v>29</v>
          </cell>
          <cell r="Y2606">
            <v>36</v>
          </cell>
          <cell r="Z2606">
            <v>0</v>
          </cell>
        </row>
        <row r="2607">
          <cell r="A2607">
            <v>40224</v>
          </cell>
          <cell r="C2607">
            <v>1286700</v>
          </cell>
          <cell r="D2607">
            <v>1701</v>
          </cell>
          <cell r="E2607">
            <v>1778120</v>
          </cell>
          <cell r="J2607">
            <v>60.85</v>
          </cell>
          <cell r="K2607">
            <v>60.85</v>
          </cell>
          <cell r="L2607">
            <v>320</v>
          </cell>
          <cell r="M2607">
            <v>115.19</v>
          </cell>
          <cell r="N2607">
            <v>26.77</v>
          </cell>
          <cell r="O2607">
            <v>0.23239864571577393</v>
          </cell>
          <cell r="P2607">
            <v>230</v>
          </cell>
          <cell r="Q2607">
            <v>135000</v>
          </cell>
          <cell r="R2607">
            <v>8.7048966144058166</v>
          </cell>
          <cell r="S2607">
            <v>5.3156249999999998</v>
          </cell>
          <cell r="T2607">
            <v>35631</v>
          </cell>
          <cell r="U2607">
            <v>9.6905431268854834</v>
          </cell>
          <cell r="V2607">
            <v>3066521</v>
          </cell>
          <cell r="X2607">
            <v>22</v>
          </cell>
          <cell r="Y2607">
            <v>43</v>
          </cell>
          <cell r="Z2607">
            <v>0</v>
          </cell>
        </row>
        <row r="2608">
          <cell r="A2608">
            <v>40225</v>
          </cell>
          <cell r="C2608">
            <v>1140190</v>
          </cell>
          <cell r="D2608">
            <v>1578</v>
          </cell>
          <cell r="E2608">
            <v>1747520</v>
          </cell>
          <cell r="J2608">
            <v>57.88</v>
          </cell>
          <cell r="K2608">
            <v>57.88</v>
          </cell>
          <cell r="L2608">
            <v>40</v>
          </cell>
          <cell r="M2608">
            <v>113.45</v>
          </cell>
          <cell r="N2608">
            <v>25.51</v>
          </cell>
          <cell r="O2608">
            <v>0.22485676509475541</v>
          </cell>
          <cell r="P2608">
            <v>230</v>
          </cell>
          <cell r="Q2608">
            <v>135000</v>
          </cell>
          <cell r="R2608">
            <v>8.4273332165995445</v>
          </cell>
          <cell r="S2608">
            <v>39.450000000000003</v>
          </cell>
          <cell r="T2608">
            <v>31789</v>
          </cell>
          <cell r="U2608">
            <v>9.175972073396629</v>
          </cell>
          <cell r="V2608">
            <v>2889288</v>
          </cell>
          <cell r="X2608">
            <v>28</v>
          </cell>
          <cell r="Y2608">
            <v>37</v>
          </cell>
          <cell r="Z2608">
            <v>0</v>
          </cell>
        </row>
        <row r="2609">
          <cell r="A2609">
            <v>40226</v>
          </cell>
          <cell r="C2609">
            <v>934606</v>
          </cell>
          <cell r="D2609">
            <v>1489</v>
          </cell>
          <cell r="E2609">
            <v>1783680</v>
          </cell>
          <cell r="J2609">
            <v>45.23</v>
          </cell>
          <cell r="K2609">
            <v>45.23</v>
          </cell>
          <cell r="L2609">
            <v>40</v>
          </cell>
          <cell r="M2609">
            <v>118.53</v>
          </cell>
          <cell r="N2609">
            <v>23.66</v>
          </cell>
          <cell r="O2609">
            <v>0.19961191259596728</v>
          </cell>
          <cell r="P2609">
            <v>230</v>
          </cell>
          <cell r="Q2609">
            <v>129000</v>
          </cell>
          <cell r="R2609">
            <v>8.2996030776746466</v>
          </cell>
          <cell r="S2609">
            <v>37.225000000000001</v>
          </cell>
          <cell r="T2609">
            <v>38847</v>
          </cell>
          <cell r="U2609">
            <v>11.912161116268809</v>
          </cell>
          <cell r="V2609">
            <v>2719775</v>
          </cell>
          <cell r="X2609">
            <v>30</v>
          </cell>
          <cell r="Y2609">
            <v>35</v>
          </cell>
          <cell r="Z2609">
            <v>0</v>
          </cell>
        </row>
        <row r="2610">
          <cell r="A2610">
            <v>40227</v>
          </cell>
          <cell r="C2610">
            <v>754291</v>
          </cell>
          <cell r="E2610">
            <v>1754250</v>
          </cell>
          <cell r="J2610">
            <v>38.409999999999997</v>
          </cell>
          <cell r="K2610">
            <v>38.409999999999997</v>
          </cell>
          <cell r="M2610">
            <v>112.94</v>
          </cell>
          <cell r="N2610">
            <v>22.84</v>
          </cell>
          <cell r="O2610">
            <v>0.20223127324242962</v>
          </cell>
          <cell r="P2610">
            <v>230</v>
          </cell>
          <cell r="Q2610">
            <v>119000</v>
          </cell>
          <cell r="R2610">
            <v>8.2872183680211435</v>
          </cell>
          <cell r="S2610" t="str">
            <v/>
          </cell>
          <cell r="T2610">
            <v>30069</v>
          </cell>
          <cell r="U2610">
            <v>9.9968651100380654</v>
          </cell>
          <cell r="V2610">
            <v>2508541</v>
          </cell>
          <cell r="X2610">
            <v>34</v>
          </cell>
          <cell r="Y2610">
            <v>31</v>
          </cell>
          <cell r="Z2610">
            <v>0</v>
          </cell>
        </row>
        <row r="2611">
          <cell r="A2611">
            <v>40228</v>
          </cell>
          <cell r="C2611">
            <v>720092</v>
          </cell>
          <cell r="E2611">
            <v>1611960</v>
          </cell>
          <cell r="J2611">
            <v>36.619999999999997</v>
          </cell>
          <cell r="K2611">
            <v>36.619999999999997</v>
          </cell>
          <cell r="M2611">
            <v>103.13</v>
          </cell>
          <cell r="N2611">
            <v>20.350000000000001</v>
          </cell>
          <cell r="O2611">
            <v>0.19732376612043054</v>
          </cell>
          <cell r="P2611">
            <v>230</v>
          </cell>
          <cell r="Q2611">
            <v>122000</v>
          </cell>
          <cell r="R2611">
            <v>8.3436565295169949</v>
          </cell>
          <cell r="S2611" t="str">
            <v/>
          </cell>
          <cell r="T2611">
            <v>29513</v>
          </cell>
          <cell r="U2611">
            <v>10.554585403756004</v>
          </cell>
          <cell r="V2611">
            <v>2332052</v>
          </cell>
          <cell r="X2611">
            <v>36</v>
          </cell>
          <cell r="Y2611">
            <v>29</v>
          </cell>
          <cell r="Z2611">
            <v>0</v>
          </cell>
        </row>
        <row r="2612">
          <cell r="A2612">
            <v>40229</v>
          </cell>
          <cell r="C2612">
            <v>341073</v>
          </cell>
          <cell r="D2612">
            <v>1740</v>
          </cell>
          <cell r="E2612">
            <v>1441900</v>
          </cell>
          <cell r="J2612">
            <v>13.21</v>
          </cell>
          <cell r="K2612">
            <v>13.21</v>
          </cell>
          <cell r="L2612">
            <v>80</v>
          </cell>
          <cell r="M2612">
            <v>92.77</v>
          </cell>
          <cell r="N2612">
            <v>15.57</v>
          </cell>
          <cell r="O2612">
            <v>0.16783442923358846</v>
          </cell>
          <cell r="P2612">
            <v>230</v>
          </cell>
          <cell r="Q2612">
            <v>89000</v>
          </cell>
          <cell r="R2612">
            <v>8.4118371390828468</v>
          </cell>
          <cell r="S2612">
            <v>21.75</v>
          </cell>
          <cell r="T2612">
            <v>27310</v>
          </cell>
          <cell r="U2612">
            <v>12.76201831891178</v>
          </cell>
          <cell r="V2612">
            <v>1784713</v>
          </cell>
          <cell r="X2612">
            <v>49</v>
          </cell>
          <cell r="Y2612">
            <v>16</v>
          </cell>
          <cell r="Z2612">
            <v>0</v>
          </cell>
        </row>
        <row r="2613">
          <cell r="A2613">
            <v>40230</v>
          </cell>
          <cell r="D2613">
            <v>1773</v>
          </cell>
          <cell r="E2613">
            <v>1651480</v>
          </cell>
          <cell r="K2613">
            <v>0</v>
          </cell>
          <cell r="L2613">
            <v>630</v>
          </cell>
          <cell r="M2613">
            <v>108.16</v>
          </cell>
          <cell r="N2613">
            <v>20.05</v>
          </cell>
          <cell r="O2613">
            <v>0.18537352071005919</v>
          </cell>
          <cell r="P2613">
            <v>230</v>
          </cell>
          <cell r="Q2613">
            <v>74000</v>
          </cell>
          <cell r="R2613">
            <v>7.634430473372781</v>
          </cell>
          <cell r="S2613">
            <v>2.8142857142857145</v>
          </cell>
          <cell r="T2613">
            <v>26719</v>
          </cell>
          <cell r="U2613">
            <v>13.478666604566875</v>
          </cell>
          <cell r="V2613">
            <v>1653253</v>
          </cell>
          <cell r="X2613">
            <v>52</v>
          </cell>
          <cell r="Y2613">
            <v>13</v>
          </cell>
          <cell r="Z2613">
            <v>0</v>
          </cell>
        </row>
        <row r="2614">
          <cell r="A2614">
            <v>40231</v>
          </cell>
          <cell r="D2614">
            <v>343379</v>
          </cell>
          <cell r="E2614">
            <v>1767430</v>
          </cell>
          <cell r="J2614">
            <v>4.66</v>
          </cell>
          <cell r="K2614">
            <v>4.66</v>
          </cell>
          <cell r="L2614">
            <v>4200</v>
          </cell>
          <cell r="M2614">
            <v>116.26</v>
          </cell>
          <cell r="N2614">
            <v>22.43</v>
          </cell>
          <cell r="O2614">
            <v>0.19292964046103561</v>
          </cell>
          <cell r="P2614">
            <v>230</v>
          </cell>
          <cell r="Q2614">
            <v>97000</v>
          </cell>
          <cell r="R2614">
            <v>7.3082616606020512</v>
          </cell>
          <cell r="S2614">
            <v>81.756904761904764</v>
          </cell>
          <cell r="T2614">
            <v>30169</v>
          </cell>
          <cell r="U2614">
            <v>11.920048663806151</v>
          </cell>
          <cell r="V2614">
            <v>2110809</v>
          </cell>
          <cell r="X2614">
            <v>40</v>
          </cell>
          <cell r="Y2614">
            <v>25</v>
          </cell>
          <cell r="Z2614">
            <v>0</v>
          </cell>
        </row>
        <row r="2615">
          <cell r="A2615">
            <v>40232</v>
          </cell>
          <cell r="C2615">
            <v>695053</v>
          </cell>
          <cell r="D2615">
            <v>42017</v>
          </cell>
          <cell r="E2615">
            <v>1724530</v>
          </cell>
          <cell r="J2615">
            <v>34.44</v>
          </cell>
          <cell r="K2615">
            <v>34.44</v>
          </cell>
          <cell r="L2615">
            <v>760</v>
          </cell>
          <cell r="M2615">
            <v>111.7</v>
          </cell>
          <cell r="N2615">
            <v>21.3</v>
          </cell>
          <cell r="O2615">
            <v>0.19068934646374217</v>
          </cell>
          <cell r="P2615">
            <v>230</v>
          </cell>
          <cell r="Q2615">
            <v>114000</v>
          </cell>
          <cell r="R2615">
            <v>8.2783050499521007</v>
          </cell>
          <cell r="S2615">
            <v>55.285526315789475</v>
          </cell>
          <cell r="T2615">
            <v>28419</v>
          </cell>
          <cell r="U2615">
            <v>9.6284717257068575</v>
          </cell>
          <cell r="V2615">
            <v>2461600</v>
          </cell>
          <cell r="X2615">
            <v>32</v>
          </cell>
          <cell r="Y2615">
            <v>33</v>
          </cell>
          <cell r="Z2615">
            <v>0</v>
          </cell>
        </row>
        <row r="2616">
          <cell r="A2616">
            <v>40233</v>
          </cell>
          <cell r="C2616">
            <v>1033700</v>
          </cell>
          <cell r="E2616">
            <v>1795980</v>
          </cell>
          <cell r="J2616">
            <v>52.27</v>
          </cell>
          <cell r="K2616">
            <v>52.27</v>
          </cell>
          <cell r="M2616">
            <v>113.77</v>
          </cell>
          <cell r="N2616">
            <v>24.38</v>
          </cell>
          <cell r="O2616">
            <v>0.21429199261668277</v>
          </cell>
          <cell r="P2616">
            <v>230</v>
          </cell>
          <cell r="Q2616">
            <v>132000</v>
          </cell>
          <cell r="R2616">
            <v>8.5210792580101185</v>
          </cell>
          <cell r="S2616" t="str">
            <v/>
          </cell>
          <cell r="T2616">
            <v>34400</v>
          </cell>
          <cell r="U2616">
            <v>10.138814282887111</v>
          </cell>
          <cell r="V2616">
            <v>2829680</v>
          </cell>
          <cell r="X2616">
            <v>26</v>
          </cell>
          <cell r="Y2616">
            <v>39</v>
          </cell>
          <cell r="Z2616">
            <v>0</v>
          </cell>
        </row>
        <row r="2617">
          <cell r="A2617">
            <v>40234</v>
          </cell>
          <cell r="C2617">
            <v>1077230</v>
          </cell>
          <cell r="D2617">
            <v>1653</v>
          </cell>
          <cell r="E2617">
            <v>1746200</v>
          </cell>
          <cell r="J2617">
            <v>51.53</v>
          </cell>
          <cell r="K2617">
            <v>51.53</v>
          </cell>
          <cell r="L2617">
            <v>260</v>
          </cell>
          <cell r="M2617">
            <v>109.26</v>
          </cell>
          <cell r="N2617">
            <v>24.79</v>
          </cell>
          <cell r="O2617">
            <v>0.22688998718652753</v>
          </cell>
          <cell r="P2617">
            <v>230</v>
          </cell>
          <cell r="Q2617">
            <v>136000</v>
          </cell>
          <cell r="R2617">
            <v>8.7798681510044148</v>
          </cell>
          <cell r="S2617">
            <v>6.3576923076923073</v>
          </cell>
          <cell r="T2617">
            <v>32913</v>
          </cell>
          <cell r="U2617">
            <v>9.7163311661993639</v>
          </cell>
          <cell r="V2617">
            <v>2825083</v>
          </cell>
          <cell r="X2617">
            <v>28</v>
          </cell>
          <cell r="Y2617">
            <v>37</v>
          </cell>
          <cell r="Z2617">
            <v>0</v>
          </cell>
        </row>
        <row r="2618">
          <cell r="A2618">
            <v>40235</v>
          </cell>
          <cell r="C2618">
            <v>849187</v>
          </cell>
          <cell r="D2618">
            <v>1658</v>
          </cell>
          <cell r="E2618">
            <v>1749800</v>
          </cell>
          <cell r="J2618">
            <v>41.93</v>
          </cell>
          <cell r="K2618">
            <v>41.93</v>
          </cell>
          <cell r="L2618">
            <v>40</v>
          </cell>
          <cell r="M2618">
            <v>107.75</v>
          </cell>
          <cell r="N2618">
            <v>23.23</v>
          </cell>
          <cell r="O2618">
            <v>0.21559164733178654</v>
          </cell>
          <cell r="P2618">
            <v>230</v>
          </cell>
          <cell r="Q2618">
            <v>124000</v>
          </cell>
          <cell r="R2618">
            <v>8.6818111972207372</v>
          </cell>
          <cell r="S2618">
            <v>41.45</v>
          </cell>
          <cell r="T2618">
            <v>32092</v>
          </cell>
          <cell r="U2618">
            <v>10.291573052069774</v>
          </cell>
          <cell r="V2618">
            <v>2600645</v>
          </cell>
          <cell r="X2618">
            <v>30</v>
          </cell>
          <cell r="Y2618">
            <v>35</v>
          </cell>
          <cell r="Z2618">
            <v>0</v>
          </cell>
        </row>
        <row r="2619">
          <cell r="A2619">
            <v>40236</v>
          </cell>
          <cell r="C2619">
            <v>661000</v>
          </cell>
          <cell r="E2619">
            <v>1763890</v>
          </cell>
          <cell r="J2619">
            <v>30.76</v>
          </cell>
          <cell r="K2619">
            <v>30.76</v>
          </cell>
          <cell r="M2619">
            <v>111.39</v>
          </cell>
          <cell r="N2619">
            <v>23.91</v>
          </cell>
          <cell r="O2619">
            <v>0.2146512254241853</v>
          </cell>
          <cell r="P2619">
            <v>230</v>
          </cell>
          <cell r="Q2619">
            <v>114000</v>
          </cell>
          <cell r="R2619">
            <v>8.529335209285966</v>
          </cell>
          <cell r="S2619" t="str">
            <v/>
          </cell>
          <cell r="T2619">
            <v>29958</v>
          </cell>
          <cell r="U2619">
            <v>10.303548614576332</v>
          </cell>
          <cell r="V2619">
            <v>2424890</v>
          </cell>
          <cell r="X2619">
            <v>35</v>
          </cell>
          <cell r="Y2619">
            <v>30</v>
          </cell>
          <cell r="Z2619">
            <v>0</v>
          </cell>
        </row>
        <row r="2620">
          <cell r="A2620">
            <v>40237</v>
          </cell>
          <cell r="C2620">
            <v>605564</v>
          </cell>
          <cell r="E2620">
            <v>1686330</v>
          </cell>
          <cell r="J2620">
            <v>25.44</v>
          </cell>
          <cell r="K2620">
            <v>25.44</v>
          </cell>
          <cell r="M2620">
            <v>106.66</v>
          </cell>
          <cell r="N2620">
            <v>22.84</v>
          </cell>
          <cell r="O2620">
            <v>0.21413838364897805</v>
          </cell>
          <cell r="P2620">
            <v>230</v>
          </cell>
          <cell r="Q2620">
            <v>111000</v>
          </cell>
          <cell r="R2620">
            <v>8.6748448145344437</v>
          </cell>
          <cell r="S2620" t="str">
            <v/>
          </cell>
          <cell r="T2620">
            <v>29400</v>
          </cell>
          <cell r="U2620">
            <v>10.698400536848563</v>
          </cell>
          <cell r="V2620">
            <v>2291894</v>
          </cell>
          <cell r="X2620">
            <v>37</v>
          </cell>
          <cell r="Y2620">
            <v>28</v>
          </cell>
          <cell r="Z2620">
            <v>0</v>
          </cell>
        </row>
        <row r="2621">
          <cell r="A2621">
            <v>40238</v>
          </cell>
          <cell r="B2621">
            <v>121154</v>
          </cell>
          <cell r="C2621">
            <v>423878</v>
          </cell>
          <cell r="D2621">
            <v>3304</v>
          </cell>
          <cell r="E2621">
            <v>1791710</v>
          </cell>
          <cell r="H2621">
            <v>14.79</v>
          </cell>
          <cell r="J2621">
            <v>19.010000000000002</v>
          </cell>
          <cell r="K2621">
            <v>33.799999999999997</v>
          </cell>
          <cell r="L2621">
            <v>80</v>
          </cell>
          <cell r="M2621">
            <v>110.69</v>
          </cell>
          <cell r="N2621">
            <v>24.1</v>
          </cell>
          <cell r="O2621">
            <v>0.21772517842623546</v>
          </cell>
          <cell r="P2621">
            <v>230</v>
          </cell>
          <cell r="Q2621">
            <v>106000</v>
          </cell>
          <cell r="R2621">
            <v>8.0861720534293031</v>
          </cell>
          <cell r="S2621">
            <v>41.3</v>
          </cell>
          <cell r="T2621">
            <v>30467</v>
          </cell>
          <cell r="U2621">
            <v>10.858537823615432</v>
          </cell>
          <cell r="V2621">
            <v>2340046</v>
          </cell>
          <cell r="X2621">
            <v>36</v>
          </cell>
          <cell r="Y2621">
            <v>29</v>
          </cell>
          <cell r="Z2621">
            <v>0</v>
          </cell>
        </row>
        <row r="2622">
          <cell r="A2622">
            <v>40239</v>
          </cell>
          <cell r="B2622">
            <v>653167</v>
          </cell>
          <cell r="D2622">
            <v>1592</v>
          </cell>
          <cell r="E2622">
            <v>1802490</v>
          </cell>
          <cell r="H2622">
            <v>43</v>
          </cell>
          <cell r="K2622">
            <v>43</v>
          </cell>
          <cell r="L2622">
            <v>260</v>
          </cell>
          <cell r="M2622">
            <v>112.64</v>
          </cell>
          <cell r="N2622">
            <v>23.78</v>
          </cell>
          <cell r="O2622">
            <v>0.21111505681818182</v>
          </cell>
          <cell r="P2622">
            <v>230</v>
          </cell>
          <cell r="Q2622">
            <v>109000</v>
          </cell>
          <cell r="R2622">
            <v>7.8889006682086871</v>
          </cell>
          <cell r="S2622">
            <v>6.1230769230769226</v>
          </cell>
          <cell r="T2622">
            <v>35377</v>
          </cell>
          <cell r="U2622">
            <v>12.007093298237175</v>
          </cell>
          <cell r="V2622">
            <v>2457249</v>
          </cell>
          <cell r="X2622">
            <v>32</v>
          </cell>
          <cell r="Y2622">
            <v>33</v>
          </cell>
          <cell r="Z2622">
            <v>0</v>
          </cell>
        </row>
        <row r="2623">
          <cell r="A2623">
            <v>40240</v>
          </cell>
          <cell r="B2623">
            <v>284772</v>
          </cell>
          <cell r="D2623">
            <v>170047</v>
          </cell>
          <cell r="E2623">
            <v>1904640</v>
          </cell>
          <cell r="H2623">
            <v>16.82</v>
          </cell>
          <cell r="K2623">
            <v>16.82</v>
          </cell>
          <cell r="L2623">
            <v>2180</v>
          </cell>
          <cell r="M2623">
            <v>118.16</v>
          </cell>
          <cell r="N2623">
            <v>24.49</v>
          </cell>
          <cell r="O2623">
            <v>0.20726134055517942</v>
          </cell>
          <cell r="P2623">
            <v>230</v>
          </cell>
          <cell r="Q2623">
            <v>107000</v>
          </cell>
          <cell r="R2623">
            <v>8.1101348347903386</v>
          </cell>
          <cell r="S2623">
            <v>78.003211009174308</v>
          </cell>
          <cell r="T2623">
            <v>42988</v>
          </cell>
          <cell r="U2623">
            <v>15.195005295705496</v>
          </cell>
          <cell r="V2623">
            <v>2359459</v>
          </cell>
          <cell r="X2623">
            <v>34</v>
          </cell>
          <cell r="Y2623">
            <v>31</v>
          </cell>
          <cell r="Z2623">
            <v>0</v>
          </cell>
        </row>
        <row r="2624">
          <cell r="A2624">
            <v>40241</v>
          </cell>
          <cell r="D2624">
            <v>251190</v>
          </cell>
          <cell r="E2624">
            <v>2014000</v>
          </cell>
          <cell r="K2624">
            <v>0</v>
          </cell>
          <cell r="L2624">
            <v>3250</v>
          </cell>
          <cell r="M2624">
            <v>124.77</v>
          </cell>
          <cell r="N2624">
            <v>26.51</v>
          </cell>
          <cell r="O2624">
            <v>0.21247094654163662</v>
          </cell>
          <cell r="P2624">
            <v>230</v>
          </cell>
          <cell r="Q2624">
            <v>112000</v>
          </cell>
          <cell r="R2624">
            <v>8.0708503646709939</v>
          </cell>
          <cell r="S2624">
            <v>77.28923076923077</v>
          </cell>
          <cell r="T2624">
            <v>26958</v>
          </cell>
          <cell r="U2624">
            <v>9.9254243573386773</v>
          </cell>
          <cell r="V2624">
            <v>2265190</v>
          </cell>
          <cell r="X2624">
            <v>34</v>
          </cell>
          <cell r="Y2624">
            <v>31</v>
          </cell>
          <cell r="Z2624">
            <v>0</v>
          </cell>
        </row>
        <row r="2625">
          <cell r="A2625">
            <v>40242</v>
          </cell>
          <cell r="D2625">
            <v>257094</v>
          </cell>
          <cell r="E2625">
            <v>1880310</v>
          </cell>
          <cell r="K2625">
            <v>0</v>
          </cell>
          <cell r="L2625">
            <v>3300</v>
          </cell>
          <cell r="M2625">
            <v>117.69</v>
          </cell>
          <cell r="N2625">
            <v>25.1</v>
          </cell>
          <cell r="O2625">
            <v>0.21327215566318294</v>
          </cell>
          <cell r="P2625">
            <v>230</v>
          </cell>
          <cell r="Q2625">
            <v>108000</v>
          </cell>
          <cell r="R2625">
            <v>7.9884017333673212</v>
          </cell>
          <cell r="S2625">
            <v>77.907272727272726</v>
          </cell>
          <cell r="T2625">
            <v>25881</v>
          </cell>
          <cell r="U2625">
            <v>10.098584076758534</v>
          </cell>
          <cell r="V2625">
            <v>2137404</v>
          </cell>
          <cell r="X2625">
            <v>36</v>
          </cell>
          <cell r="Y2625">
            <v>29</v>
          </cell>
          <cell r="Z2625">
            <v>0</v>
          </cell>
        </row>
        <row r="2626">
          <cell r="A2626">
            <v>40243</v>
          </cell>
          <cell r="D2626">
            <v>188718</v>
          </cell>
          <cell r="E2626">
            <v>1810320</v>
          </cell>
          <cell r="K2626">
            <v>0</v>
          </cell>
          <cell r="L2626">
            <v>2340</v>
          </cell>
          <cell r="M2626">
            <v>111.94</v>
          </cell>
          <cell r="N2626">
            <v>25.06</v>
          </cell>
          <cell r="O2626">
            <v>0.22386993031981417</v>
          </cell>
          <cell r="P2626">
            <v>230</v>
          </cell>
          <cell r="Q2626">
            <v>102000</v>
          </cell>
          <cell r="R2626">
            <v>8.0861175629801672</v>
          </cell>
          <cell r="S2626">
            <v>80.648717948717945</v>
          </cell>
          <cell r="T2626">
            <v>25044</v>
          </cell>
          <cell r="U2626">
            <v>10.448373667734181</v>
          </cell>
          <cell r="V2626">
            <v>1999038</v>
          </cell>
          <cell r="X2626">
            <v>39</v>
          </cell>
          <cell r="Y2626">
            <v>26</v>
          </cell>
          <cell r="Z2626">
            <v>0</v>
          </cell>
        </row>
        <row r="2627">
          <cell r="A2627">
            <v>40244</v>
          </cell>
          <cell r="D2627">
            <v>69752</v>
          </cell>
          <cell r="E2627">
            <v>1626730</v>
          </cell>
          <cell r="K2627">
            <v>0</v>
          </cell>
          <cell r="L2627">
            <v>960</v>
          </cell>
          <cell r="M2627">
            <v>99.98</v>
          </cell>
          <cell r="N2627">
            <v>23.56</v>
          </cell>
          <cell r="O2627">
            <v>0.23564712942588514</v>
          </cell>
          <cell r="P2627">
            <v>230</v>
          </cell>
          <cell r="Q2627">
            <v>86000</v>
          </cell>
          <cell r="R2627">
            <v>8.1352770554110823</v>
          </cell>
          <cell r="S2627">
            <v>72.658333333333331</v>
          </cell>
          <cell r="T2627">
            <v>22969</v>
          </cell>
          <cell r="U2627">
            <v>11.291688329142307</v>
          </cell>
          <cell r="V2627">
            <v>1696482</v>
          </cell>
          <cell r="X2627">
            <v>50</v>
          </cell>
          <cell r="Y2627">
            <v>15</v>
          </cell>
          <cell r="Z2627">
            <v>0</v>
          </cell>
        </row>
        <row r="2628">
          <cell r="A2628">
            <v>40245</v>
          </cell>
          <cell r="D2628">
            <v>84907</v>
          </cell>
          <cell r="E2628">
            <v>1633190</v>
          </cell>
          <cell r="K2628">
            <v>0</v>
          </cell>
          <cell r="L2628">
            <v>1170</v>
          </cell>
          <cell r="M2628">
            <v>104.09</v>
          </cell>
          <cell r="N2628">
            <v>22.78</v>
          </cell>
          <cell r="O2628">
            <v>0.21884907291766742</v>
          </cell>
          <cell r="P2628">
            <v>230</v>
          </cell>
          <cell r="Q2628">
            <v>90000</v>
          </cell>
          <cell r="R2628">
            <v>7.8450859832836972</v>
          </cell>
          <cell r="S2628">
            <v>72.570085470085473</v>
          </cell>
          <cell r="T2628">
            <v>23469</v>
          </cell>
          <cell r="U2628">
            <v>11.392340479029995</v>
          </cell>
          <cell r="V2628">
            <v>1718097</v>
          </cell>
          <cell r="X2628">
            <v>49</v>
          </cell>
          <cell r="Y2628">
            <v>16</v>
          </cell>
          <cell r="Z2628">
            <v>0</v>
          </cell>
        </row>
        <row r="2629">
          <cell r="A2629">
            <v>40246</v>
          </cell>
          <cell r="E2629">
            <v>1495290</v>
          </cell>
          <cell r="K2629">
            <v>0</v>
          </cell>
          <cell r="M2629">
            <v>93.88</v>
          </cell>
          <cell r="N2629">
            <v>20.37</v>
          </cell>
          <cell r="O2629">
            <v>0.21697912228376653</v>
          </cell>
          <cell r="P2629">
            <v>230</v>
          </cell>
          <cell r="Q2629">
            <v>73000</v>
          </cell>
          <cell r="R2629">
            <v>7.9638368129527057</v>
          </cell>
          <cell r="S2629" t="str">
            <v/>
          </cell>
          <cell r="T2629">
            <v>20045</v>
          </cell>
          <cell r="U2629">
            <v>11.180125594366309</v>
          </cell>
          <cell r="V2629">
            <v>1495290</v>
          </cell>
          <cell r="X2629">
            <v>50</v>
          </cell>
          <cell r="Y2629">
            <v>15</v>
          </cell>
          <cell r="Z2629">
            <v>0</v>
          </cell>
        </row>
        <row r="2630">
          <cell r="A2630">
            <v>40247</v>
          </cell>
          <cell r="E2630">
            <v>1158810</v>
          </cell>
          <cell r="K2630">
            <v>0</v>
          </cell>
          <cell r="M2630">
            <v>73.88</v>
          </cell>
          <cell r="N2630">
            <v>16.010000000000002</v>
          </cell>
          <cell r="O2630">
            <v>0.21670276123443424</v>
          </cell>
          <cell r="P2630">
            <v>230</v>
          </cell>
          <cell r="Q2630">
            <v>56000</v>
          </cell>
          <cell r="R2630">
            <v>7.8425148890092045</v>
          </cell>
          <cell r="S2630" t="str">
            <v/>
          </cell>
          <cell r="T2630">
            <v>24292</v>
          </cell>
          <cell r="U2630">
            <v>17.483045538095116</v>
          </cell>
          <cell r="V2630">
            <v>1158810</v>
          </cell>
          <cell r="X2630">
            <v>64</v>
          </cell>
          <cell r="Y2630">
            <v>1</v>
          </cell>
          <cell r="Z2630">
            <v>7.9151999999999987</v>
          </cell>
        </row>
        <row r="2631">
          <cell r="A2631">
            <v>40248</v>
          </cell>
          <cell r="E2631">
            <v>1156700</v>
          </cell>
          <cell r="K2631">
            <v>0</v>
          </cell>
          <cell r="M2631">
            <v>73.510000000000005</v>
          </cell>
          <cell r="N2631">
            <v>16.260000000000002</v>
          </cell>
          <cell r="O2631">
            <v>0.22119439532036458</v>
          </cell>
          <cell r="P2631">
            <v>230</v>
          </cell>
          <cell r="Q2631">
            <v>61000</v>
          </cell>
          <cell r="R2631">
            <v>7.8676370561828319</v>
          </cell>
          <cell r="S2631" t="str">
            <v/>
          </cell>
          <cell r="T2631">
            <v>20455</v>
          </cell>
          <cell r="U2631">
            <v>14.748396299818451</v>
          </cell>
          <cell r="V2631">
            <v>1156700</v>
          </cell>
          <cell r="X2631">
            <v>59</v>
          </cell>
          <cell r="Y2631">
            <v>6</v>
          </cell>
          <cell r="Z2631">
            <v>4.5631999999999806</v>
          </cell>
        </row>
        <row r="2632">
          <cell r="A2632">
            <v>40249</v>
          </cell>
          <cell r="D2632">
            <v>1500</v>
          </cell>
          <cell r="E2632">
            <v>1616890</v>
          </cell>
          <cell r="K2632">
            <v>0</v>
          </cell>
          <cell r="L2632">
            <v>200</v>
          </cell>
          <cell r="M2632">
            <v>103.04</v>
          </cell>
          <cell r="N2632">
            <v>21.53</v>
          </cell>
          <cell r="O2632">
            <v>0.20894798136645962</v>
          </cell>
          <cell r="P2632">
            <v>230</v>
          </cell>
          <cell r="Q2632">
            <v>74000</v>
          </cell>
          <cell r="R2632">
            <v>7.8459336180124222</v>
          </cell>
          <cell r="S2632">
            <v>7.5</v>
          </cell>
          <cell r="T2632">
            <v>22677</v>
          </cell>
          <cell r="U2632">
            <v>11.686069488812956</v>
          </cell>
          <cell r="V2632">
            <v>1618390</v>
          </cell>
          <cell r="X2632">
            <v>44</v>
          </cell>
          <cell r="Y2632">
            <v>21</v>
          </cell>
          <cell r="Z2632">
            <v>0</v>
          </cell>
        </row>
        <row r="2633">
          <cell r="A2633">
            <v>40250</v>
          </cell>
          <cell r="E2633">
            <v>1763990</v>
          </cell>
          <cell r="K2633">
            <v>0</v>
          </cell>
          <cell r="M2633">
            <v>112.55</v>
          </cell>
          <cell r="N2633">
            <v>24.98</v>
          </cell>
          <cell r="O2633">
            <v>0.22194580186583743</v>
          </cell>
          <cell r="P2633">
            <v>230</v>
          </cell>
          <cell r="Q2633">
            <v>76000</v>
          </cell>
          <cell r="R2633">
            <v>7.8364726788094181</v>
          </cell>
          <cell r="S2633" t="str">
            <v/>
          </cell>
          <cell r="T2633">
            <v>22544</v>
          </cell>
          <cell r="U2633">
            <v>10.658618246135182</v>
          </cell>
          <cell r="V2633">
            <v>1763990</v>
          </cell>
          <cell r="X2633">
            <v>45</v>
          </cell>
          <cell r="Y2633">
            <v>20</v>
          </cell>
          <cell r="Z2633">
            <v>0</v>
          </cell>
        </row>
        <row r="2634">
          <cell r="A2634">
            <v>40251</v>
          </cell>
          <cell r="E2634">
            <v>1757390</v>
          </cell>
          <cell r="K2634">
            <v>0</v>
          </cell>
          <cell r="M2634">
            <v>111.8</v>
          </cell>
          <cell r="N2634">
            <v>23.69</v>
          </cell>
          <cell r="O2634">
            <v>0.21189624329159215</v>
          </cell>
          <cell r="P2634">
            <v>230</v>
          </cell>
          <cell r="Q2634">
            <v>79000</v>
          </cell>
          <cell r="R2634">
            <v>7.859525939177102</v>
          </cell>
          <cell r="S2634" t="str">
            <v/>
          </cell>
          <cell r="T2634">
            <v>21017</v>
          </cell>
          <cell r="U2634">
            <v>9.973983008893871</v>
          </cell>
          <cell r="V2634">
            <v>1757390</v>
          </cell>
          <cell r="X2634">
            <v>46</v>
          </cell>
          <cell r="Y2634">
            <v>19</v>
          </cell>
          <cell r="Z2634">
            <v>0</v>
          </cell>
        </row>
        <row r="2635">
          <cell r="A2635">
            <v>40252</v>
          </cell>
          <cell r="D2635">
            <v>1428</v>
          </cell>
          <cell r="E2635">
            <v>1733980</v>
          </cell>
          <cell r="K2635">
            <v>0</v>
          </cell>
          <cell r="L2635">
            <v>210</v>
          </cell>
          <cell r="M2635">
            <v>113</v>
          </cell>
          <cell r="N2635">
            <v>25.32</v>
          </cell>
          <cell r="O2635">
            <v>0.224070796460177</v>
          </cell>
          <cell r="P2635">
            <v>230</v>
          </cell>
          <cell r="Q2635">
            <v>76000</v>
          </cell>
          <cell r="R2635">
            <v>7.6724778761061945</v>
          </cell>
          <cell r="S2635">
            <v>6.8</v>
          </cell>
          <cell r="T2635">
            <v>22973</v>
          </cell>
          <cell r="U2635">
            <v>11.040332878493127</v>
          </cell>
          <cell r="V2635">
            <v>1735408</v>
          </cell>
          <cell r="X2635">
            <v>46</v>
          </cell>
          <cell r="Y2635">
            <v>19</v>
          </cell>
          <cell r="Z2635">
            <v>0</v>
          </cell>
        </row>
        <row r="2636">
          <cell r="A2636">
            <v>40253</v>
          </cell>
          <cell r="D2636">
            <v>1500</v>
          </cell>
          <cell r="E2636">
            <v>1582210</v>
          </cell>
          <cell r="K2636">
            <v>0</v>
          </cell>
          <cell r="L2636">
            <v>80</v>
          </cell>
          <cell r="M2636">
            <v>100.62</v>
          </cell>
          <cell r="N2636">
            <v>22.66</v>
          </cell>
          <cell r="O2636">
            <v>0.2252037368316438</v>
          </cell>
          <cell r="P2636">
            <v>230</v>
          </cell>
          <cell r="Q2636">
            <v>76000</v>
          </cell>
          <cell r="R2636">
            <v>7.8623037169548802</v>
          </cell>
          <cell r="S2636">
            <v>18.75</v>
          </cell>
          <cell r="T2636">
            <v>22460</v>
          </cell>
          <cell r="U2636">
            <v>11.827695727121759</v>
          </cell>
          <cell r="V2636">
            <v>1583710</v>
          </cell>
          <cell r="X2636">
            <v>52</v>
          </cell>
          <cell r="Y2636">
            <v>13</v>
          </cell>
          <cell r="Z2636">
            <v>0</v>
          </cell>
        </row>
        <row r="2637">
          <cell r="A2637">
            <v>40254</v>
          </cell>
          <cell r="E2637">
            <v>1534800</v>
          </cell>
          <cell r="K2637">
            <v>0</v>
          </cell>
          <cell r="M2637">
            <v>93.82</v>
          </cell>
          <cell r="N2637">
            <v>19.82</v>
          </cell>
          <cell r="O2637">
            <v>0.21125559582178641</v>
          </cell>
          <cell r="P2637">
            <v>230</v>
          </cell>
          <cell r="Q2637">
            <v>76000</v>
          </cell>
          <cell r="R2637">
            <v>8.1794926454913668</v>
          </cell>
          <cell r="S2637" t="str">
            <v/>
          </cell>
          <cell r="T2637">
            <v>24431</v>
          </cell>
          <cell r="U2637">
            <v>13.275641125879595</v>
          </cell>
          <cell r="V2637">
            <v>1534800</v>
          </cell>
          <cell r="X2637">
            <v>52</v>
          </cell>
          <cell r="Y2637">
            <v>13</v>
          </cell>
          <cell r="Z2637">
            <v>0</v>
          </cell>
        </row>
        <row r="2638">
          <cell r="A2638">
            <v>40255</v>
          </cell>
          <cell r="E2638">
            <v>1399790</v>
          </cell>
          <cell r="K2638">
            <v>0</v>
          </cell>
          <cell r="M2638">
            <v>89.92</v>
          </cell>
          <cell r="N2638">
            <v>21.52</v>
          </cell>
          <cell r="O2638">
            <v>0.23932384341637009</v>
          </cell>
          <cell r="P2638">
            <v>230</v>
          </cell>
          <cell r="Q2638">
            <v>71000</v>
          </cell>
          <cell r="R2638">
            <v>7.7835298042704624</v>
          </cell>
          <cell r="S2638" t="str">
            <v/>
          </cell>
          <cell r="T2638">
            <v>21393</v>
          </cell>
          <cell r="U2638">
            <v>12.74602761842848</v>
          </cell>
          <cell r="V2638">
            <v>1399790</v>
          </cell>
          <cell r="X2638">
            <v>50</v>
          </cell>
          <cell r="Y2638">
            <v>15</v>
          </cell>
          <cell r="Z2638">
            <v>0</v>
          </cell>
        </row>
        <row r="2639">
          <cell r="A2639">
            <v>40256</v>
          </cell>
          <cell r="E2639">
            <v>1207670</v>
          </cell>
          <cell r="K2639">
            <v>0</v>
          </cell>
          <cell r="M2639">
            <v>74.319999999999993</v>
          </cell>
          <cell r="N2639">
            <v>21.02</v>
          </cell>
          <cell r="O2639">
            <v>0.28283100107642628</v>
          </cell>
          <cell r="P2639">
            <v>230</v>
          </cell>
          <cell r="Q2639">
            <v>63000</v>
          </cell>
          <cell r="R2639">
            <v>8.1247981700753495</v>
          </cell>
          <cell r="S2639" t="str">
            <v/>
          </cell>
          <cell r="T2639">
            <v>21263</v>
          </cell>
          <cell r="U2639">
            <v>14.683930212723673</v>
          </cell>
          <cell r="V2639">
            <v>1207670</v>
          </cell>
          <cell r="X2639">
            <v>54</v>
          </cell>
          <cell r="Y2639">
            <v>11</v>
          </cell>
          <cell r="Z2639">
            <v>0</v>
          </cell>
        </row>
        <row r="2640">
          <cell r="A2640">
            <v>40257</v>
          </cell>
          <cell r="E2640">
            <v>1220760</v>
          </cell>
          <cell r="K2640">
            <v>0</v>
          </cell>
          <cell r="M2640">
            <v>76.37</v>
          </cell>
          <cell r="N2640">
            <v>21.55</v>
          </cell>
          <cell r="O2640">
            <v>0.28217886604687703</v>
          </cell>
          <cell r="P2640">
            <v>230</v>
          </cell>
          <cell r="Q2640">
            <v>55000</v>
          </cell>
          <cell r="R2640">
            <v>7.9924053947885296</v>
          </cell>
          <cell r="S2640" t="str">
            <v/>
          </cell>
          <cell r="T2640">
            <v>21605</v>
          </cell>
          <cell r="U2640">
            <v>14.760124840263442</v>
          </cell>
          <cell r="V2640">
            <v>1220760</v>
          </cell>
          <cell r="X2640">
            <v>51</v>
          </cell>
          <cell r="Y2640">
            <v>14</v>
          </cell>
          <cell r="Z2640">
            <v>0</v>
          </cell>
        </row>
        <row r="2641">
          <cell r="A2641">
            <v>40258</v>
          </cell>
          <cell r="E2641">
            <v>1598520</v>
          </cell>
          <cell r="K2641">
            <v>0</v>
          </cell>
          <cell r="M2641">
            <v>99.55</v>
          </cell>
          <cell r="N2641">
            <v>27.66</v>
          </cell>
          <cell r="O2641">
            <v>0.27785032646911101</v>
          </cell>
          <cell r="P2641">
            <v>230</v>
          </cell>
          <cell r="Q2641">
            <v>72000</v>
          </cell>
          <cell r="R2641">
            <v>8.028729281767955</v>
          </cell>
          <cell r="S2641" t="str">
            <v/>
          </cell>
          <cell r="T2641">
            <v>22694</v>
          </cell>
          <cell r="U2641">
            <v>11.840199684708356</v>
          </cell>
          <cell r="V2641">
            <v>1598520</v>
          </cell>
          <cell r="X2641">
            <v>46</v>
          </cell>
          <cell r="Y2641">
            <v>19</v>
          </cell>
          <cell r="Z2641">
            <v>0</v>
          </cell>
        </row>
        <row r="2642">
          <cell r="A2642">
            <v>40259</v>
          </cell>
          <cell r="D2642">
            <v>1237</v>
          </cell>
          <cell r="E2642">
            <v>1747350</v>
          </cell>
          <cell r="K2642">
            <v>0</v>
          </cell>
          <cell r="L2642">
            <v>40</v>
          </cell>
          <cell r="M2642">
            <v>110.05</v>
          </cell>
          <cell r="N2642">
            <v>25.5</v>
          </cell>
          <cell r="O2642">
            <v>0.23171285779191278</v>
          </cell>
          <cell r="P2642">
            <v>230</v>
          </cell>
          <cell r="Q2642">
            <v>77000</v>
          </cell>
          <cell r="R2642">
            <v>7.938891412994094</v>
          </cell>
          <cell r="S2642">
            <v>30.925000000000001</v>
          </cell>
          <cell r="T2642">
            <v>24190</v>
          </cell>
          <cell r="U2642">
            <v>11.537578627772024</v>
          </cell>
          <cell r="V2642">
            <v>1748587</v>
          </cell>
          <cell r="X2642">
            <v>44</v>
          </cell>
          <cell r="Y2642">
            <v>21</v>
          </cell>
          <cell r="Z2642">
            <v>0</v>
          </cell>
        </row>
        <row r="2643">
          <cell r="A2643">
            <v>40260</v>
          </cell>
          <cell r="E2643">
            <v>1441760</v>
          </cell>
          <cell r="K2643">
            <v>0</v>
          </cell>
          <cell r="M2643">
            <v>92.37</v>
          </cell>
          <cell r="N2643">
            <v>20.25</v>
          </cell>
          <cell r="O2643">
            <v>0.21922702176031178</v>
          </cell>
          <cell r="P2643">
            <v>230</v>
          </cell>
          <cell r="Q2643">
            <v>76000</v>
          </cell>
          <cell r="R2643">
            <v>7.8042654541517811</v>
          </cell>
          <cell r="S2643" t="str">
            <v/>
          </cell>
          <cell r="T2643">
            <v>27375</v>
          </cell>
          <cell r="U2643">
            <v>15.835333203861946</v>
          </cell>
          <cell r="V2643">
            <v>1441760</v>
          </cell>
          <cell r="X2643">
            <v>54</v>
          </cell>
          <cell r="Y2643">
            <v>11</v>
          </cell>
          <cell r="Z2643">
            <v>0</v>
          </cell>
        </row>
        <row r="2644">
          <cell r="A2644">
            <v>40261</v>
          </cell>
          <cell r="E2644">
            <v>1224750</v>
          </cell>
          <cell r="K2644">
            <v>0</v>
          </cell>
          <cell r="M2644">
            <v>79.33</v>
          </cell>
          <cell r="N2644">
            <v>19.62</v>
          </cell>
          <cell r="O2644">
            <v>0.24732131602168161</v>
          </cell>
          <cell r="P2644">
            <v>230</v>
          </cell>
          <cell r="Q2644">
            <v>65000</v>
          </cell>
          <cell r="R2644">
            <v>7.7193369469305431</v>
          </cell>
          <cell r="S2644" t="str">
            <v/>
          </cell>
          <cell r="T2644">
            <v>28026</v>
          </cell>
          <cell r="U2644">
            <v>19.084453153704835</v>
          </cell>
          <cell r="V2644">
            <v>1224750</v>
          </cell>
          <cell r="X2644">
            <v>56</v>
          </cell>
          <cell r="Y2644">
            <v>9</v>
          </cell>
          <cell r="Z2644">
            <v>0.33759999999998058</v>
          </cell>
        </row>
        <row r="2645">
          <cell r="A2645">
            <v>40262</v>
          </cell>
          <cell r="D2645">
            <v>24184</v>
          </cell>
          <cell r="E2645">
            <v>1421500</v>
          </cell>
          <cell r="K2645">
            <v>0</v>
          </cell>
          <cell r="L2645">
            <v>500</v>
          </cell>
          <cell r="M2645">
            <v>90.87</v>
          </cell>
          <cell r="N2645">
            <v>24.35</v>
          </cell>
          <cell r="O2645">
            <v>0.26796522504677012</v>
          </cell>
          <cell r="P2645">
            <v>230</v>
          </cell>
          <cell r="Q2645">
            <v>83000</v>
          </cell>
          <cell r="R2645">
            <v>7.8216132937162977</v>
          </cell>
          <cell r="S2645">
            <v>48.368000000000002</v>
          </cell>
          <cell r="T2645">
            <v>22979</v>
          </cell>
          <cell r="U2645">
            <v>13.256345093395236</v>
          </cell>
          <cell r="V2645">
            <v>1445684</v>
          </cell>
          <cell r="X2645">
            <v>47</v>
          </cell>
          <cell r="Y2645">
            <v>18</v>
          </cell>
          <cell r="Z2645">
            <v>0</v>
          </cell>
        </row>
        <row r="2646">
          <cell r="A2646">
            <v>40263</v>
          </cell>
          <cell r="D2646">
            <v>110000</v>
          </cell>
          <cell r="E2646">
            <v>1725050</v>
          </cell>
          <cell r="K2646">
            <v>0</v>
          </cell>
          <cell r="L2646">
            <v>1510</v>
          </cell>
          <cell r="M2646">
            <v>110.66</v>
          </cell>
          <cell r="N2646">
            <v>30.46</v>
          </cell>
          <cell r="O2646">
            <v>0.27525754563527927</v>
          </cell>
          <cell r="P2646">
            <v>230</v>
          </cell>
          <cell r="Q2646">
            <v>92000</v>
          </cell>
          <cell r="R2646">
            <v>7.7943701427796857</v>
          </cell>
          <cell r="S2646">
            <v>72.847682119205302</v>
          </cell>
          <cell r="T2646">
            <v>30195</v>
          </cell>
          <cell r="U2646">
            <v>13.723130159941146</v>
          </cell>
          <cell r="V2646">
            <v>1835050</v>
          </cell>
          <cell r="X2646">
            <v>41</v>
          </cell>
          <cell r="Y2646">
            <v>24</v>
          </cell>
          <cell r="Z2646">
            <v>0</v>
          </cell>
        </row>
        <row r="2647">
          <cell r="A2647">
            <v>40264</v>
          </cell>
          <cell r="E2647">
            <v>1529350</v>
          </cell>
          <cell r="K2647">
            <v>0</v>
          </cell>
          <cell r="M2647">
            <v>99.29</v>
          </cell>
          <cell r="N2647">
            <v>25.35</v>
          </cell>
          <cell r="O2647">
            <v>0.25531272031423102</v>
          </cell>
          <cell r="P2647">
            <v>230</v>
          </cell>
          <cell r="Q2647">
            <v>83000</v>
          </cell>
          <cell r="R2647">
            <v>7.7014301540940675</v>
          </cell>
          <cell r="S2647" t="str">
            <v/>
          </cell>
          <cell r="T2647">
            <v>32884</v>
          </cell>
          <cell r="U2647">
            <v>17.932622355902833</v>
          </cell>
          <cell r="V2647">
            <v>1529350</v>
          </cell>
          <cell r="X2647">
            <v>49</v>
          </cell>
          <cell r="Y2647">
            <v>16</v>
          </cell>
          <cell r="Z2647">
            <v>0</v>
          </cell>
        </row>
        <row r="2648">
          <cell r="A2648">
            <v>40265</v>
          </cell>
          <cell r="E2648">
            <v>1525870</v>
          </cell>
          <cell r="K2648">
            <v>0</v>
          </cell>
          <cell r="M2648">
            <v>100.76</v>
          </cell>
          <cell r="N2648">
            <v>24.94</v>
          </cell>
          <cell r="O2648">
            <v>0.24751885668916238</v>
          </cell>
          <cell r="P2648">
            <v>230</v>
          </cell>
          <cell r="Q2648">
            <v>70000</v>
          </cell>
          <cell r="R2648">
            <v>7.5718042874156408</v>
          </cell>
          <cell r="S2648" t="str">
            <v/>
          </cell>
          <cell r="T2648">
            <v>20901</v>
          </cell>
          <cell r="U2648">
            <v>11.423931265442009</v>
          </cell>
          <cell r="V2648">
            <v>1525870</v>
          </cell>
          <cell r="X2648">
            <v>48</v>
          </cell>
          <cell r="Y2648">
            <v>17</v>
          </cell>
          <cell r="Z2648">
            <v>0</v>
          </cell>
        </row>
        <row r="2649">
          <cell r="A2649">
            <v>40266</v>
          </cell>
          <cell r="D2649">
            <v>6711</v>
          </cell>
          <cell r="E2649">
            <v>1576230</v>
          </cell>
          <cell r="K2649">
            <v>0</v>
          </cell>
          <cell r="L2649">
            <v>200</v>
          </cell>
          <cell r="M2649">
            <v>105.6</v>
          </cell>
          <cell r="N2649">
            <v>26.57</v>
          </cell>
          <cell r="O2649">
            <v>0.25160984848484852</v>
          </cell>
          <cell r="P2649">
            <v>230</v>
          </cell>
          <cell r="Q2649">
            <v>81000</v>
          </cell>
          <cell r="R2649">
            <v>7.463210227272727</v>
          </cell>
          <cell r="S2649">
            <v>33.555</v>
          </cell>
          <cell r="T2649">
            <v>22636</v>
          </cell>
          <cell r="U2649">
            <v>11.926170337365701</v>
          </cell>
          <cell r="V2649">
            <v>1582941</v>
          </cell>
          <cell r="X2649">
            <v>47</v>
          </cell>
          <cell r="Y2649">
            <v>18</v>
          </cell>
          <cell r="Z2649">
            <v>0</v>
          </cell>
        </row>
        <row r="2650">
          <cell r="A2650">
            <v>40267</v>
          </cell>
          <cell r="D2650">
            <v>1565</v>
          </cell>
          <cell r="E2650">
            <v>1367250</v>
          </cell>
          <cell r="K2650">
            <v>0</v>
          </cell>
          <cell r="L2650">
            <v>130</v>
          </cell>
          <cell r="M2650">
            <v>86.67</v>
          </cell>
          <cell r="N2650">
            <v>20.66</v>
          </cell>
          <cell r="O2650">
            <v>0.23837544709818853</v>
          </cell>
          <cell r="P2650">
            <v>230</v>
          </cell>
          <cell r="Q2650">
            <v>76000</v>
          </cell>
          <cell r="R2650">
            <v>7.8876773970231913</v>
          </cell>
          <cell r="S2650">
            <v>12.038461538461538</v>
          </cell>
          <cell r="T2650">
            <v>22690</v>
          </cell>
          <cell r="U2650">
            <v>13.824702388562372</v>
          </cell>
          <cell r="V2650">
            <v>1368815</v>
          </cell>
          <cell r="X2650">
            <v>50</v>
          </cell>
          <cell r="Y2650">
            <v>15</v>
          </cell>
          <cell r="Z2650">
            <v>0</v>
          </cell>
        </row>
        <row r="2651">
          <cell r="A2651">
            <v>40268</v>
          </cell>
          <cell r="E2651">
            <v>1053570</v>
          </cell>
          <cell r="K2651">
            <v>0</v>
          </cell>
          <cell r="M2651">
            <v>66.44</v>
          </cell>
          <cell r="N2651">
            <v>16.600000000000001</v>
          </cell>
          <cell r="O2651">
            <v>0.24984948826008432</v>
          </cell>
          <cell r="P2651">
            <v>230</v>
          </cell>
          <cell r="Q2651">
            <v>51000</v>
          </cell>
          <cell r="R2651">
            <v>7.9287326911499099</v>
          </cell>
          <cell r="S2651" t="str">
            <v/>
          </cell>
          <cell r="T2651">
            <v>28743</v>
          </cell>
          <cell r="U2651">
            <v>22.752794783450554</v>
          </cell>
          <cell r="V2651">
            <v>1053570</v>
          </cell>
          <cell r="X2651">
            <v>63</v>
          </cell>
          <cell r="Y2651">
            <v>2</v>
          </cell>
          <cell r="Z2651">
            <v>2.1551999999999865</v>
          </cell>
        </row>
        <row r="2652">
          <cell r="A2652">
            <v>40269</v>
          </cell>
          <cell r="E2652">
            <v>952660</v>
          </cell>
          <cell r="K2652">
            <v>0</v>
          </cell>
          <cell r="M2652">
            <v>60.09</v>
          </cell>
          <cell r="N2652">
            <v>16.059999999999999</v>
          </cell>
          <cell r="O2652">
            <v>0.26726576801464469</v>
          </cell>
          <cell r="P2652">
            <v>230</v>
          </cell>
          <cell r="Q2652">
            <v>44000</v>
          </cell>
          <cell r="R2652">
            <v>7.926942918954901</v>
          </cell>
          <cell r="S2652" t="str">
            <v/>
          </cell>
          <cell r="T2652">
            <v>22011</v>
          </cell>
          <cell r="U2652">
            <v>19.269386769676483</v>
          </cell>
          <cell r="V2652">
            <v>952660</v>
          </cell>
          <cell r="X2652">
            <v>70</v>
          </cell>
          <cell r="Y2652">
            <v>0</v>
          </cell>
          <cell r="Z2652">
            <v>8.1071999999999846</v>
          </cell>
        </row>
        <row r="2653">
          <cell r="A2653">
            <v>40270</v>
          </cell>
          <cell r="E2653">
            <v>967570</v>
          </cell>
          <cell r="K2653">
            <v>0</v>
          </cell>
          <cell r="M2653">
            <v>60.28</v>
          </cell>
          <cell r="N2653">
            <v>16.28</v>
          </cell>
          <cell r="O2653">
            <v>0.27007299270072993</v>
          </cell>
          <cell r="P2653">
            <v>230</v>
          </cell>
          <cell r="Q2653">
            <v>45000</v>
          </cell>
          <cell r="R2653">
            <v>8.0256303915063043</v>
          </cell>
          <cell r="S2653" t="str">
            <v/>
          </cell>
          <cell r="T2653">
            <v>23153</v>
          </cell>
          <cell r="U2653">
            <v>19.956801058321361</v>
          </cell>
          <cell r="V2653">
            <v>967570</v>
          </cell>
          <cell r="X2653">
            <v>68</v>
          </cell>
          <cell r="Y2653">
            <v>0</v>
          </cell>
          <cell r="Z2653">
            <v>5.9568000000000012</v>
          </cell>
        </row>
        <row r="2654">
          <cell r="A2654">
            <v>40271</v>
          </cell>
          <cell r="E2654">
            <v>1026020</v>
          </cell>
          <cell r="K2654">
            <v>0</v>
          </cell>
          <cell r="M2654">
            <v>65.790000000000006</v>
          </cell>
          <cell r="N2654">
            <v>16.23</v>
          </cell>
          <cell r="O2654">
            <v>0.2466940264477884</v>
          </cell>
          <cell r="P2654">
            <v>230</v>
          </cell>
          <cell r="Q2654">
            <v>48000</v>
          </cell>
          <cell r="R2654">
            <v>7.7976896184830524</v>
          </cell>
          <cell r="S2654" t="str">
            <v/>
          </cell>
          <cell r="T2654">
            <v>22621</v>
          </cell>
          <cell r="U2654">
            <v>18.387471979103719</v>
          </cell>
          <cell r="V2654">
            <v>1026020</v>
          </cell>
          <cell r="X2654">
            <v>60</v>
          </cell>
          <cell r="Y2654">
            <v>5</v>
          </cell>
          <cell r="Z2654">
            <v>4.9199999999999946</v>
          </cell>
        </row>
        <row r="2655">
          <cell r="A2655">
            <v>40272</v>
          </cell>
          <cell r="E2655">
            <v>1004510</v>
          </cell>
          <cell r="K2655">
            <v>0</v>
          </cell>
          <cell r="M2655">
            <v>64.41</v>
          </cell>
          <cell r="N2655">
            <v>17.21</v>
          </cell>
          <cell r="O2655">
            <v>0.26719453501009161</v>
          </cell>
          <cell r="P2655">
            <v>230</v>
          </cell>
          <cell r="Q2655">
            <v>46000</v>
          </cell>
          <cell r="R2655">
            <v>7.7977798478497125</v>
          </cell>
          <cell r="S2655" t="str">
            <v/>
          </cell>
          <cell r="T2655">
            <v>23967</v>
          </cell>
          <cell r="U2655">
            <v>19.898734706473803</v>
          </cell>
          <cell r="V2655">
            <v>1004510</v>
          </cell>
          <cell r="X2655">
            <v>64</v>
          </cell>
          <cell r="Y2655">
            <v>1</v>
          </cell>
          <cell r="Z2655">
            <v>5.9759999999999849</v>
          </cell>
        </row>
        <row r="2656">
          <cell r="A2656">
            <v>40273</v>
          </cell>
          <cell r="D2656">
            <v>71191</v>
          </cell>
          <cell r="E2656">
            <v>1220200</v>
          </cell>
          <cell r="K2656">
            <v>0</v>
          </cell>
          <cell r="L2656">
            <v>1140</v>
          </cell>
          <cell r="M2656">
            <v>77.39</v>
          </cell>
          <cell r="N2656">
            <v>18.28</v>
          </cell>
          <cell r="O2656">
            <v>0.23620622819485723</v>
          </cell>
          <cell r="P2656">
            <v>230</v>
          </cell>
          <cell r="Q2656">
            <v>85000</v>
          </cell>
          <cell r="R2656">
            <v>7.8834474738338285</v>
          </cell>
          <cell r="S2656">
            <v>62.448245614035088</v>
          </cell>
          <cell r="T2656">
            <v>22033</v>
          </cell>
          <cell r="U2656">
            <v>14.229247377440297</v>
          </cell>
          <cell r="V2656">
            <v>1291391</v>
          </cell>
          <cell r="X2656">
            <v>74</v>
          </cell>
          <cell r="Y2656">
            <v>0</v>
          </cell>
          <cell r="Z2656">
            <v>16.734400000000022</v>
          </cell>
        </row>
        <row r="2657">
          <cell r="A2657">
            <v>40274</v>
          </cell>
          <cell r="D2657">
            <v>117517</v>
          </cell>
          <cell r="E2657">
            <v>1644170</v>
          </cell>
          <cell r="K2657">
            <v>0</v>
          </cell>
          <cell r="L2657">
            <v>1780</v>
          </cell>
          <cell r="M2657">
            <v>103.09</v>
          </cell>
          <cell r="N2657">
            <v>21.26</v>
          </cell>
          <cell r="O2657">
            <v>0.2062275681443399</v>
          </cell>
          <cell r="P2657">
            <v>230</v>
          </cell>
          <cell r="Q2657">
            <v>80000</v>
          </cell>
          <cell r="R2657">
            <v>7.974439809874867</v>
          </cell>
          <cell r="S2657">
            <v>66.020786516853931</v>
          </cell>
          <cell r="T2657">
            <v>25110</v>
          </cell>
          <cell r="U2657">
            <v>11.887321641131484</v>
          </cell>
          <cell r="V2657">
            <v>1761687</v>
          </cell>
          <cell r="X2657">
            <v>72</v>
          </cell>
          <cell r="Y2657">
            <v>0</v>
          </cell>
          <cell r="Z2657">
            <v>12.124799999999979</v>
          </cell>
        </row>
        <row r="2658">
          <cell r="A2658">
            <v>40275</v>
          </cell>
          <cell r="D2658">
            <v>365623</v>
          </cell>
          <cell r="E2658">
            <v>1634290</v>
          </cell>
          <cell r="K2658">
            <v>0</v>
          </cell>
          <cell r="L2658">
            <v>4530</v>
          </cell>
          <cell r="M2658">
            <v>102.93</v>
          </cell>
          <cell r="N2658">
            <v>20.48</v>
          </cell>
          <cell r="O2658">
            <v>0.19897017390459534</v>
          </cell>
          <cell r="P2658">
            <v>230</v>
          </cell>
          <cell r="Q2658">
            <v>98000</v>
          </cell>
          <cell r="R2658">
            <v>7.9388419314096961</v>
          </cell>
          <cell r="S2658">
            <v>80.711479028697568</v>
          </cell>
          <cell r="T2658">
            <v>27344</v>
          </cell>
          <cell r="U2658">
            <v>11.402944028065221</v>
          </cell>
          <cell r="V2658">
            <v>1999913</v>
          </cell>
          <cell r="X2658">
            <v>66</v>
          </cell>
          <cell r="Y2658">
            <v>0</v>
          </cell>
          <cell r="Z2658">
            <v>10.391999999999982</v>
          </cell>
        </row>
        <row r="2659">
          <cell r="A2659">
            <v>40276</v>
          </cell>
          <cell r="D2659">
            <v>336950</v>
          </cell>
          <cell r="E2659">
            <v>1649110</v>
          </cell>
          <cell r="K2659">
            <v>0</v>
          </cell>
          <cell r="L2659">
            <v>4210</v>
          </cell>
          <cell r="M2659">
            <v>107.06</v>
          </cell>
          <cell r="N2659">
            <v>23.48</v>
          </cell>
          <cell r="O2659">
            <v>0.21931627124976649</v>
          </cell>
          <cell r="P2659">
            <v>230</v>
          </cell>
          <cell r="Q2659">
            <v>88000</v>
          </cell>
          <cell r="R2659">
            <v>7.7018027274425558</v>
          </cell>
          <cell r="S2659">
            <v>80.035629453681707</v>
          </cell>
          <cell r="T2659">
            <v>25692</v>
          </cell>
          <cell r="U2659">
            <v>10.788761668831757</v>
          </cell>
          <cell r="V2659">
            <v>1986060</v>
          </cell>
          <cell r="X2659">
            <v>50</v>
          </cell>
          <cell r="Y2659">
            <v>15</v>
          </cell>
          <cell r="Z2659">
            <v>0</v>
          </cell>
        </row>
        <row r="2660">
          <cell r="A2660">
            <v>40277</v>
          </cell>
          <cell r="C2660">
            <v>245792</v>
          </cell>
          <cell r="D2660">
            <v>187396</v>
          </cell>
          <cell r="E2660">
            <v>1611680</v>
          </cell>
          <cell r="J2660">
            <v>17.68</v>
          </cell>
          <cell r="K2660">
            <v>17.68</v>
          </cell>
          <cell r="L2660">
            <v>2370</v>
          </cell>
          <cell r="M2660">
            <v>104.68</v>
          </cell>
          <cell r="N2660">
            <v>22.09</v>
          </cell>
          <cell r="O2660">
            <v>0.21102407336645013</v>
          </cell>
          <cell r="P2660">
            <v>230</v>
          </cell>
          <cell r="Q2660">
            <v>90000</v>
          </cell>
          <cell r="R2660">
            <v>7.5901928734880668</v>
          </cell>
          <cell r="S2660">
            <v>79.070042194092821</v>
          </cell>
          <cell r="T2660">
            <v>25349</v>
          </cell>
          <cell r="U2660">
            <v>10.3385969167692</v>
          </cell>
          <cell r="V2660">
            <v>2044868</v>
          </cell>
          <cell r="X2660">
            <v>52</v>
          </cell>
          <cell r="Y2660">
            <v>13</v>
          </cell>
          <cell r="Z2660">
            <v>0</v>
          </cell>
        </row>
        <row r="2661">
          <cell r="A2661">
            <v>40278</v>
          </cell>
          <cell r="C2661">
            <v>714800</v>
          </cell>
          <cell r="D2661">
            <v>1500</v>
          </cell>
          <cell r="E2661">
            <v>1375250</v>
          </cell>
          <cell r="J2661">
            <v>34.15</v>
          </cell>
          <cell r="K2661">
            <v>34.15</v>
          </cell>
          <cell r="L2661">
            <v>80</v>
          </cell>
          <cell r="M2661">
            <v>85.66</v>
          </cell>
          <cell r="N2661">
            <v>17.13</v>
          </cell>
          <cell r="O2661">
            <v>0.19997665187952368</v>
          </cell>
          <cell r="P2661">
            <v>230</v>
          </cell>
          <cell r="Q2661">
            <v>100000</v>
          </cell>
          <cell r="R2661">
            <v>8.7223520574242546</v>
          </cell>
          <cell r="S2661">
            <v>18.75</v>
          </cell>
          <cell r="T2661">
            <v>24840</v>
          </cell>
          <cell r="U2661">
            <v>9.9048839377495153</v>
          </cell>
          <cell r="V2661">
            <v>2091550</v>
          </cell>
          <cell r="X2661">
            <v>60</v>
          </cell>
          <cell r="Y2661">
            <v>5</v>
          </cell>
          <cell r="Z2661">
            <v>0.20799999999997709</v>
          </cell>
        </row>
        <row r="2662">
          <cell r="A2662">
            <v>40279</v>
          </cell>
          <cell r="C2662">
            <v>809187</v>
          </cell>
          <cell r="E2662">
            <v>1328300</v>
          </cell>
          <cell r="J2662">
            <v>39.549999999999997</v>
          </cell>
          <cell r="K2662">
            <v>39.549999999999997</v>
          </cell>
          <cell r="M2662">
            <v>83.68</v>
          </cell>
          <cell r="N2662">
            <v>17.350000000000001</v>
          </cell>
          <cell r="O2662">
            <v>0.20733747609942638</v>
          </cell>
          <cell r="P2662">
            <v>230</v>
          </cell>
          <cell r="Q2662">
            <v>96000</v>
          </cell>
          <cell r="R2662">
            <v>8.6727541994644159</v>
          </cell>
          <cell r="S2662" t="str">
            <v/>
          </cell>
          <cell r="T2662">
            <v>24599</v>
          </cell>
          <cell r="U2662">
            <v>9.5979839877388731</v>
          </cell>
          <cell r="V2662">
            <v>2137487</v>
          </cell>
          <cell r="X2662">
            <v>61</v>
          </cell>
          <cell r="Y2662">
            <v>4</v>
          </cell>
          <cell r="Z2662">
            <v>3.1839999999999762</v>
          </cell>
        </row>
        <row r="2663">
          <cell r="A2663">
            <v>40280</v>
          </cell>
          <cell r="C2663">
            <v>833244</v>
          </cell>
          <cell r="D2663">
            <v>1495</v>
          </cell>
          <cell r="E2663">
            <v>1322020</v>
          </cell>
          <cell r="J2663">
            <v>41.6</v>
          </cell>
          <cell r="K2663">
            <v>41.6</v>
          </cell>
          <cell r="L2663">
            <v>40</v>
          </cell>
          <cell r="M2663">
            <v>81.88</v>
          </cell>
          <cell r="N2663">
            <v>17.190000000000001</v>
          </cell>
          <cell r="O2663">
            <v>0.20994137762579387</v>
          </cell>
          <cell r="P2663">
            <v>230</v>
          </cell>
          <cell r="Q2663">
            <v>98000</v>
          </cell>
          <cell r="R2663">
            <v>8.7271784904437979</v>
          </cell>
          <cell r="S2663">
            <v>37.375</v>
          </cell>
          <cell r="T2663">
            <v>24769</v>
          </cell>
          <cell r="U2663">
            <v>9.5779574815730442</v>
          </cell>
          <cell r="V2663">
            <v>2156759</v>
          </cell>
          <cell r="X2663">
            <v>64</v>
          </cell>
          <cell r="Y2663">
            <v>1</v>
          </cell>
          <cell r="Z2663">
            <v>5.7791999999999888</v>
          </cell>
        </row>
        <row r="2664">
          <cell r="A2664">
            <v>40281</v>
          </cell>
          <cell r="C2664">
            <v>824018</v>
          </cell>
          <cell r="E2664">
            <v>1389860</v>
          </cell>
          <cell r="J2664">
            <v>36.6</v>
          </cell>
          <cell r="K2664">
            <v>36.6</v>
          </cell>
          <cell r="M2664">
            <v>87.05</v>
          </cell>
          <cell r="N2664">
            <v>18.54</v>
          </cell>
          <cell r="O2664">
            <v>0.21298104537622056</v>
          </cell>
          <cell r="P2664">
            <v>230</v>
          </cell>
          <cell r="Q2664">
            <v>99000</v>
          </cell>
          <cell r="R2664">
            <v>8.952195713708047</v>
          </cell>
          <cell r="S2664" t="str">
            <v/>
          </cell>
          <cell r="T2664">
            <v>23474</v>
          </cell>
          <cell r="U2664">
            <v>8.8429967685662891</v>
          </cell>
          <cell r="V2664">
            <v>2213878</v>
          </cell>
          <cell r="X2664">
            <v>66</v>
          </cell>
          <cell r="Y2664">
            <v>0</v>
          </cell>
          <cell r="Z2664">
            <v>7.5071999999999903</v>
          </cell>
        </row>
        <row r="2665">
          <cell r="A2665">
            <v>40282</v>
          </cell>
          <cell r="C2665">
            <v>884240</v>
          </cell>
          <cell r="D2665">
            <v>1483</v>
          </cell>
          <cell r="E2665">
            <v>1401970</v>
          </cell>
          <cell r="J2665">
            <v>43</v>
          </cell>
          <cell r="K2665">
            <v>43</v>
          </cell>
          <cell r="L2665">
            <v>40</v>
          </cell>
          <cell r="M2665">
            <v>85.45</v>
          </cell>
          <cell r="N2665">
            <v>20.18</v>
          </cell>
          <cell r="O2665">
            <v>0.23616149795201871</v>
          </cell>
          <cell r="P2665">
            <v>230</v>
          </cell>
          <cell r="Q2665">
            <v>106000</v>
          </cell>
          <cell r="R2665">
            <v>8.8992214869599078</v>
          </cell>
          <cell r="S2665">
            <v>37.075000000000003</v>
          </cell>
          <cell r="T2665">
            <v>29539</v>
          </cell>
          <cell r="U2665">
            <v>10.768720278463938</v>
          </cell>
          <cell r="V2665">
            <v>2287693</v>
          </cell>
          <cell r="X2665">
            <v>68</v>
          </cell>
          <cell r="Y2665">
            <v>0</v>
          </cell>
          <cell r="Z2665">
            <v>9.0047999999999817</v>
          </cell>
        </row>
        <row r="2666">
          <cell r="A2666">
            <v>40283</v>
          </cell>
          <cell r="C2666">
            <v>941093</v>
          </cell>
          <cell r="E2666">
            <v>1380100</v>
          </cell>
          <cell r="J2666">
            <v>46.31</v>
          </cell>
          <cell r="K2666">
            <v>46.31</v>
          </cell>
          <cell r="M2666">
            <v>86.82</v>
          </cell>
          <cell r="N2666">
            <v>50.49</v>
          </cell>
          <cell r="O2666">
            <v>0.58154803040774017</v>
          </cell>
          <cell r="P2666">
            <v>230</v>
          </cell>
          <cell r="Q2666">
            <v>106000</v>
          </cell>
          <cell r="R2666">
            <v>8.7177683467287608</v>
          </cell>
          <cell r="S2666" t="str">
            <v/>
          </cell>
          <cell r="T2666">
            <v>24288</v>
          </cell>
          <cell r="U2666">
            <v>8.7266297976945477</v>
          </cell>
          <cell r="V2666">
            <v>2321193</v>
          </cell>
          <cell r="X2666">
            <v>68</v>
          </cell>
          <cell r="Y2666">
            <v>0</v>
          </cell>
          <cell r="Z2666">
            <v>8.515199999999993</v>
          </cell>
        </row>
        <row r="2667">
          <cell r="A2667">
            <v>40284</v>
          </cell>
          <cell r="C2667">
            <v>909957</v>
          </cell>
          <cell r="E2667">
            <v>1388660</v>
          </cell>
          <cell r="J2667">
            <v>43.45</v>
          </cell>
          <cell r="K2667">
            <v>43.45</v>
          </cell>
          <cell r="M2667">
            <v>88.79</v>
          </cell>
          <cell r="N2667">
            <v>20.37</v>
          </cell>
          <cell r="O2667">
            <v>0.22941772722153395</v>
          </cell>
          <cell r="P2667">
            <v>230</v>
          </cell>
          <cell r="Q2667">
            <v>104000</v>
          </cell>
          <cell r="R2667">
            <v>8.6910806110102836</v>
          </cell>
          <cell r="S2667" t="str">
            <v/>
          </cell>
          <cell r="T2667">
            <v>24533</v>
          </cell>
          <cell r="U2667">
            <v>8.9012314796244869</v>
          </cell>
          <cell r="V2667">
            <v>2298617</v>
          </cell>
          <cell r="X2667">
            <v>68</v>
          </cell>
          <cell r="Y2667">
            <v>0</v>
          </cell>
          <cell r="Z2667">
            <v>10.175999999999974</v>
          </cell>
        </row>
        <row r="2668">
          <cell r="A2668">
            <v>40285</v>
          </cell>
          <cell r="C2668">
            <v>1244950</v>
          </cell>
          <cell r="D2668">
            <v>475184</v>
          </cell>
          <cell r="E2668">
            <v>579380</v>
          </cell>
          <cell r="J2668">
            <v>62.97</v>
          </cell>
          <cell r="K2668">
            <v>62.97</v>
          </cell>
          <cell r="L2668">
            <v>5800</v>
          </cell>
          <cell r="M2668">
            <v>33.9</v>
          </cell>
          <cell r="N2668">
            <v>10.32</v>
          </cell>
          <cell r="O2668">
            <v>0.30442477876106194</v>
          </cell>
          <cell r="P2668">
            <v>230</v>
          </cell>
          <cell r="Q2668">
            <v>103000</v>
          </cell>
          <cell r="R2668">
            <v>9.4163827810467637</v>
          </cell>
          <cell r="S2668">
            <v>81.928275862068972</v>
          </cell>
          <cell r="T2668">
            <v>26814</v>
          </cell>
          <cell r="U2668">
            <v>9.7250445094050306</v>
          </cell>
          <cell r="V2668">
            <v>2299514</v>
          </cell>
          <cell r="X2668">
            <v>56</v>
          </cell>
          <cell r="Y2668">
            <v>9</v>
          </cell>
          <cell r="Z2668">
            <v>0</v>
          </cell>
        </row>
        <row r="2669">
          <cell r="A2669">
            <v>40286</v>
          </cell>
          <cell r="C2669">
            <v>1427000</v>
          </cell>
          <cell r="D2669">
            <v>840000</v>
          </cell>
          <cell r="J2669">
            <v>71.900000000000006</v>
          </cell>
          <cell r="K2669">
            <v>71.900000000000006</v>
          </cell>
          <cell r="L2669">
            <v>10320</v>
          </cell>
          <cell r="O2669" t="str">
            <v/>
          </cell>
          <cell r="P2669">
            <v>230</v>
          </cell>
          <cell r="Q2669">
            <v>97000</v>
          </cell>
          <cell r="R2669">
            <v>9.9235048678720439</v>
          </cell>
          <cell r="S2669">
            <v>81.395348837209298</v>
          </cell>
          <cell r="T2669">
            <v>22039</v>
          </cell>
          <cell r="U2669">
            <v>8.1078632554036183</v>
          </cell>
          <cell r="V2669">
            <v>2267000</v>
          </cell>
          <cell r="X2669">
            <v>52</v>
          </cell>
          <cell r="Y2669">
            <v>13</v>
          </cell>
          <cell r="Z2669">
            <v>0</v>
          </cell>
        </row>
        <row r="2670">
          <cell r="A2670">
            <v>40287</v>
          </cell>
          <cell r="C2670">
            <v>1418000</v>
          </cell>
          <cell r="D2670">
            <v>826000</v>
          </cell>
          <cell r="J2670">
            <v>67.75</v>
          </cell>
          <cell r="K2670">
            <v>67.75</v>
          </cell>
          <cell r="L2670">
            <v>10250</v>
          </cell>
          <cell r="O2670" t="str">
            <v/>
          </cell>
          <cell r="P2670">
            <v>230</v>
          </cell>
          <cell r="Q2670">
            <v>97000</v>
          </cell>
          <cell r="R2670">
            <v>10.464944649446494</v>
          </cell>
          <cell r="S2670">
            <v>80.58536585365853</v>
          </cell>
          <cell r="T2670">
            <v>19989</v>
          </cell>
          <cell r="U2670">
            <v>7.4290668449197863</v>
          </cell>
          <cell r="V2670">
            <v>2244000</v>
          </cell>
          <cell r="X2670">
            <v>50</v>
          </cell>
          <cell r="Y2670">
            <v>15</v>
          </cell>
          <cell r="Z2670">
            <v>0</v>
          </cell>
        </row>
        <row r="2671">
          <cell r="A2671">
            <v>40288</v>
          </cell>
          <cell r="C2671">
            <v>1400220</v>
          </cell>
          <cell r="D2671">
            <v>846923</v>
          </cell>
          <cell r="J2671">
            <v>70.260000000000005</v>
          </cell>
          <cell r="K2671">
            <v>70.260000000000005</v>
          </cell>
          <cell r="L2671">
            <v>10430</v>
          </cell>
          <cell r="O2671" t="str">
            <v/>
          </cell>
          <cell r="P2671">
            <v>230</v>
          </cell>
          <cell r="Q2671">
            <v>101000</v>
          </cell>
          <cell r="R2671">
            <v>9.9645602049530311</v>
          </cell>
          <cell r="S2671">
            <v>81.20067114093959</v>
          </cell>
          <cell r="T2671">
            <v>19086</v>
          </cell>
          <cell r="U2671">
            <v>7.0835385198004754</v>
          </cell>
          <cell r="V2671">
            <v>2247143</v>
          </cell>
          <cell r="X2671">
            <v>58</v>
          </cell>
          <cell r="Y2671">
            <v>7</v>
          </cell>
          <cell r="Z2671">
            <v>0</v>
          </cell>
        </row>
        <row r="2672">
          <cell r="A2672">
            <v>40289</v>
          </cell>
          <cell r="C2672">
            <v>1400960</v>
          </cell>
          <cell r="D2672">
            <v>843951</v>
          </cell>
          <cell r="J2672">
            <v>68.11</v>
          </cell>
          <cell r="K2672">
            <v>68.11</v>
          </cell>
          <cell r="L2672">
            <v>10360</v>
          </cell>
          <cell r="O2672" t="str">
            <v/>
          </cell>
          <cell r="P2672">
            <v>230</v>
          </cell>
          <cell r="Q2672">
            <v>99000</v>
          </cell>
          <cell r="R2672">
            <v>10.284539715166643</v>
          </cell>
          <cell r="S2672">
            <v>81.462451737451744</v>
          </cell>
          <cell r="T2672">
            <v>24590</v>
          </cell>
          <cell r="U2672">
            <v>9.1353554773440919</v>
          </cell>
          <cell r="V2672">
            <v>2244911</v>
          </cell>
          <cell r="X2672">
            <v>58</v>
          </cell>
          <cell r="Y2672">
            <v>7</v>
          </cell>
          <cell r="Z2672">
            <v>0</v>
          </cell>
        </row>
        <row r="2673">
          <cell r="A2673">
            <v>40290</v>
          </cell>
          <cell r="C2673">
            <v>1379220</v>
          </cell>
          <cell r="D2673">
            <v>937097</v>
          </cell>
          <cell r="J2673">
            <v>63.95</v>
          </cell>
          <cell r="K2673">
            <v>63.95</v>
          </cell>
          <cell r="L2673">
            <v>12810</v>
          </cell>
          <cell r="O2673" t="str">
            <v/>
          </cell>
          <cell r="P2673">
            <v>230</v>
          </cell>
          <cell r="Q2673">
            <v>105000</v>
          </cell>
          <cell r="R2673">
            <v>10.783580922595778</v>
          </cell>
          <cell r="S2673">
            <v>73.153551912568304</v>
          </cell>
          <cell r="T2673">
            <v>29947</v>
          </cell>
          <cell r="U2673">
            <v>10.782547466516888</v>
          </cell>
          <cell r="V2673">
            <v>2316317</v>
          </cell>
          <cell r="X2673">
            <v>63</v>
          </cell>
          <cell r="Y2673">
            <v>2</v>
          </cell>
          <cell r="Z2673">
            <v>6.6015999999999835</v>
          </cell>
        </row>
        <row r="2674">
          <cell r="A2674">
            <v>40291</v>
          </cell>
          <cell r="C2674">
            <v>879000</v>
          </cell>
          <cell r="D2674">
            <v>2500</v>
          </cell>
          <cell r="E2674">
            <v>1278830</v>
          </cell>
          <cell r="J2674">
            <v>42.95</v>
          </cell>
          <cell r="K2674">
            <v>42.95</v>
          </cell>
          <cell r="L2674">
            <v>40</v>
          </cell>
          <cell r="M2674">
            <v>84.93</v>
          </cell>
          <cell r="N2674">
            <v>20.059999999999999</v>
          </cell>
          <cell r="O2674">
            <v>0.23619451312845868</v>
          </cell>
          <cell r="P2674">
            <v>230</v>
          </cell>
          <cell r="Q2674">
            <v>101000</v>
          </cell>
          <cell r="R2674">
            <v>8.4369330622458545</v>
          </cell>
          <cell r="S2674">
            <v>62.5</v>
          </cell>
          <cell r="T2674">
            <v>28123</v>
          </cell>
          <cell r="U2674">
            <v>10.856944077988086</v>
          </cell>
          <cell r="V2674">
            <v>2160330</v>
          </cell>
          <cell r="X2674">
            <v>70</v>
          </cell>
          <cell r="Y2674">
            <v>0</v>
          </cell>
          <cell r="Z2674">
            <v>15.216000000000008</v>
          </cell>
        </row>
        <row r="2675">
          <cell r="A2675">
            <v>40292</v>
          </cell>
          <cell r="C2675">
            <v>685000</v>
          </cell>
          <cell r="E2675">
            <v>1435640</v>
          </cell>
          <cell r="J2675">
            <v>34.549999999999997</v>
          </cell>
          <cell r="K2675">
            <v>34.549999999999997</v>
          </cell>
          <cell r="M2675">
            <v>94.29</v>
          </cell>
          <cell r="N2675">
            <v>20</v>
          </cell>
          <cell r="O2675">
            <v>0.21211157068618092</v>
          </cell>
          <cell r="P2675">
            <v>230</v>
          </cell>
          <cell r="Q2675">
            <v>99000</v>
          </cell>
          <cell r="R2675">
            <v>8.2297423160509151</v>
          </cell>
          <cell r="S2675" t="str">
            <v/>
          </cell>
          <cell r="T2675">
            <v>28478</v>
          </cell>
          <cell r="U2675">
            <v>11.199756677229516</v>
          </cell>
          <cell r="V2675">
            <v>2120640</v>
          </cell>
          <cell r="X2675">
            <v>64</v>
          </cell>
          <cell r="Y2675">
            <v>1</v>
          </cell>
          <cell r="Z2675">
            <v>10.843199999999989</v>
          </cell>
        </row>
        <row r="2676">
          <cell r="A2676">
            <v>40293</v>
          </cell>
          <cell r="C2676">
            <v>518828</v>
          </cell>
          <cell r="E2676">
            <v>1449020</v>
          </cell>
          <cell r="J2676">
            <v>26</v>
          </cell>
          <cell r="K2676">
            <v>26</v>
          </cell>
          <cell r="M2676">
            <v>94.21</v>
          </cell>
          <cell r="N2676">
            <v>20.46</v>
          </cell>
          <cell r="O2676">
            <v>0.21717439762233312</v>
          </cell>
          <cell r="P2676">
            <v>230</v>
          </cell>
          <cell r="Q2676">
            <v>87000</v>
          </cell>
          <cell r="R2676">
            <v>8.1850428416937024</v>
          </cell>
          <cell r="S2676" t="str">
            <v/>
          </cell>
          <cell r="T2676">
            <v>27527</v>
          </cell>
          <cell r="U2676">
            <v>11.666306544001365</v>
          </cell>
          <cell r="V2676">
            <v>1967848</v>
          </cell>
          <cell r="X2676">
            <v>57</v>
          </cell>
          <cell r="Y2676">
            <v>8</v>
          </cell>
          <cell r="Z2676">
            <v>3.4447999999999865</v>
          </cell>
        </row>
        <row r="2677">
          <cell r="A2677">
            <v>40294</v>
          </cell>
          <cell r="C2677">
            <v>521548</v>
          </cell>
          <cell r="E2677">
            <v>1533680</v>
          </cell>
          <cell r="J2677">
            <v>26.97</v>
          </cell>
          <cell r="K2677">
            <v>26.97</v>
          </cell>
          <cell r="M2677">
            <v>98.9</v>
          </cell>
          <cell r="N2677">
            <v>20.82</v>
          </cell>
          <cell r="O2677">
            <v>0.21051567239635996</v>
          </cell>
          <cell r="P2677">
            <v>230</v>
          </cell>
          <cell r="Q2677">
            <v>89000</v>
          </cell>
          <cell r="R2677">
            <v>8.1640899340589499</v>
          </cell>
          <cell r="S2677" t="str">
            <v/>
          </cell>
          <cell r="T2677">
            <v>31979</v>
          </cell>
          <cell r="U2677">
            <v>12.976898913405227</v>
          </cell>
          <cell r="V2677">
            <v>2055228</v>
          </cell>
          <cell r="X2677">
            <v>58</v>
          </cell>
          <cell r="Y2677">
            <v>7</v>
          </cell>
          <cell r="Z2677">
            <v>3.8319999999999936</v>
          </cell>
        </row>
        <row r="2678">
          <cell r="A2678">
            <v>40295</v>
          </cell>
          <cell r="C2678">
            <v>524816</v>
          </cell>
          <cell r="E2678">
            <v>1521670</v>
          </cell>
          <cell r="J2678">
            <v>25.04</v>
          </cell>
          <cell r="K2678">
            <v>25.04</v>
          </cell>
          <cell r="M2678">
            <v>99.22</v>
          </cell>
          <cell r="N2678">
            <v>21.65</v>
          </cell>
          <cell r="O2678">
            <v>0.21820197540818381</v>
          </cell>
          <cell r="P2678">
            <v>230</v>
          </cell>
          <cell r="Q2678">
            <v>96000</v>
          </cell>
          <cell r="R2678">
            <v>8.2346933848382431</v>
          </cell>
          <cell r="S2678" t="str">
            <v/>
          </cell>
          <cell r="T2678">
            <v>26781</v>
          </cell>
          <cell r="U2678">
            <v>10.91400283217183</v>
          </cell>
          <cell r="V2678">
            <v>2046486</v>
          </cell>
          <cell r="X2678">
            <v>54</v>
          </cell>
          <cell r="Y2678">
            <v>11</v>
          </cell>
          <cell r="Z2678">
            <v>0</v>
          </cell>
        </row>
        <row r="2679">
          <cell r="A2679">
            <v>40296</v>
          </cell>
          <cell r="C2679">
            <v>506780</v>
          </cell>
          <cell r="E2679">
            <v>1611230</v>
          </cell>
          <cell r="J2679">
            <v>26.27</v>
          </cell>
          <cell r="K2679">
            <v>26.27</v>
          </cell>
          <cell r="M2679">
            <v>103.74</v>
          </cell>
          <cell r="N2679">
            <v>23.14</v>
          </cell>
          <cell r="O2679">
            <v>0.2230576441102757</v>
          </cell>
          <cell r="P2679">
            <v>230</v>
          </cell>
          <cell r="Q2679">
            <v>95000</v>
          </cell>
          <cell r="R2679">
            <v>8.1455657257134071</v>
          </cell>
          <cell r="S2679" t="str">
            <v/>
          </cell>
          <cell r="T2679">
            <v>32279</v>
          </cell>
          <cell r="U2679">
            <v>12.710367750860478</v>
          </cell>
          <cell r="V2679">
            <v>2118010</v>
          </cell>
          <cell r="X2679">
            <v>54</v>
          </cell>
          <cell r="Y2679">
            <v>11</v>
          </cell>
          <cell r="Z2679">
            <v>0.48159999999997893</v>
          </cell>
        </row>
        <row r="2680">
          <cell r="A2680">
            <v>40297</v>
          </cell>
          <cell r="C2680">
            <v>540709</v>
          </cell>
          <cell r="D2680">
            <v>1356</v>
          </cell>
          <cell r="E2680">
            <v>1603530</v>
          </cell>
          <cell r="J2680">
            <v>26.08</v>
          </cell>
          <cell r="K2680">
            <v>26.08</v>
          </cell>
          <cell r="L2680">
            <v>40</v>
          </cell>
          <cell r="M2680">
            <v>100.35</v>
          </cell>
          <cell r="N2680">
            <v>22.26</v>
          </cell>
          <cell r="O2680">
            <v>0.22182361733931244</v>
          </cell>
          <cell r="P2680">
            <v>230</v>
          </cell>
          <cell r="Q2680">
            <v>94000</v>
          </cell>
          <cell r="R2680">
            <v>8.4799454243454893</v>
          </cell>
          <cell r="S2680">
            <v>33.9</v>
          </cell>
          <cell r="T2680">
            <v>28288</v>
          </cell>
          <cell r="U2680">
            <v>10.995640836224915</v>
          </cell>
          <cell r="V2680">
            <v>2145595</v>
          </cell>
          <cell r="X2680">
            <v>66</v>
          </cell>
          <cell r="Y2680">
            <v>0</v>
          </cell>
          <cell r="Z2680">
            <v>6.035199999999989</v>
          </cell>
        </row>
        <row r="2681">
          <cell r="A2681">
            <v>40298</v>
          </cell>
          <cell r="C2681">
            <v>596614</v>
          </cell>
          <cell r="D2681">
            <v>5452</v>
          </cell>
          <cell r="E2681">
            <v>1649410</v>
          </cell>
          <cell r="J2681">
            <v>29.92</v>
          </cell>
          <cell r="K2681">
            <v>29.92</v>
          </cell>
          <cell r="L2681">
            <v>100</v>
          </cell>
          <cell r="M2681">
            <v>106.41</v>
          </cell>
          <cell r="N2681">
            <v>21.83</v>
          </cell>
          <cell r="O2681">
            <v>0.20514989192745042</v>
          </cell>
          <cell r="P2681">
            <v>230</v>
          </cell>
          <cell r="Q2681">
            <v>104000</v>
          </cell>
          <cell r="R2681">
            <v>8.2374532384654895</v>
          </cell>
          <cell r="S2681">
            <v>54.52</v>
          </cell>
          <cell r="T2681">
            <v>31476</v>
          </cell>
          <cell r="U2681">
            <v>11.659455397259396</v>
          </cell>
          <cell r="V2681">
            <v>2251476</v>
          </cell>
          <cell r="X2681">
            <v>72</v>
          </cell>
          <cell r="Y2681">
            <v>0</v>
          </cell>
          <cell r="Z2681">
            <v>15.150400000000005</v>
          </cell>
        </row>
        <row r="2682">
          <cell r="A2682">
            <v>40299</v>
          </cell>
          <cell r="C2682">
            <v>694461</v>
          </cell>
          <cell r="D2682">
            <v>84377</v>
          </cell>
          <cell r="E2682">
            <v>1180130</v>
          </cell>
          <cell r="J2682">
            <v>32.99</v>
          </cell>
          <cell r="K2682">
            <v>32.99</v>
          </cell>
          <cell r="L2682">
            <v>1640</v>
          </cell>
          <cell r="M2682">
            <v>77.2</v>
          </cell>
          <cell r="N2682">
            <v>16.53</v>
          </cell>
          <cell r="O2682">
            <v>0.21411917098445596</v>
          </cell>
          <cell r="P2682">
            <v>230</v>
          </cell>
          <cell r="Q2682">
            <v>105000</v>
          </cell>
          <cell r="R2682">
            <v>8.5061756965241848</v>
          </cell>
          <cell r="S2682">
            <v>51.449390243902442</v>
          </cell>
          <cell r="T2682">
            <v>30175</v>
          </cell>
          <cell r="U2682">
            <v>12.846534501839743</v>
          </cell>
          <cell r="V2682">
            <v>1958968</v>
          </cell>
          <cell r="X2682">
            <v>68</v>
          </cell>
          <cell r="Y2682">
            <v>0</v>
          </cell>
          <cell r="Z2682">
            <v>15.30080000000001</v>
          </cell>
        </row>
        <row r="2683">
          <cell r="A2683">
            <v>40300</v>
          </cell>
          <cell r="C2683">
            <v>658143</v>
          </cell>
          <cell r="E2683">
            <v>1499580</v>
          </cell>
          <cell r="J2683">
            <v>32</v>
          </cell>
          <cell r="K2683">
            <v>32</v>
          </cell>
          <cell r="M2683">
            <v>101.45</v>
          </cell>
          <cell r="N2683">
            <v>23.9</v>
          </cell>
          <cell r="O2683">
            <v>0.23558403154263183</v>
          </cell>
          <cell r="P2683">
            <v>230</v>
          </cell>
          <cell r="Q2683">
            <v>96000</v>
          </cell>
          <cell r="R2683">
            <v>8.0843874110153617</v>
          </cell>
          <cell r="S2683" t="str">
            <v/>
          </cell>
          <cell r="T2683">
            <v>34648</v>
          </cell>
          <cell r="U2683">
            <v>13.392095278216898</v>
          </cell>
          <cell r="V2683">
            <v>2157723</v>
          </cell>
          <cell r="X2683">
            <v>66</v>
          </cell>
          <cell r="Y2683">
            <v>0</v>
          </cell>
          <cell r="Z2683">
            <v>12.751999999999988</v>
          </cell>
        </row>
        <row r="2684">
          <cell r="A2684">
            <v>40301</v>
          </cell>
          <cell r="C2684">
            <v>546558</v>
          </cell>
          <cell r="E2684">
            <v>1626530</v>
          </cell>
          <cell r="J2684">
            <v>26.44</v>
          </cell>
          <cell r="K2684">
            <v>26.44</v>
          </cell>
          <cell r="M2684">
            <v>105.59</v>
          </cell>
          <cell r="N2684">
            <v>24.29</v>
          </cell>
          <cell r="O2684">
            <v>0.23004072355336677</v>
          </cell>
          <cell r="P2684">
            <v>230</v>
          </cell>
          <cell r="Q2684">
            <v>98000</v>
          </cell>
          <cell r="R2684">
            <v>8.2295235931227744</v>
          </cell>
          <cell r="S2684" t="str">
            <v/>
          </cell>
          <cell r="T2684">
            <v>30958</v>
          </cell>
          <cell r="U2684">
            <v>11.881236286795565</v>
          </cell>
          <cell r="V2684">
            <v>2173088</v>
          </cell>
          <cell r="X2684">
            <v>66</v>
          </cell>
          <cell r="Y2684">
            <v>0</v>
          </cell>
          <cell r="Z2684">
            <v>11.916800000000002</v>
          </cell>
        </row>
        <row r="2685">
          <cell r="A2685">
            <v>40302</v>
          </cell>
          <cell r="C2685">
            <v>519000</v>
          </cell>
          <cell r="E2685">
            <v>1710910</v>
          </cell>
          <cell r="J2685">
            <v>23.51</v>
          </cell>
          <cell r="K2685">
            <v>23.51</v>
          </cell>
          <cell r="M2685">
            <v>111.07</v>
          </cell>
          <cell r="N2685">
            <v>24.2</v>
          </cell>
          <cell r="O2685">
            <v>0.21788061582785631</v>
          </cell>
          <cell r="P2685">
            <v>230</v>
          </cell>
          <cell r="Q2685">
            <v>99000</v>
          </cell>
          <cell r="R2685">
            <v>8.2847005498588224</v>
          </cell>
          <cell r="S2685" t="str">
            <v/>
          </cell>
          <cell r="T2685">
            <v>32143</v>
          </cell>
          <cell r="U2685">
            <v>12.021678901839088</v>
          </cell>
          <cell r="V2685">
            <v>2229910</v>
          </cell>
          <cell r="X2685">
            <v>65</v>
          </cell>
          <cell r="Y2685">
            <v>0</v>
          </cell>
          <cell r="Z2685">
            <v>10.559999999999988</v>
          </cell>
        </row>
        <row r="2686">
          <cell r="A2686">
            <v>40303</v>
          </cell>
          <cell r="C2686">
            <v>730000</v>
          </cell>
          <cell r="E2686">
            <v>1596320</v>
          </cell>
          <cell r="J2686">
            <v>36.869999999999997</v>
          </cell>
          <cell r="K2686">
            <v>36.869999999999997</v>
          </cell>
          <cell r="M2686">
            <v>101.28</v>
          </cell>
          <cell r="N2686">
            <v>20.54</v>
          </cell>
          <cell r="O2686">
            <v>0.20280410742496049</v>
          </cell>
          <cell r="P2686">
            <v>230</v>
          </cell>
          <cell r="Q2686">
            <v>106000</v>
          </cell>
          <cell r="R2686">
            <v>8.4195439739413676</v>
          </cell>
          <cell r="S2686" t="str">
            <v/>
          </cell>
          <cell r="T2686">
            <v>35155</v>
          </cell>
          <cell r="U2686">
            <v>12.603283297224802</v>
          </cell>
          <cell r="V2686">
            <v>2326320</v>
          </cell>
          <cell r="X2686">
            <v>72</v>
          </cell>
          <cell r="Y2686">
            <v>0</v>
          </cell>
          <cell r="Z2686">
            <v>12.393599999999985</v>
          </cell>
        </row>
        <row r="2687">
          <cell r="A2687">
            <v>40304</v>
          </cell>
          <cell r="C2687">
            <v>1292060</v>
          </cell>
          <cell r="D2687">
            <v>744769</v>
          </cell>
          <cell r="E2687">
            <v>270880</v>
          </cell>
          <cell r="J2687">
            <v>67.56</v>
          </cell>
          <cell r="K2687">
            <v>67.56</v>
          </cell>
          <cell r="M2687">
            <v>16.23</v>
          </cell>
          <cell r="N2687">
            <v>3.37</v>
          </cell>
          <cell r="O2687">
            <v>0.20764017252002465</v>
          </cell>
          <cell r="P2687">
            <v>230</v>
          </cell>
          <cell r="Q2687">
            <v>102000</v>
          </cell>
          <cell r="R2687">
            <v>9.3265306122448983</v>
          </cell>
          <cell r="S2687" t="str">
            <v/>
          </cell>
          <cell r="T2687">
            <v>33611</v>
          </cell>
          <cell r="U2687">
            <v>12.146927537224148</v>
          </cell>
          <cell r="V2687">
            <v>2307709</v>
          </cell>
          <cell r="X2687">
            <v>66</v>
          </cell>
          <cell r="Y2687">
            <v>0</v>
          </cell>
          <cell r="Z2687">
            <v>6.7711999999999861</v>
          </cell>
        </row>
        <row r="2688">
          <cell r="A2688">
            <v>40305</v>
          </cell>
          <cell r="C2688">
            <v>1375300</v>
          </cell>
          <cell r="D2688">
            <v>1082600</v>
          </cell>
          <cell r="J2688">
            <v>70.010000000000005</v>
          </cell>
          <cell r="K2688">
            <v>70.010000000000005</v>
          </cell>
          <cell r="L2688">
            <v>13570</v>
          </cell>
          <cell r="O2688" t="str">
            <v/>
          </cell>
          <cell r="P2688">
            <v>230</v>
          </cell>
          <cell r="Q2688">
            <v>114000</v>
          </cell>
          <cell r="R2688">
            <v>9.8221682616769037</v>
          </cell>
          <cell r="S2688">
            <v>79.778924097273404</v>
          </cell>
          <cell r="T2688">
            <v>33001</v>
          </cell>
          <cell r="U2688">
            <v>11.197702917124372</v>
          </cell>
          <cell r="V2688">
            <v>2457900</v>
          </cell>
          <cell r="X2688">
            <v>72</v>
          </cell>
          <cell r="Y2688">
            <v>0</v>
          </cell>
          <cell r="Z2688">
            <v>12.903999999999989</v>
          </cell>
        </row>
        <row r="2689">
          <cell r="A2689">
            <v>40306</v>
          </cell>
          <cell r="C2689">
            <v>1029000</v>
          </cell>
          <cell r="D2689">
            <v>381000</v>
          </cell>
          <cell r="E2689">
            <v>737610</v>
          </cell>
          <cell r="J2689">
            <v>51.16</v>
          </cell>
          <cell r="K2689">
            <v>51.16</v>
          </cell>
          <cell r="L2689">
            <v>6740</v>
          </cell>
          <cell r="M2689">
            <v>50.07</v>
          </cell>
          <cell r="N2689">
            <v>11.59</v>
          </cell>
          <cell r="O2689">
            <v>0.23147593369283004</v>
          </cell>
          <cell r="P2689">
            <v>230</v>
          </cell>
          <cell r="Q2689">
            <v>96000</v>
          </cell>
          <cell r="R2689">
            <v>8.7257235997234037</v>
          </cell>
          <cell r="S2689">
            <v>56.528189910979229</v>
          </cell>
          <cell r="T2689">
            <v>38782</v>
          </cell>
          <cell r="U2689">
            <v>15.060550099878469</v>
          </cell>
          <cell r="V2689">
            <v>2147610</v>
          </cell>
          <cell r="X2689">
            <v>56</v>
          </cell>
          <cell r="Y2689">
            <v>9</v>
          </cell>
          <cell r="Z2689">
            <v>0</v>
          </cell>
        </row>
        <row r="2690">
          <cell r="A2690">
            <v>40307</v>
          </cell>
          <cell r="C2690">
            <v>541562</v>
          </cell>
          <cell r="E2690">
            <v>1562140</v>
          </cell>
          <cell r="J2690">
            <v>27.3</v>
          </cell>
          <cell r="K2690">
            <v>27.3</v>
          </cell>
          <cell r="M2690">
            <v>99.4</v>
          </cell>
          <cell r="N2690">
            <v>22.77</v>
          </cell>
          <cell r="O2690">
            <v>0.22907444668008048</v>
          </cell>
          <cell r="P2690">
            <v>230</v>
          </cell>
          <cell r="Q2690">
            <v>90000</v>
          </cell>
          <cell r="R2690">
            <v>8.3019021310181529</v>
          </cell>
          <cell r="S2690" t="str">
            <v/>
          </cell>
          <cell r="T2690">
            <v>33127</v>
          </cell>
          <cell r="U2690">
            <v>13.132999826020985</v>
          </cell>
          <cell r="V2690">
            <v>2103702</v>
          </cell>
          <cell r="X2690">
            <v>52</v>
          </cell>
          <cell r="Y2690">
            <v>13</v>
          </cell>
          <cell r="Z2690">
            <v>0</v>
          </cell>
        </row>
        <row r="2691">
          <cell r="A2691">
            <v>40308</v>
          </cell>
          <cell r="C2691">
            <v>507000</v>
          </cell>
          <cell r="E2691">
            <v>1544460</v>
          </cell>
          <cell r="J2691">
            <v>25.3</v>
          </cell>
          <cell r="K2691">
            <v>25.3</v>
          </cell>
          <cell r="M2691">
            <v>97.27</v>
          </cell>
          <cell r="N2691">
            <v>22.59</v>
          </cell>
          <cell r="O2691">
            <v>0.23224015626606354</v>
          </cell>
          <cell r="P2691">
            <v>230</v>
          </cell>
          <cell r="Q2691">
            <v>90000</v>
          </cell>
          <cell r="R2691">
            <v>8.3685241086725952</v>
          </cell>
          <cell r="S2691" t="str">
            <v/>
          </cell>
          <cell r="T2691">
            <v>34173</v>
          </cell>
          <cell r="U2691">
            <v>13.892682284811794</v>
          </cell>
          <cell r="V2691">
            <v>2051460</v>
          </cell>
          <cell r="X2691">
            <v>54</v>
          </cell>
          <cell r="Y2691">
            <v>11</v>
          </cell>
          <cell r="Z2691">
            <v>0</v>
          </cell>
        </row>
        <row r="2692">
          <cell r="A2692">
            <v>40309</v>
          </cell>
          <cell r="C2692">
            <v>545000</v>
          </cell>
          <cell r="E2692">
            <v>1747370</v>
          </cell>
          <cell r="J2692">
            <v>28.56</v>
          </cell>
          <cell r="K2692">
            <v>28.56</v>
          </cell>
          <cell r="M2692">
            <v>111.06</v>
          </cell>
          <cell r="N2692">
            <v>24.4</v>
          </cell>
          <cell r="O2692">
            <v>0.2197010624887448</v>
          </cell>
          <cell r="P2692">
            <v>230</v>
          </cell>
          <cell r="Q2692">
            <v>111000</v>
          </cell>
          <cell r="R2692">
            <v>8.209318149262284</v>
          </cell>
          <cell r="S2692" t="str">
            <v/>
          </cell>
          <cell r="T2692">
            <v>27270</v>
          </cell>
          <cell r="U2692">
            <v>9.9212518049006047</v>
          </cell>
          <cell r="V2692">
            <v>2292370</v>
          </cell>
          <cell r="X2692">
            <v>69</v>
          </cell>
          <cell r="Y2692">
            <v>0</v>
          </cell>
          <cell r="Z2692">
            <v>12.687999999999981</v>
          </cell>
        </row>
        <row r="2693">
          <cell r="A2693">
            <v>40310</v>
          </cell>
          <cell r="C2693">
            <v>612097</v>
          </cell>
          <cell r="E2693">
            <v>1906300</v>
          </cell>
          <cell r="J2693">
            <v>32.299999999999997</v>
          </cell>
          <cell r="K2693">
            <v>32.299999999999997</v>
          </cell>
          <cell r="M2693">
            <v>125.13</v>
          </cell>
          <cell r="N2693">
            <v>25.67</v>
          </cell>
          <cell r="O2693">
            <v>0.20514664748661393</v>
          </cell>
          <cell r="P2693">
            <v>230</v>
          </cell>
          <cell r="Q2693">
            <v>116000</v>
          </cell>
          <cell r="R2693">
            <v>7.99846598488217</v>
          </cell>
          <cell r="S2693" t="str">
            <v/>
          </cell>
          <cell r="T2693">
            <v>29510</v>
          </cell>
          <cell r="U2693">
            <v>9.7726212348569348</v>
          </cell>
          <cell r="V2693">
            <v>2518397</v>
          </cell>
          <cell r="X2693">
            <v>74</v>
          </cell>
          <cell r="Y2693">
            <v>0</v>
          </cell>
          <cell r="Z2693">
            <v>18.473600000000005</v>
          </cell>
        </row>
        <row r="2694">
          <cell r="A2694">
            <v>40311</v>
          </cell>
          <cell r="C2694">
            <v>618000</v>
          </cell>
          <cell r="E2694">
            <v>1940190</v>
          </cell>
          <cell r="J2694">
            <v>30.85</v>
          </cell>
          <cell r="K2694">
            <v>30.85</v>
          </cell>
          <cell r="M2694">
            <v>125.56</v>
          </cell>
          <cell r="N2694">
            <v>26.69</v>
          </cell>
          <cell r="O2694">
            <v>0.21256769671870024</v>
          </cell>
          <cell r="P2694">
            <v>230</v>
          </cell>
          <cell r="Q2694">
            <v>114000</v>
          </cell>
          <cell r="R2694">
            <v>8.1778338980883571</v>
          </cell>
          <cell r="S2694" t="str">
            <v/>
          </cell>
          <cell r="T2694">
            <v>28596</v>
          </cell>
          <cell r="U2694">
            <v>9.3226320171683881</v>
          </cell>
          <cell r="V2694">
            <v>2558190</v>
          </cell>
          <cell r="X2694">
            <v>76</v>
          </cell>
          <cell r="Y2694">
            <v>0</v>
          </cell>
          <cell r="Z2694">
            <v>19.059200000000004</v>
          </cell>
        </row>
        <row r="2695">
          <cell r="A2695">
            <v>40312</v>
          </cell>
          <cell r="C2695">
            <v>483300</v>
          </cell>
          <cell r="E2695">
            <v>1750240</v>
          </cell>
          <cell r="J2695">
            <v>24.79</v>
          </cell>
          <cell r="K2695">
            <v>24.79</v>
          </cell>
          <cell r="M2695">
            <v>111.51</v>
          </cell>
          <cell r="N2695">
            <v>25.81</v>
          </cell>
          <cell r="O2695">
            <v>0.23145906196753652</v>
          </cell>
          <cell r="P2695">
            <v>230</v>
          </cell>
          <cell r="Q2695">
            <v>96000</v>
          </cell>
          <cell r="R2695">
            <v>8.1934702861335289</v>
          </cell>
          <cell r="S2695" t="str">
            <v/>
          </cell>
          <cell r="T2695">
            <v>28779</v>
          </cell>
          <cell r="U2695">
            <v>10.746029173419773</v>
          </cell>
          <cell r="V2695">
            <v>2233540</v>
          </cell>
          <cell r="X2695">
            <v>66</v>
          </cell>
          <cell r="Y2695">
            <v>0</v>
          </cell>
          <cell r="Z2695">
            <v>11.508799999999994</v>
          </cell>
        </row>
        <row r="2696">
          <cell r="A2696">
            <v>40313</v>
          </cell>
          <cell r="C2696">
            <v>285349</v>
          </cell>
          <cell r="D2696">
            <v>7580</v>
          </cell>
          <cell r="E2696">
            <v>1737550</v>
          </cell>
          <cell r="J2696">
            <v>11.88</v>
          </cell>
          <cell r="K2696">
            <v>11.88</v>
          </cell>
          <cell r="L2696">
            <v>200</v>
          </cell>
          <cell r="M2696">
            <v>114.55</v>
          </cell>
          <cell r="N2696">
            <v>26.86</v>
          </cell>
          <cell r="O2696">
            <v>0.23448275862068965</v>
          </cell>
          <cell r="P2696">
            <v>230</v>
          </cell>
          <cell r="Q2696">
            <v>89000</v>
          </cell>
          <cell r="R2696">
            <v>8.0000751403938946</v>
          </cell>
          <cell r="S2696">
            <v>37.9</v>
          </cell>
          <cell r="T2696">
            <v>28479</v>
          </cell>
          <cell r="U2696">
            <v>11.697479264744919</v>
          </cell>
          <cell r="V2696">
            <v>2030479</v>
          </cell>
          <cell r="X2696">
            <v>62</v>
          </cell>
          <cell r="Y2696">
            <v>3</v>
          </cell>
          <cell r="Z2696">
            <v>7.5759999999999792</v>
          </cell>
        </row>
        <row r="2697">
          <cell r="A2697">
            <v>40314</v>
          </cell>
          <cell r="E2697">
            <v>2079750</v>
          </cell>
          <cell r="K2697">
            <v>0</v>
          </cell>
          <cell r="M2697">
            <v>133.91</v>
          </cell>
          <cell r="N2697">
            <v>30.43</v>
          </cell>
          <cell r="O2697">
            <v>0.22724217758195803</v>
          </cell>
          <cell r="P2697">
            <v>230</v>
          </cell>
          <cell r="Q2697">
            <v>92000</v>
          </cell>
          <cell r="R2697">
            <v>7.7654768127847058</v>
          </cell>
          <cell r="S2697" t="str">
            <v/>
          </cell>
          <cell r="T2697">
            <v>32529</v>
          </cell>
          <cell r="U2697">
            <v>13.044445726649837</v>
          </cell>
          <cell r="V2697">
            <v>2079750</v>
          </cell>
          <cell r="X2697">
            <v>67</v>
          </cell>
          <cell r="Y2697">
            <v>0</v>
          </cell>
          <cell r="Z2697">
            <v>12.428799999999995</v>
          </cell>
        </row>
        <row r="2698">
          <cell r="A2698">
            <v>40315</v>
          </cell>
          <cell r="D2698">
            <v>1413</v>
          </cell>
          <cell r="E2698">
            <v>2078830</v>
          </cell>
          <cell r="K2698">
            <v>0</v>
          </cell>
          <cell r="L2698">
            <v>400</v>
          </cell>
          <cell r="M2698">
            <v>133.80000000000001</v>
          </cell>
          <cell r="N2698">
            <v>32.1</v>
          </cell>
          <cell r="O2698">
            <v>0.23991031390134529</v>
          </cell>
          <cell r="P2698">
            <v>230</v>
          </cell>
          <cell r="Q2698">
            <v>92000</v>
          </cell>
          <cell r="R2698">
            <v>7.7684230194319879</v>
          </cell>
          <cell r="S2698">
            <v>3.5325000000000002</v>
          </cell>
          <cell r="T2698">
            <v>30718</v>
          </cell>
          <cell r="U2698">
            <v>12.315297780115111</v>
          </cell>
          <cell r="V2698">
            <v>2080243</v>
          </cell>
          <cell r="X2698">
            <v>63</v>
          </cell>
          <cell r="Y2698">
            <v>2</v>
          </cell>
          <cell r="Z2698">
            <v>9.7071999999999932</v>
          </cell>
        </row>
        <row r="2699">
          <cell r="A2699">
            <v>40316</v>
          </cell>
          <cell r="E2699">
            <v>2050120</v>
          </cell>
          <cell r="K2699">
            <v>0</v>
          </cell>
          <cell r="M2699">
            <v>135.85</v>
          </cell>
          <cell r="N2699">
            <v>31.94</v>
          </cell>
          <cell r="O2699">
            <v>0.23511225616488776</v>
          </cell>
          <cell r="P2699">
            <v>230</v>
          </cell>
          <cell r="Q2699">
            <v>93000</v>
          </cell>
          <cell r="R2699">
            <v>7.5455281560544716</v>
          </cell>
          <cell r="S2699" t="str">
            <v/>
          </cell>
          <cell r="T2699">
            <v>33405</v>
          </cell>
          <cell r="U2699">
            <v>13.589336233976548</v>
          </cell>
          <cell r="V2699">
            <v>2050120</v>
          </cell>
          <cell r="X2699">
            <v>64</v>
          </cell>
          <cell r="Y2699">
            <v>1</v>
          </cell>
          <cell r="Z2699">
            <v>8.7935999999999908</v>
          </cell>
        </row>
        <row r="2700">
          <cell r="A2700">
            <v>40317</v>
          </cell>
          <cell r="D2700">
            <v>1407</v>
          </cell>
          <cell r="E2700">
            <v>2024460</v>
          </cell>
          <cell r="K2700">
            <v>0</v>
          </cell>
          <cell r="L2700">
            <v>640</v>
          </cell>
          <cell r="M2700">
            <v>136.33000000000001</v>
          </cell>
          <cell r="N2700">
            <v>30.14</v>
          </cell>
          <cell r="O2700">
            <v>0.22108120002934056</v>
          </cell>
          <cell r="P2700">
            <v>230</v>
          </cell>
          <cell r="Q2700">
            <v>91000</v>
          </cell>
          <cell r="R2700">
            <v>7.4248514633609624</v>
          </cell>
          <cell r="S2700">
            <v>2.1984374999999998</v>
          </cell>
          <cell r="T2700">
            <v>37596</v>
          </cell>
          <cell r="U2700">
            <v>15.477355621074828</v>
          </cell>
          <cell r="V2700">
            <v>2025867</v>
          </cell>
          <cell r="X2700">
            <v>60</v>
          </cell>
          <cell r="Y2700">
            <v>5</v>
          </cell>
          <cell r="Z2700">
            <v>6.4815999999999789</v>
          </cell>
        </row>
        <row r="2701">
          <cell r="A2701">
            <v>40318</v>
          </cell>
          <cell r="D2701">
            <v>86746</v>
          </cell>
          <cell r="E2701">
            <v>1995760</v>
          </cell>
          <cell r="K2701">
            <v>0</v>
          </cell>
          <cell r="L2701">
            <v>1770</v>
          </cell>
          <cell r="M2701">
            <v>131.71</v>
          </cell>
          <cell r="N2701">
            <v>28.02</v>
          </cell>
          <cell r="O2701">
            <v>0.21274011084959379</v>
          </cell>
          <cell r="P2701">
            <v>230</v>
          </cell>
          <cell r="Q2701">
            <v>96000</v>
          </cell>
          <cell r="R2701">
            <v>7.5763419634044489</v>
          </cell>
          <cell r="S2701">
            <v>49.009039548022599</v>
          </cell>
          <cell r="T2701">
            <v>34354</v>
          </cell>
          <cell r="U2701">
            <v>13.758056879548006</v>
          </cell>
          <cell r="V2701">
            <v>2082506</v>
          </cell>
          <cell r="X2701">
            <v>64</v>
          </cell>
          <cell r="Y2701">
            <v>1</v>
          </cell>
          <cell r="Z2701">
            <v>11.060799999999986</v>
          </cell>
        </row>
        <row r="2702">
          <cell r="A2702">
            <v>40319</v>
          </cell>
          <cell r="C2702">
            <v>222000</v>
          </cell>
          <cell r="D2702">
            <v>61500</v>
          </cell>
          <cell r="E2702">
            <v>1902150</v>
          </cell>
          <cell r="J2702">
            <v>16.11</v>
          </cell>
          <cell r="K2702">
            <v>16.11</v>
          </cell>
          <cell r="L2702">
            <v>1240</v>
          </cell>
          <cell r="M2702">
            <v>124.82</v>
          </cell>
          <cell r="N2702">
            <v>27.46</v>
          </cell>
          <cell r="O2702">
            <v>0.21999679538535494</v>
          </cell>
          <cell r="P2702">
            <v>230</v>
          </cell>
          <cell r="Q2702">
            <v>97000</v>
          </cell>
          <cell r="R2702">
            <v>7.5361881785283478</v>
          </cell>
          <cell r="S2702">
            <v>49.596774193548384</v>
          </cell>
          <cell r="T2702">
            <v>33968</v>
          </cell>
          <cell r="U2702">
            <v>12.961504357971313</v>
          </cell>
          <cell r="V2702">
            <v>2185650</v>
          </cell>
          <cell r="X2702">
            <v>68</v>
          </cell>
          <cell r="Y2702">
            <v>0</v>
          </cell>
          <cell r="Z2702">
            <v>13.134399999999985</v>
          </cell>
        </row>
        <row r="2703">
          <cell r="A2703">
            <v>40320</v>
          </cell>
          <cell r="C2703">
            <v>542900</v>
          </cell>
          <cell r="E2703">
            <v>1740130</v>
          </cell>
          <cell r="J2703">
            <v>31.31</v>
          </cell>
          <cell r="K2703">
            <v>31.31</v>
          </cell>
          <cell r="M2703">
            <v>113.3</v>
          </cell>
          <cell r="N2703">
            <v>24.53</v>
          </cell>
          <cell r="O2703">
            <v>0.21650485436893205</v>
          </cell>
          <cell r="P2703">
            <v>230</v>
          </cell>
          <cell r="Q2703">
            <v>104000</v>
          </cell>
          <cell r="R2703">
            <v>7.8937487034091713</v>
          </cell>
          <cell r="S2703" t="str">
            <v/>
          </cell>
          <cell r="T2703">
            <v>35694</v>
          </cell>
          <cell r="U2703">
            <v>13.039161114834236</v>
          </cell>
          <cell r="V2703">
            <v>2283030</v>
          </cell>
          <cell r="X2703">
            <v>70</v>
          </cell>
          <cell r="Y2703">
            <v>0</v>
          </cell>
          <cell r="Z2703">
            <v>14.537600000000026</v>
          </cell>
        </row>
        <row r="2704">
          <cell r="A2704">
            <v>40321</v>
          </cell>
          <cell r="C2704">
            <v>751330</v>
          </cell>
          <cell r="E2704">
            <v>1838830</v>
          </cell>
          <cell r="J2704">
            <v>35.67</v>
          </cell>
          <cell r="K2704">
            <v>35.67</v>
          </cell>
          <cell r="M2704">
            <v>119.39</v>
          </cell>
          <cell r="N2704">
            <v>25.54</v>
          </cell>
          <cell r="O2704">
            <v>0.21392076388307227</v>
          </cell>
          <cell r="P2704">
            <v>230</v>
          </cell>
          <cell r="Q2704">
            <v>120000</v>
          </cell>
          <cell r="R2704">
            <v>8.3521217593189725</v>
          </cell>
          <cell r="S2704" t="str">
            <v/>
          </cell>
          <cell r="T2704">
            <v>33056</v>
          </cell>
          <cell r="U2704">
            <v>10.643629737159094</v>
          </cell>
          <cell r="V2704">
            <v>2590160</v>
          </cell>
          <cell r="X2704">
            <v>80</v>
          </cell>
          <cell r="Y2704">
            <v>0</v>
          </cell>
          <cell r="Z2704">
            <v>22.699200000000019</v>
          </cell>
        </row>
        <row r="2705">
          <cell r="A2705">
            <v>40322</v>
          </cell>
          <cell r="C2705">
            <v>948000</v>
          </cell>
          <cell r="E2705">
            <v>1660630</v>
          </cell>
          <cell r="J2705">
            <v>49.69</v>
          </cell>
          <cell r="K2705">
            <v>49.69</v>
          </cell>
          <cell r="M2705">
            <v>106.7</v>
          </cell>
          <cell r="N2705">
            <v>24.18</v>
          </cell>
          <cell r="O2705">
            <v>0.22661668228678536</v>
          </cell>
          <cell r="P2705">
            <v>230</v>
          </cell>
          <cell r="Q2705">
            <v>121000</v>
          </cell>
          <cell r="R2705">
            <v>8.3401432316644293</v>
          </cell>
          <cell r="S2705" t="str">
            <v/>
          </cell>
          <cell r="T2705">
            <v>35151</v>
          </cell>
          <cell r="U2705">
            <v>11.238057524447697</v>
          </cell>
          <cell r="V2705">
            <v>2608630</v>
          </cell>
          <cell r="X2705">
            <v>79</v>
          </cell>
          <cell r="Y2705">
            <v>0</v>
          </cell>
          <cell r="Z2705">
            <v>24.65600000000002</v>
          </cell>
        </row>
        <row r="2706">
          <cell r="A2706">
            <v>40323</v>
          </cell>
          <cell r="C2706">
            <v>956000</v>
          </cell>
          <cell r="E2706">
            <v>1572800</v>
          </cell>
          <cell r="J2706">
            <v>49.99</v>
          </cell>
          <cell r="K2706">
            <v>49.99</v>
          </cell>
          <cell r="M2706">
            <v>100.53</v>
          </cell>
          <cell r="N2706">
            <v>24.22</v>
          </cell>
          <cell r="O2706">
            <v>0.2409231075300905</v>
          </cell>
          <cell r="P2706">
            <v>230</v>
          </cell>
          <cell r="Q2706">
            <v>117000</v>
          </cell>
          <cell r="R2706">
            <v>8.4002125963327128</v>
          </cell>
          <cell r="S2706" t="str">
            <v/>
          </cell>
          <cell r="T2706">
            <v>32477</v>
          </cell>
          <cell r="U2706">
            <v>10.710937203416639</v>
          </cell>
          <cell r="V2706">
            <v>2528800</v>
          </cell>
          <cell r="X2706">
            <v>76</v>
          </cell>
          <cell r="Y2706">
            <v>0</v>
          </cell>
          <cell r="Z2706">
            <v>22.056000000000012</v>
          </cell>
        </row>
        <row r="2707">
          <cell r="A2707">
            <v>40324</v>
          </cell>
          <cell r="C2707">
            <v>954000</v>
          </cell>
          <cell r="D2707">
            <v>12000</v>
          </cell>
          <cell r="E2707">
            <v>1359550</v>
          </cell>
          <cell r="J2707">
            <v>48.6</v>
          </cell>
          <cell r="K2707">
            <v>48.6</v>
          </cell>
          <cell r="L2707">
            <v>360</v>
          </cell>
          <cell r="M2707">
            <v>89.09</v>
          </cell>
          <cell r="N2707">
            <v>22.23</v>
          </cell>
          <cell r="O2707">
            <v>0.24952295431586036</v>
          </cell>
          <cell r="P2707">
            <v>230</v>
          </cell>
          <cell r="Q2707">
            <v>114000</v>
          </cell>
          <cell r="R2707">
            <v>8.4013000217880744</v>
          </cell>
          <cell r="S2707">
            <v>33.333333333333336</v>
          </cell>
          <cell r="T2707">
            <v>30371</v>
          </cell>
          <cell r="U2707">
            <v>10.891795059233299</v>
          </cell>
          <cell r="V2707">
            <v>2325550</v>
          </cell>
          <cell r="X2707">
            <v>78</v>
          </cell>
          <cell r="Y2707">
            <v>0</v>
          </cell>
          <cell r="Z2707">
            <v>23.206400000000002</v>
          </cell>
        </row>
        <row r="2708">
          <cell r="A2708">
            <v>40325</v>
          </cell>
          <cell r="C2708">
            <v>1054700</v>
          </cell>
          <cell r="D2708">
            <v>36200</v>
          </cell>
          <cell r="E2708">
            <v>1387120</v>
          </cell>
          <cell r="J2708">
            <v>53.52</v>
          </cell>
          <cell r="K2708">
            <v>53.52</v>
          </cell>
          <cell r="L2708">
            <v>510</v>
          </cell>
          <cell r="M2708">
            <v>84.91</v>
          </cell>
          <cell r="N2708">
            <v>21.58</v>
          </cell>
          <cell r="O2708">
            <v>0.2541514544812154</v>
          </cell>
          <cell r="P2708">
            <v>230</v>
          </cell>
          <cell r="Q2708">
            <v>118000</v>
          </cell>
          <cell r="R2708">
            <v>8.8196922632377373</v>
          </cell>
          <cell r="S2708">
            <v>70.980392156862749</v>
          </cell>
          <cell r="T2708">
            <v>36909</v>
          </cell>
          <cell r="U2708">
            <v>12.422057126254025</v>
          </cell>
          <cell r="V2708">
            <v>2478020</v>
          </cell>
          <cell r="X2708">
            <v>76</v>
          </cell>
          <cell r="Y2708">
            <v>0</v>
          </cell>
          <cell r="Z2708">
            <v>21.321600000000032</v>
          </cell>
        </row>
        <row r="2709">
          <cell r="A2709">
            <v>40326</v>
          </cell>
          <cell r="C2709">
            <v>888100</v>
          </cell>
          <cell r="E2709">
            <v>1463530</v>
          </cell>
          <cell r="J2709">
            <v>46.41</v>
          </cell>
          <cell r="K2709">
            <v>46.41</v>
          </cell>
          <cell r="M2709">
            <v>96.22</v>
          </cell>
          <cell r="N2709">
            <v>25.81</v>
          </cell>
          <cell r="O2709">
            <v>0.26823945125753479</v>
          </cell>
          <cell r="P2709">
            <v>230</v>
          </cell>
          <cell r="Q2709">
            <v>109000</v>
          </cell>
          <cell r="R2709">
            <v>8.2438126621327914</v>
          </cell>
          <cell r="S2709" t="str">
            <v/>
          </cell>
          <cell r="T2709">
            <v>30519</v>
          </cell>
          <cell r="U2709">
            <v>10.823490940326497</v>
          </cell>
          <cell r="V2709">
            <v>2351630</v>
          </cell>
          <cell r="X2709">
            <v>74</v>
          </cell>
          <cell r="Y2709">
            <v>0</v>
          </cell>
          <cell r="Z2709">
            <v>15.705600000000018</v>
          </cell>
        </row>
        <row r="2710">
          <cell r="A2710">
            <v>40327</v>
          </cell>
          <cell r="C2710">
            <v>1115000</v>
          </cell>
          <cell r="D2710">
            <v>1500</v>
          </cell>
          <cell r="E2710">
            <v>1425960</v>
          </cell>
          <cell r="J2710">
            <v>54.3</v>
          </cell>
          <cell r="K2710">
            <v>54.3</v>
          </cell>
          <cell r="L2710">
            <v>390</v>
          </cell>
          <cell r="M2710">
            <v>88.38</v>
          </cell>
          <cell r="N2710">
            <v>24.06</v>
          </cell>
          <cell r="O2710">
            <v>0.27223353699932112</v>
          </cell>
          <cell r="P2710">
            <v>230</v>
          </cell>
          <cell r="Q2710">
            <v>120000</v>
          </cell>
          <cell r="R2710">
            <v>8.9044014578076816</v>
          </cell>
          <cell r="S2710">
            <v>3.8461538461538463</v>
          </cell>
          <cell r="T2710">
            <v>34519</v>
          </cell>
          <cell r="U2710">
            <v>11.323224750831873</v>
          </cell>
          <cell r="V2710">
            <v>2542460</v>
          </cell>
          <cell r="X2710">
            <v>76</v>
          </cell>
          <cell r="Y2710">
            <v>0</v>
          </cell>
          <cell r="Z2710">
            <v>18.52960000000003</v>
          </cell>
        </row>
        <row r="2711">
          <cell r="A2711">
            <v>40328</v>
          </cell>
          <cell r="C2711">
            <v>1116370</v>
          </cell>
          <cell r="E2711">
            <v>1234910</v>
          </cell>
          <cell r="J2711">
            <v>52.96</v>
          </cell>
          <cell r="K2711">
            <v>52.96</v>
          </cell>
          <cell r="M2711">
            <v>82.66</v>
          </cell>
          <cell r="N2711">
            <v>23.83</v>
          </cell>
          <cell r="O2711">
            <v>0.28828937817565931</v>
          </cell>
          <cell r="P2711">
            <v>230</v>
          </cell>
          <cell r="Q2711">
            <v>119000</v>
          </cell>
          <cell r="R2711">
            <v>8.6686329449933641</v>
          </cell>
          <cell r="S2711" t="str">
            <v/>
          </cell>
          <cell r="T2711">
            <v>32832</v>
          </cell>
          <cell r="U2711">
            <v>11.64552414004287</v>
          </cell>
          <cell r="V2711">
            <v>2351280</v>
          </cell>
          <cell r="X2711">
            <v>77</v>
          </cell>
          <cell r="Y2711">
            <v>0</v>
          </cell>
          <cell r="Z2711">
            <v>21.758400000000009</v>
          </cell>
        </row>
        <row r="2712">
          <cell r="A2712">
            <v>40329</v>
          </cell>
          <cell r="C2712">
            <v>1189000</v>
          </cell>
          <cell r="E2712">
            <v>1467940</v>
          </cell>
          <cell r="J2712">
            <v>59.76</v>
          </cell>
          <cell r="K2712">
            <v>59.76</v>
          </cell>
          <cell r="M2712">
            <v>96.32</v>
          </cell>
          <cell r="N2712">
            <v>25.44</v>
          </cell>
          <cell r="O2712">
            <v>0.26411960132890366</v>
          </cell>
          <cell r="P2712">
            <v>230</v>
          </cell>
          <cell r="Q2712">
            <v>122000</v>
          </cell>
          <cell r="R2712">
            <v>8.5114684777037439</v>
          </cell>
          <cell r="S2712" t="str">
            <v/>
          </cell>
          <cell r="T2712">
            <v>32035</v>
          </cell>
          <cell r="U2712">
            <v>10.055624139047175</v>
          </cell>
          <cell r="V2712">
            <v>2656940</v>
          </cell>
          <cell r="X2712">
            <v>75</v>
          </cell>
          <cell r="Y2712">
            <v>0</v>
          </cell>
          <cell r="Z2712">
            <v>19.88960000000003</v>
          </cell>
        </row>
        <row r="2713">
          <cell r="A2713">
            <v>40330</v>
          </cell>
          <cell r="C2713">
            <v>1206000</v>
          </cell>
          <cell r="D2713">
            <v>1600</v>
          </cell>
          <cell r="E2713">
            <v>1467380</v>
          </cell>
          <cell r="J2713">
            <v>58.64</v>
          </cell>
          <cell r="K2713">
            <v>58.64</v>
          </cell>
          <cell r="L2713">
            <v>120</v>
          </cell>
          <cell r="M2713">
            <v>91.28</v>
          </cell>
          <cell r="N2713">
            <v>23.16</v>
          </cell>
          <cell r="O2713">
            <v>0.25372480280455739</v>
          </cell>
          <cell r="P2713">
            <v>230</v>
          </cell>
          <cell r="Q2713">
            <v>124000</v>
          </cell>
          <cell r="R2713">
            <v>8.9160218783351102</v>
          </cell>
          <cell r="S2713">
            <v>13.333333333333334</v>
          </cell>
          <cell r="T2713">
            <v>33239</v>
          </cell>
          <cell r="U2713">
            <v>10.363190005158918</v>
          </cell>
          <cell r="V2713">
            <v>2674980</v>
          </cell>
          <cell r="X2713">
            <v>76</v>
          </cell>
          <cell r="Y2713">
            <v>0</v>
          </cell>
          <cell r="Z2713">
            <v>19.307200000000009</v>
          </cell>
        </row>
        <row r="2714">
          <cell r="A2714">
            <v>40331</v>
          </cell>
          <cell r="C2714">
            <v>1203600</v>
          </cell>
          <cell r="D2714">
            <v>55909</v>
          </cell>
          <cell r="E2714">
            <v>1379840</v>
          </cell>
          <cell r="J2714">
            <v>61.62</v>
          </cell>
          <cell r="K2714">
            <v>61.62</v>
          </cell>
          <cell r="L2714">
            <v>980</v>
          </cell>
          <cell r="M2714">
            <v>86.51</v>
          </cell>
          <cell r="N2714">
            <v>22.18</v>
          </cell>
          <cell r="O2714">
            <v>0.25638654490810309</v>
          </cell>
          <cell r="P2714">
            <v>230</v>
          </cell>
          <cell r="Q2714">
            <v>131000</v>
          </cell>
          <cell r="R2714">
            <v>8.7201782218321746</v>
          </cell>
          <cell r="S2714">
            <v>57.05</v>
          </cell>
          <cell r="T2714">
            <v>29740</v>
          </cell>
          <cell r="U2714">
            <v>9.3974536902849906</v>
          </cell>
          <cell r="V2714">
            <v>2639349</v>
          </cell>
          <cell r="X2714">
            <v>76</v>
          </cell>
          <cell r="Y2714">
            <v>0</v>
          </cell>
          <cell r="Z2714">
            <v>20.065600000000003</v>
          </cell>
        </row>
        <row r="2715">
          <cell r="A2715">
            <v>40332</v>
          </cell>
          <cell r="C2715">
            <v>1275760</v>
          </cell>
          <cell r="D2715">
            <v>1705</v>
          </cell>
          <cell r="E2715">
            <v>1376030</v>
          </cell>
          <cell r="J2715">
            <v>62.07</v>
          </cell>
          <cell r="K2715">
            <v>62.07</v>
          </cell>
          <cell r="L2715">
            <v>40</v>
          </cell>
          <cell r="M2715">
            <v>89.19</v>
          </cell>
          <cell r="N2715">
            <v>22.14</v>
          </cell>
          <cell r="O2715">
            <v>0.24823410696266399</v>
          </cell>
          <cell r="P2715">
            <v>230</v>
          </cell>
          <cell r="Q2715">
            <v>120000</v>
          </cell>
          <cell r="R2715">
            <v>8.7656683855612858</v>
          </cell>
          <cell r="S2715">
            <v>42.625</v>
          </cell>
          <cell r="T2715">
            <v>30676</v>
          </cell>
          <cell r="U2715">
            <v>9.6415421924669165</v>
          </cell>
          <cell r="V2715">
            <v>2653495</v>
          </cell>
          <cell r="X2715">
            <v>78</v>
          </cell>
          <cell r="Y2715">
            <v>0</v>
          </cell>
          <cell r="Z2715">
            <v>20.328000000000031</v>
          </cell>
        </row>
        <row r="2716">
          <cell r="A2716">
            <v>40333</v>
          </cell>
          <cell r="C2716">
            <v>1270180</v>
          </cell>
          <cell r="D2716">
            <v>59980</v>
          </cell>
          <cell r="E2716">
            <v>1489590</v>
          </cell>
          <cell r="J2716">
            <v>59.54</v>
          </cell>
          <cell r="K2716">
            <v>59.54</v>
          </cell>
          <cell r="L2716">
            <v>1080</v>
          </cell>
          <cell r="M2716">
            <v>93.45</v>
          </cell>
          <cell r="N2716">
            <v>23.37</v>
          </cell>
          <cell r="O2716">
            <v>0.25008025682182988</v>
          </cell>
          <cell r="P2716">
            <v>230</v>
          </cell>
          <cell r="Q2716">
            <v>129000</v>
          </cell>
          <cell r="R2716">
            <v>9.0194457154062349</v>
          </cell>
          <cell r="S2716">
            <v>55.537037037037038</v>
          </cell>
          <cell r="T2716">
            <v>29511</v>
          </cell>
          <cell r="U2716">
            <v>8.7284950793510063</v>
          </cell>
          <cell r="V2716">
            <v>2819750</v>
          </cell>
          <cell r="X2716">
            <v>80</v>
          </cell>
          <cell r="Y2716">
            <v>0</v>
          </cell>
          <cell r="Z2716">
            <v>22.68640000000002</v>
          </cell>
        </row>
        <row r="2717">
          <cell r="A2717">
            <v>40334</v>
          </cell>
          <cell r="C2717">
            <v>1345250</v>
          </cell>
          <cell r="D2717">
            <v>39198</v>
          </cell>
          <cell r="E2717">
            <v>1509650</v>
          </cell>
          <cell r="J2717">
            <v>59.71</v>
          </cell>
          <cell r="K2717">
            <v>59.71</v>
          </cell>
          <cell r="L2717">
            <v>890</v>
          </cell>
          <cell r="M2717">
            <v>95.39</v>
          </cell>
          <cell r="N2717">
            <v>23.31</v>
          </cell>
          <cell r="O2717">
            <v>0.24436523744627317</v>
          </cell>
          <cell r="P2717">
            <v>230</v>
          </cell>
          <cell r="Q2717">
            <v>125000</v>
          </cell>
          <cell r="R2717">
            <v>9.2034171502256612</v>
          </cell>
          <cell r="S2717">
            <v>44.042696629213481</v>
          </cell>
          <cell r="T2717">
            <v>29877</v>
          </cell>
          <cell r="U2717">
            <v>8.60973539942324</v>
          </cell>
          <cell r="V2717">
            <v>2894098</v>
          </cell>
          <cell r="X2717">
            <v>80</v>
          </cell>
          <cell r="Y2717">
            <v>0</v>
          </cell>
          <cell r="Z2717">
            <v>22.684800000000024</v>
          </cell>
        </row>
        <row r="2718">
          <cell r="A2718">
            <v>40335</v>
          </cell>
          <cell r="C2718">
            <v>1097320</v>
          </cell>
          <cell r="E2718">
            <v>1393220</v>
          </cell>
          <cell r="J2718">
            <v>54.02</v>
          </cell>
          <cell r="K2718">
            <v>54.02</v>
          </cell>
          <cell r="M2718">
            <v>89.84</v>
          </cell>
          <cell r="N2718">
            <v>22.05</v>
          </cell>
          <cell r="O2718">
            <v>0.24543633125556544</v>
          </cell>
          <cell r="P2718">
            <v>230</v>
          </cell>
          <cell r="Q2718">
            <v>118000</v>
          </cell>
          <cell r="R2718">
            <v>8.6561240094536362</v>
          </cell>
          <cell r="S2718" t="str">
            <v/>
          </cell>
          <cell r="T2718">
            <v>30370</v>
          </cell>
          <cell r="U2718">
            <v>10.169914958201835</v>
          </cell>
          <cell r="V2718">
            <v>2490540</v>
          </cell>
          <cell r="X2718">
            <v>73</v>
          </cell>
          <cell r="Y2718">
            <v>0</v>
          </cell>
          <cell r="Z2718">
            <v>14.044800000000009</v>
          </cell>
        </row>
        <row r="2719">
          <cell r="A2719">
            <v>40336</v>
          </cell>
          <cell r="C2719">
            <v>996700</v>
          </cell>
          <cell r="E2719">
            <v>1407790</v>
          </cell>
          <cell r="J2719">
            <v>50.29</v>
          </cell>
          <cell r="K2719">
            <v>50.29</v>
          </cell>
          <cell r="M2719">
            <v>91.21</v>
          </cell>
          <cell r="N2719">
            <v>22.53</v>
          </cell>
          <cell r="O2719">
            <v>0.24701238899243508</v>
          </cell>
          <cell r="P2719">
            <v>230</v>
          </cell>
          <cell r="Q2719">
            <v>107000</v>
          </cell>
          <cell r="R2719">
            <v>8.4964310954063595</v>
          </cell>
          <cell r="S2719" t="str">
            <v/>
          </cell>
          <cell r="T2719">
            <v>39113</v>
          </cell>
          <cell r="U2719">
            <v>13.56638705089229</v>
          </cell>
          <cell r="V2719">
            <v>2404490</v>
          </cell>
          <cell r="X2719">
            <v>72</v>
          </cell>
          <cell r="Y2719">
            <v>0</v>
          </cell>
          <cell r="Z2719">
            <v>14.689600000000027</v>
          </cell>
        </row>
        <row r="2720">
          <cell r="A2720">
            <v>40337</v>
          </cell>
          <cell r="C2720">
            <v>1125520</v>
          </cell>
          <cell r="D2720">
            <v>6711</v>
          </cell>
          <cell r="E2720">
            <v>1386120</v>
          </cell>
          <cell r="J2720">
            <v>57.22</v>
          </cell>
          <cell r="K2720">
            <v>57.22</v>
          </cell>
          <cell r="L2720">
            <v>150</v>
          </cell>
          <cell r="M2720">
            <v>89.65</v>
          </cell>
          <cell r="N2720">
            <v>21.36</v>
          </cell>
          <cell r="O2720">
            <v>0.23825989960959285</v>
          </cell>
          <cell r="P2720">
            <v>230</v>
          </cell>
          <cell r="Q2720">
            <v>119000</v>
          </cell>
          <cell r="R2720">
            <v>8.5505549125076605</v>
          </cell>
          <cell r="S2720">
            <v>44.74</v>
          </cell>
          <cell r="T2720">
            <v>39306</v>
          </cell>
          <cell r="U2720">
            <v>13.016932111528535</v>
          </cell>
          <cell r="V2720">
            <v>2518351</v>
          </cell>
          <cell r="X2720">
            <v>75</v>
          </cell>
          <cell r="Y2720">
            <v>0</v>
          </cell>
          <cell r="Z2720">
            <v>19.648000000000025</v>
          </cell>
        </row>
        <row r="2721">
          <cell r="A2721">
            <v>40338</v>
          </cell>
          <cell r="C2721">
            <v>1337000</v>
          </cell>
          <cell r="D2721">
            <v>1082000</v>
          </cell>
          <cell r="E2721">
            <v>442800</v>
          </cell>
          <cell r="J2721">
            <v>65.180000000000007</v>
          </cell>
          <cell r="K2721">
            <v>65.180000000000007</v>
          </cell>
          <cell r="L2721">
            <v>14040</v>
          </cell>
          <cell r="M2721">
            <v>27.73</v>
          </cell>
          <cell r="N2721">
            <v>6.32</v>
          </cell>
          <cell r="O2721">
            <v>0.22791200865488642</v>
          </cell>
          <cell r="P2721">
            <v>230</v>
          </cell>
          <cell r="Q2721">
            <v>130000</v>
          </cell>
          <cell r="R2721">
            <v>9.5780863200947142</v>
          </cell>
          <cell r="S2721">
            <v>77.065527065527064</v>
          </cell>
          <cell r="T2721">
            <v>37181</v>
          </cell>
          <cell r="U2721">
            <v>10.835472080508771</v>
          </cell>
          <cell r="V2721">
            <v>2861800</v>
          </cell>
          <cell r="X2721">
            <v>79</v>
          </cell>
          <cell r="Y2721">
            <v>0</v>
          </cell>
          <cell r="Z2721">
            <v>24.14400000000002</v>
          </cell>
        </row>
        <row r="2722">
          <cell r="A2722">
            <v>40339</v>
          </cell>
          <cell r="C2722">
            <v>1351890</v>
          </cell>
          <cell r="D2722">
            <v>1575640</v>
          </cell>
          <cell r="J2722">
            <v>69.430000000000007</v>
          </cell>
          <cell r="K2722">
            <v>69.430000000000007</v>
          </cell>
          <cell r="L2722">
            <v>20260</v>
          </cell>
          <cell r="O2722" t="str">
            <v/>
          </cell>
          <cell r="P2722">
            <v>230</v>
          </cell>
          <cell r="Q2722">
            <v>133000</v>
          </cell>
          <cell r="R2722">
            <v>9.735633011666426</v>
          </cell>
          <cell r="S2722">
            <v>77.770977295162879</v>
          </cell>
          <cell r="T2722">
            <v>30456</v>
          </cell>
          <cell r="U2722">
            <v>8.6763599348256051</v>
          </cell>
          <cell r="V2722">
            <v>2927530</v>
          </cell>
          <cell r="X2722">
            <v>80</v>
          </cell>
          <cell r="Y2722">
            <v>0</v>
          </cell>
          <cell r="Z2722">
            <v>22.968000000000046</v>
          </cell>
        </row>
        <row r="2723">
          <cell r="A2723">
            <v>40340</v>
          </cell>
          <cell r="C2723">
            <v>1233000</v>
          </cell>
          <cell r="D2723">
            <v>850000</v>
          </cell>
          <cell r="E2723">
            <v>779220</v>
          </cell>
          <cell r="J2723">
            <v>61.71</v>
          </cell>
          <cell r="K2723">
            <v>61.71</v>
          </cell>
          <cell r="L2723">
            <v>11910</v>
          </cell>
          <cell r="M2723">
            <v>51.02</v>
          </cell>
          <cell r="N2723">
            <v>10.83</v>
          </cell>
          <cell r="O2723">
            <v>0.21226969815758526</v>
          </cell>
          <cell r="P2723">
            <v>230</v>
          </cell>
          <cell r="Q2723">
            <v>128000</v>
          </cell>
          <cell r="R2723">
            <v>8.9249534285460843</v>
          </cell>
          <cell r="S2723">
            <v>71.368597816960531</v>
          </cell>
          <cell r="T2723">
            <v>28166</v>
          </cell>
          <cell r="U2723">
            <v>8.2070714340616711</v>
          </cell>
          <cell r="V2723">
            <v>2862220</v>
          </cell>
          <cell r="X2723">
            <v>82</v>
          </cell>
          <cell r="Y2723">
            <v>0</v>
          </cell>
          <cell r="Z2723">
            <v>25.352000000000018</v>
          </cell>
        </row>
        <row r="2724">
          <cell r="A2724">
            <v>40341</v>
          </cell>
          <cell r="C2724">
            <v>918052</v>
          </cell>
          <cell r="E2724">
            <v>1927690</v>
          </cell>
          <cell r="J2724">
            <v>48.06</v>
          </cell>
          <cell r="K2724">
            <v>48.06</v>
          </cell>
          <cell r="M2724">
            <v>123.46</v>
          </cell>
          <cell r="N2724">
            <v>27.39</v>
          </cell>
          <cell r="O2724">
            <v>0.2218532318159728</v>
          </cell>
          <cell r="P2724">
            <v>230</v>
          </cell>
          <cell r="Q2724">
            <v>129000</v>
          </cell>
          <cell r="R2724">
            <v>8.2956564832089565</v>
          </cell>
          <cell r="S2724" t="str">
            <v/>
          </cell>
          <cell r="T2724">
            <v>26118</v>
          </cell>
          <cell r="U2724">
            <v>7.6543875024510308</v>
          </cell>
          <cell r="V2724">
            <v>2845742</v>
          </cell>
          <cell r="X2724">
            <v>84</v>
          </cell>
          <cell r="Y2724">
            <v>0</v>
          </cell>
          <cell r="Z2724">
            <v>25.76960000000004</v>
          </cell>
        </row>
        <row r="2725">
          <cell r="A2725">
            <v>40342</v>
          </cell>
          <cell r="C2725">
            <v>872394</v>
          </cell>
          <cell r="E2725">
            <v>1964650</v>
          </cell>
          <cell r="J2725">
            <v>45.54</v>
          </cell>
          <cell r="K2725">
            <v>45.54</v>
          </cell>
          <cell r="M2725">
            <v>123.99</v>
          </cell>
          <cell r="N2725">
            <v>27.31</v>
          </cell>
          <cell r="O2725">
            <v>0.22025969836277118</v>
          </cell>
          <cell r="P2725">
            <v>230</v>
          </cell>
          <cell r="Q2725">
            <v>130000</v>
          </cell>
          <cell r="R2725">
            <v>8.367380404648145</v>
          </cell>
          <cell r="S2725" t="str">
            <v/>
          </cell>
          <cell r="T2725">
            <v>35045</v>
          </cell>
          <cell r="U2725">
            <v>10.302106699790345</v>
          </cell>
          <cell r="V2725">
            <v>2837044</v>
          </cell>
          <cell r="X2725">
            <v>82</v>
          </cell>
          <cell r="Y2725">
            <v>0</v>
          </cell>
          <cell r="Z2725">
            <v>24.521600000000035</v>
          </cell>
        </row>
        <row r="2726">
          <cell r="A2726">
            <v>40343</v>
          </cell>
          <cell r="C2726">
            <v>1007950</v>
          </cell>
          <cell r="E2726">
            <v>2002430</v>
          </cell>
          <cell r="J2726">
            <v>47.72</v>
          </cell>
          <cell r="K2726">
            <v>47.72</v>
          </cell>
          <cell r="M2726">
            <v>124.72</v>
          </cell>
          <cell r="N2726">
            <v>28</v>
          </cell>
          <cell r="O2726">
            <v>0.22450288646568314</v>
          </cell>
          <cell r="P2726">
            <v>230</v>
          </cell>
          <cell r="Q2726">
            <v>138000</v>
          </cell>
          <cell r="R2726">
            <v>8.728775226165622</v>
          </cell>
          <cell r="S2726" t="str">
            <v/>
          </cell>
          <cell r="T2726">
            <v>37052</v>
          </cell>
          <cell r="U2726">
            <v>10.264939309987444</v>
          </cell>
          <cell r="V2726">
            <v>3010380</v>
          </cell>
          <cell r="X2726">
            <v>85</v>
          </cell>
          <cell r="Y2726">
            <v>0</v>
          </cell>
          <cell r="Z2726">
            <v>28.115200000000002</v>
          </cell>
        </row>
        <row r="2727">
          <cell r="A2727">
            <v>40344</v>
          </cell>
          <cell r="C2727">
            <v>1019100</v>
          </cell>
          <cell r="E2727">
            <v>1916720</v>
          </cell>
          <cell r="J2727">
            <v>50.1</v>
          </cell>
          <cell r="K2727">
            <v>50.1</v>
          </cell>
          <cell r="M2727">
            <v>118.4</v>
          </cell>
          <cell r="N2727">
            <v>24.8</v>
          </cell>
          <cell r="O2727">
            <v>0.20945945945945946</v>
          </cell>
          <cell r="P2727">
            <v>230</v>
          </cell>
          <cell r="Q2727">
            <v>134000</v>
          </cell>
          <cell r="R2727">
            <v>8.7116320474777442</v>
          </cell>
          <cell r="S2727" t="str">
            <v/>
          </cell>
          <cell r="T2727">
            <v>31348</v>
          </cell>
          <cell r="U2727">
            <v>8.9052571342929756</v>
          </cell>
          <cell r="V2727">
            <v>2935820</v>
          </cell>
          <cell r="X2727">
            <v>83</v>
          </cell>
          <cell r="Y2727">
            <v>0</v>
          </cell>
          <cell r="Z2727">
            <v>27.09920000000001</v>
          </cell>
        </row>
        <row r="2728">
          <cell r="A2728">
            <v>40345</v>
          </cell>
          <cell r="C2728">
            <v>863000</v>
          </cell>
          <cell r="E2728">
            <v>1929920</v>
          </cell>
          <cell r="J2728">
            <v>44.07</v>
          </cell>
          <cell r="K2728">
            <v>44.07</v>
          </cell>
          <cell r="M2728">
            <v>121.23</v>
          </cell>
          <cell r="N2728">
            <v>26.05</v>
          </cell>
          <cell r="O2728">
            <v>0.21488080508125051</v>
          </cell>
          <cell r="P2728">
            <v>230</v>
          </cell>
          <cell r="Q2728">
            <v>123000</v>
          </cell>
          <cell r="R2728">
            <v>8.4480338777979433</v>
          </cell>
          <cell r="S2728" t="str">
            <v/>
          </cell>
          <cell r="T2728">
            <v>24141</v>
          </cell>
          <cell r="U2728">
            <v>7.2087972444609942</v>
          </cell>
          <cell r="V2728">
            <v>2792920</v>
          </cell>
          <cell r="X2728">
            <v>80</v>
          </cell>
          <cell r="Y2728">
            <v>0</v>
          </cell>
          <cell r="Z2728">
            <v>22.974400000000031</v>
          </cell>
        </row>
        <row r="2729">
          <cell r="A2729">
            <v>40346</v>
          </cell>
          <cell r="C2729">
            <v>1011260</v>
          </cell>
          <cell r="D2729">
            <v>157854</v>
          </cell>
          <cell r="E2729">
            <v>1474140</v>
          </cell>
          <cell r="J2729">
            <v>49.68</v>
          </cell>
          <cell r="K2729">
            <v>49.68</v>
          </cell>
          <cell r="L2729">
            <v>2400</v>
          </cell>
          <cell r="M2729">
            <v>90.82</v>
          </cell>
          <cell r="N2729">
            <v>21.6</v>
          </cell>
          <cell r="O2729">
            <v>0.23783307641488663</v>
          </cell>
          <cell r="P2729">
            <v>230</v>
          </cell>
          <cell r="Q2729">
            <v>133000</v>
          </cell>
          <cell r="R2729">
            <v>8.8448398576512464</v>
          </cell>
          <cell r="S2729">
            <v>65.772499999999994</v>
          </cell>
          <cell r="T2729">
            <v>23450</v>
          </cell>
          <cell r="U2729">
            <v>7.3989484173673823</v>
          </cell>
          <cell r="V2729">
            <v>2643254</v>
          </cell>
          <cell r="X2729">
            <v>78</v>
          </cell>
          <cell r="Y2729">
            <v>0</v>
          </cell>
          <cell r="Z2729">
            <v>23.45920000000001</v>
          </cell>
        </row>
        <row r="2730">
          <cell r="A2730">
            <v>40347</v>
          </cell>
          <cell r="C2730">
            <v>951593</v>
          </cell>
          <cell r="E2730">
            <v>1891440</v>
          </cell>
          <cell r="J2730">
            <v>45.99</v>
          </cell>
          <cell r="K2730">
            <v>45.99</v>
          </cell>
          <cell r="M2730">
            <v>117.29</v>
          </cell>
          <cell r="N2730">
            <v>28.21</v>
          </cell>
          <cell r="O2730">
            <v>0.24051496291243923</v>
          </cell>
          <cell r="P2730">
            <v>230</v>
          </cell>
          <cell r="Q2730">
            <v>138000</v>
          </cell>
          <cell r="R2730">
            <v>8.7060050220480161</v>
          </cell>
          <cell r="S2730" t="str">
            <v/>
          </cell>
          <cell r="T2730">
            <v>25737</v>
          </cell>
          <cell r="U2730">
            <v>7.5499151786138254</v>
          </cell>
          <cell r="V2730">
            <v>2843033</v>
          </cell>
          <cell r="X2730">
            <v>82</v>
          </cell>
          <cell r="Y2730">
            <v>0</v>
          </cell>
          <cell r="Z2730">
            <v>24.521600000000035</v>
          </cell>
        </row>
        <row r="2731">
          <cell r="A2731">
            <v>40348</v>
          </cell>
          <cell r="C2731">
            <v>676107</v>
          </cell>
          <cell r="D2731">
            <v>14444</v>
          </cell>
          <cell r="E2731">
            <v>1498480</v>
          </cell>
          <cell r="J2731">
            <v>34.28</v>
          </cell>
          <cell r="K2731">
            <v>34.28</v>
          </cell>
          <cell r="L2731">
            <v>350</v>
          </cell>
          <cell r="M2731">
            <v>92.13</v>
          </cell>
          <cell r="N2731">
            <v>24.26</v>
          </cell>
          <cell r="O2731">
            <v>0.26332356452838385</v>
          </cell>
          <cell r="P2731">
            <v>230</v>
          </cell>
          <cell r="Q2731">
            <v>128000</v>
          </cell>
          <cell r="R2731">
            <v>8.6013250533976748</v>
          </cell>
          <cell r="S2731">
            <v>41.268571428571427</v>
          </cell>
          <cell r="T2731">
            <v>42282</v>
          </cell>
          <cell r="U2731">
            <v>16.109040027299752</v>
          </cell>
          <cell r="V2731">
            <v>2189031</v>
          </cell>
          <cell r="X2731">
            <v>79</v>
          </cell>
          <cell r="Y2731">
            <v>0</v>
          </cell>
          <cell r="Z2731">
            <v>22.592000000000027</v>
          </cell>
        </row>
        <row r="2732">
          <cell r="A2732">
            <v>40349</v>
          </cell>
          <cell r="C2732">
            <v>879722</v>
          </cell>
          <cell r="E2732">
            <v>2015130</v>
          </cell>
          <cell r="J2732">
            <v>44.45</v>
          </cell>
          <cell r="K2732">
            <v>44.45</v>
          </cell>
          <cell r="M2732">
            <v>124.24</v>
          </cell>
          <cell r="N2732">
            <v>31.56</v>
          </cell>
          <cell r="O2732">
            <v>0.25402446877012236</v>
          </cell>
          <cell r="P2732">
            <v>230</v>
          </cell>
          <cell r="Q2732">
            <v>128000</v>
          </cell>
          <cell r="R2732">
            <v>8.5803900646155675</v>
          </cell>
          <cell r="S2732" t="str">
            <v/>
          </cell>
          <cell r="T2732">
            <v>46215</v>
          </cell>
          <cell r="U2732">
            <v>13.314431964052048</v>
          </cell>
          <cell r="V2732">
            <v>2894852</v>
          </cell>
          <cell r="X2732">
            <v>83</v>
          </cell>
          <cell r="Y2732">
            <v>0</v>
          </cell>
          <cell r="Z2732">
            <v>25.436799999999991</v>
          </cell>
        </row>
        <row r="2733">
          <cell r="A2733">
            <v>40350</v>
          </cell>
          <cell r="C2733">
            <v>1003790</v>
          </cell>
          <cell r="D2733">
            <v>3446</v>
          </cell>
          <cell r="E2733">
            <v>2016660</v>
          </cell>
          <cell r="J2733">
            <v>50.81</v>
          </cell>
          <cell r="K2733">
            <v>50.81</v>
          </cell>
          <cell r="L2733">
            <v>120</v>
          </cell>
          <cell r="M2733">
            <v>123.52</v>
          </cell>
          <cell r="N2733">
            <v>32.93</v>
          </cell>
          <cell r="O2733">
            <v>0.26659650259067358</v>
          </cell>
          <cell r="P2733">
            <v>230</v>
          </cell>
          <cell r="Q2733">
            <v>144000</v>
          </cell>
          <cell r="R2733">
            <v>8.6630241496013323</v>
          </cell>
          <cell r="S2733">
            <v>28.716666666666665</v>
          </cell>
          <cell r="T2733">
            <v>47420</v>
          </cell>
          <cell r="U2733">
            <v>13.078584713230878</v>
          </cell>
          <cell r="V2733">
            <v>3023896</v>
          </cell>
          <cell r="X2733">
            <v>86</v>
          </cell>
          <cell r="Y2733">
            <v>0</v>
          </cell>
          <cell r="Z2733">
            <v>26.678399999999996</v>
          </cell>
        </row>
        <row r="2734">
          <cell r="A2734">
            <v>40351</v>
          </cell>
          <cell r="C2734">
            <v>1057210</v>
          </cell>
          <cell r="E2734">
            <v>2106420</v>
          </cell>
          <cell r="J2734">
            <v>51.96</v>
          </cell>
          <cell r="K2734">
            <v>51.96</v>
          </cell>
          <cell r="M2734">
            <v>129.31</v>
          </cell>
          <cell r="N2734">
            <v>34.51</v>
          </cell>
          <cell r="O2734">
            <v>0.26687804500812001</v>
          </cell>
          <cell r="P2734">
            <v>230</v>
          </cell>
          <cell r="Q2734">
            <v>146000</v>
          </cell>
          <cell r="R2734">
            <v>8.7262922711976607</v>
          </cell>
          <cell r="S2734" t="str">
            <v/>
          </cell>
          <cell r="T2734">
            <v>46327</v>
          </cell>
          <cell r="U2734">
            <v>12.212780255592467</v>
          </cell>
          <cell r="V2734">
            <v>3163630</v>
          </cell>
          <cell r="X2734">
            <v>84</v>
          </cell>
          <cell r="Y2734">
            <v>0</v>
          </cell>
          <cell r="Z2734">
            <v>25.772800000000032</v>
          </cell>
        </row>
        <row r="2735">
          <cell r="A2735">
            <v>40352</v>
          </cell>
          <cell r="C2735">
            <v>1108980</v>
          </cell>
          <cell r="E2735">
            <v>2093310</v>
          </cell>
          <cell r="J2735">
            <v>49.56</v>
          </cell>
          <cell r="K2735">
            <v>49.56</v>
          </cell>
          <cell r="M2735">
            <v>126.53</v>
          </cell>
          <cell r="N2735">
            <v>33.72</v>
          </cell>
          <cell r="O2735">
            <v>0.26649806370030821</v>
          </cell>
          <cell r="P2735">
            <v>230</v>
          </cell>
          <cell r="Q2735">
            <v>142000</v>
          </cell>
          <cell r="R2735">
            <v>9.0927650633198933</v>
          </cell>
          <cell r="S2735" t="str">
            <v/>
          </cell>
          <cell r="T2735">
            <v>36847</v>
          </cell>
          <cell r="U2735">
            <v>9.5963819641568993</v>
          </cell>
          <cell r="V2735">
            <v>3202290</v>
          </cell>
          <cell r="X2735">
            <v>84</v>
          </cell>
          <cell r="Y2735">
            <v>0</v>
          </cell>
          <cell r="Z2735">
            <v>25.187200000000018</v>
          </cell>
        </row>
        <row r="2736">
          <cell r="A2736">
            <v>40353</v>
          </cell>
          <cell r="C2736">
            <v>925000</v>
          </cell>
          <cell r="E2736">
            <v>2021750</v>
          </cell>
          <cell r="J2736">
            <v>45.06</v>
          </cell>
          <cell r="K2736">
            <v>45.06</v>
          </cell>
          <cell r="M2736">
            <v>120.42</v>
          </cell>
          <cell r="N2736">
            <v>33.1</v>
          </cell>
          <cell r="O2736">
            <v>0.27487128383989373</v>
          </cell>
          <cell r="P2736">
            <v>230</v>
          </cell>
          <cell r="Q2736">
            <v>135000</v>
          </cell>
          <cell r="R2736">
            <v>8.9036439448875981</v>
          </cell>
          <cell r="S2736" t="str">
            <v/>
          </cell>
          <cell r="T2736">
            <v>35562</v>
          </cell>
          <cell r="U2736">
            <v>10.064887757699161</v>
          </cell>
          <cell r="V2736">
            <v>2946750</v>
          </cell>
          <cell r="X2736">
            <v>80</v>
          </cell>
          <cell r="Y2736">
            <v>0</v>
          </cell>
          <cell r="Z2736">
            <v>21.599999999999994</v>
          </cell>
        </row>
        <row r="2737">
          <cell r="A2737">
            <v>40354</v>
          </cell>
          <cell r="C2737">
            <v>740586</v>
          </cell>
          <cell r="E2737">
            <v>2051790</v>
          </cell>
          <cell r="J2737">
            <v>37.22</v>
          </cell>
          <cell r="K2737">
            <v>37.22</v>
          </cell>
          <cell r="M2737">
            <v>124.2</v>
          </cell>
          <cell r="N2737">
            <v>32.270000000000003</v>
          </cell>
          <cell r="O2737">
            <v>0.2598228663446055</v>
          </cell>
          <cell r="P2737">
            <v>230</v>
          </cell>
          <cell r="Q2737">
            <v>126000</v>
          </cell>
          <cell r="R2737">
            <v>8.6494114731755651</v>
          </cell>
          <cell r="S2737" t="str">
            <v/>
          </cell>
          <cell r="T2737">
            <v>34020</v>
          </cell>
          <cell r="U2737">
            <v>10.160766315138076</v>
          </cell>
          <cell r="V2737">
            <v>2792376</v>
          </cell>
          <cell r="X2737">
            <v>78</v>
          </cell>
          <cell r="Y2737">
            <v>0</v>
          </cell>
          <cell r="Z2737">
            <v>21.145600000000016</v>
          </cell>
        </row>
        <row r="2738">
          <cell r="A2738">
            <v>40355</v>
          </cell>
          <cell r="C2738">
            <v>997860</v>
          </cell>
          <cell r="E2738">
            <v>2058950</v>
          </cell>
          <cell r="J2738">
            <v>49.39</v>
          </cell>
          <cell r="K2738">
            <v>49.39</v>
          </cell>
          <cell r="M2738">
            <v>124.14</v>
          </cell>
          <cell r="N2738">
            <v>31.53</v>
          </cell>
          <cell r="O2738">
            <v>0.25398743354277431</v>
          </cell>
          <cell r="P2738">
            <v>230</v>
          </cell>
          <cell r="Q2738">
            <v>139000</v>
          </cell>
          <cell r="R2738">
            <v>8.8077277704143384</v>
          </cell>
          <cell r="S2738" t="str">
            <v/>
          </cell>
          <cell r="T2738">
            <v>31056</v>
          </cell>
          <cell r="U2738">
            <v>8.4731154373350002</v>
          </cell>
          <cell r="V2738">
            <v>3056810</v>
          </cell>
          <cell r="X2738">
            <v>83</v>
          </cell>
          <cell r="Y2738">
            <v>0</v>
          </cell>
          <cell r="Z2738">
            <v>24.856000000000023</v>
          </cell>
        </row>
        <row r="2739">
          <cell r="A2739">
            <v>40356</v>
          </cell>
          <cell r="C2739">
            <v>968961</v>
          </cell>
          <cell r="D2739">
            <v>1795</v>
          </cell>
          <cell r="E2739">
            <v>2107830</v>
          </cell>
          <cell r="J2739">
            <v>48.02</v>
          </cell>
          <cell r="K2739">
            <v>48.02</v>
          </cell>
          <cell r="L2739">
            <v>30</v>
          </cell>
          <cell r="M2739">
            <v>127.77</v>
          </cell>
          <cell r="N2739">
            <v>31.08</v>
          </cell>
          <cell r="O2739">
            <v>0.2432495891054238</v>
          </cell>
          <cell r="P2739">
            <v>230</v>
          </cell>
          <cell r="Q2739">
            <v>138000</v>
          </cell>
          <cell r="R2739">
            <v>8.7513254451333982</v>
          </cell>
          <cell r="S2739">
            <v>59.833333333333336</v>
          </cell>
          <cell r="T2739">
            <v>31916</v>
          </cell>
          <cell r="U2739">
            <v>8.6461589833774326</v>
          </cell>
          <cell r="V2739">
            <v>3078586</v>
          </cell>
          <cell r="X2739">
            <v>83</v>
          </cell>
          <cell r="Y2739">
            <v>0</v>
          </cell>
          <cell r="Z2739">
            <v>25.984000000000037</v>
          </cell>
        </row>
        <row r="2740">
          <cell r="A2740">
            <v>40357</v>
          </cell>
          <cell r="C2740">
            <v>871632</v>
          </cell>
          <cell r="E2740">
            <v>2004500</v>
          </cell>
          <cell r="J2740">
            <v>41.71</v>
          </cell>
          <cell r="K2740">
            <v>41.71</v>
          </cell>
          <cell r="M2740">
            <v>122.69</v>
          </cell>
          <cell r="N2740">
            <v>30.09</v>
          </cell>
          <cell r="O2740">
            <v>0.24525226179802756</v>
          </cell>
          <cell r="P2740">
            <v>230</v>
          </cell>
          <cell r="Q2740">
            <v>130000</v>
          </cell>
          <cell r="R2740">
            <v>8.7473600973236003</v>
          </cell>
          <cell r="S2740" t="str">
            <v/>
          </cell>
          <cell r="T2740">
            <v>31464</v>
          </cell>
          <cell r="U2740">
            <v>9.1237036408621019</v>
          </cell>
          <cell r="V2740">
            <v>2876132</v>
          </cell>
          <cell r="X2740">
            <v>80</v>
          </cell>
          <cell r="Y2740">
            <v>0</v>
          </cell>
          <cell r="Z2740">
            <v>23.768000000000043</v>
          </cell>
        </row>
        <row r="2741">
          <cell r="A2741">
            <v>40358</v>
          </cell>
          <cell r="C2741">
            <v>680238</v>
          </cell>
          <cell r="E2741">
            <v>1884340</v>
          </cell>
          <cell r="J2741">
            <v>32.86</v>
          </cell>
          <cell r="K2741">
            <v>32.86</v>
          </cell>
          <cell r="M2741">
            <v>115.28</v>
          </cell>
          <cell r="N2741">
            <v>28.9</v>
          </cell>
          <cell r="O2741">
            <v>0.25069396252602361</v>
          </cell>
          <cell r="P2741">
            <v>230</v>
          </cell>
          <cell r="Q2741">
            <v>111000</v>
          </cell>
          <cell r="R2741">
            <v>8.6559268259754294</v>
          </cell>
          <cell r="S2741" t="str">
            <v/>
          </cell>
          <cell r="T2741">
            <v>35754</v>
          </cell>
          <cell r="U2741">
            <v>11.627190126406761</v>
          </cell>
          <cell r="V2741">
            <v>2564578</v>
          </cell>
          <cell r="X2741">
            <v>76</v>
          </cell>
          <cell r="Y2741">
            <v>0</v>
          </cell>
          <cell r="Z2741">
            <v>17.755200000000016</v>
          </cell>
        </row>
        <row r="2742">
          <cell r="A2742">
            <v>40359</v>
          </cell>
          <cell r="C2742">
            <v>570411</v>
          </cell>
          <cell r="E2742">
            <v>1688280</v>
          </cell>
          <cell r="J2742">
            <v>30.91</v>
          </cell>
          <cell r="K2742">
            <v>30.91</v>
          </cell>
          <cell r="M2742">
            <v>100.59</v>
          </cell>
          <cell r="N2742">
            <v>28.45</v>
          </cell>
          <cell r="O2742">
            <v>0.28283129535739138</v>
          </cell>
          <cell r="P2742">
            <v>230</v>
          </cell>
          <cell r="Q2742">
            <v>100000</v>
          </cell>
          <cell r="R2742">
            <v>8.5881787072243352</v>
          </cell>
          <cell r="S2742" t="str">
            <v/>
          </cell>
          <cell r="T2742">
            <v>31837</v>
          </cell>
          <cell r="U2742">
            <v>11.755507061390869</v>
          </cell>
          <cell r="V2742">
            <v>2258691</v>
          </cell>
          <cell r="X2742">
            <v>72</v>
          </cell>
          <cell r="Y2742">
            <v>0</v>
          </cell>
          <cell r="Z2742">
            <v>13.201599999999978</v>
          </cell>
        </row>
        <row r="2743">
          <cell r="A2743">
            <v>40360</v>
          </cell>
          <cell r="C2743">
            <v>533000</v>
          </cell>
          <cell r="D2743">
            <v>1600</v>
          </cell>
          <cell r="E2743">
            <v>1643310</v>
          </cell>
          <cell r="J2743">
            <v>27.14</v>
          </cell>
          <cell r="K2743">
            <v>27.14</v>
          </cell>
          <cell r="L2743">
            <v>40</v>
          </cell>
          <cell r="M2743">
            <v>98.73</v>
          </cell>
          <cell r="N2743">
            <v>28.85</v>
          </cell>
          <cell r="O2743">
            <v>0.29221108072521018</v>
          </cell>
          <cell r="P2743">
            <v>230</v>
          </cell>
          <cell r="Q2743">
            <v>103000</v>
          </cell>
          <cell r="R2743">
            <v>8.6450703106379603</v>
          </cell>
          <cell r="S2743">
            <v>40</v>
          </cell>
          <cell r="T2743">
            <v>32414</v>
          </cell>
          <cell r="U2743">
            <v>12.412485364408997</v>
          </cell>
          <cell r="V2743">
            <v>2177910</v>
          </cell>
          <cell r="X2743">
            <v>70</v>
          </cell>
          <cell r="Y2743">
            <v>0</v>
          </cell>
          <cell r="Z2743">
            <v>11.707199999999993</v>
          </cell>
        </row>
        <row r="2744">
          <cell r="A2744">
            <v>40361</v>
          </cell>
          <cell r="C2744">
            <v>575283</v>
          </cell>
          <cell r="D2744">
            <v>1563</v>
          </cell>
          <cell r="E2744">
            <v>1620050</v>
          </cell>
          <cell r="J2744">
            <v>29.36</v>
          </cell>
          <cell r="K2744">
            <v>29.36</v>
          </cell>
          <cell r="L2744">
            <v>80</v>
          </cell>
          <cell r="M2744">
            <v>96.53</v>
          </cell>
          <cell r="N2744">
            <v>26.19</v>
          </cell>
          <cell r="O2744">
            <v>0.27131461721744538</v>
          </cell>
          <cell r="P2744">
            <v>230</v>
          </cell>
          <cell r="Q2744">
            <v>99000</v>
          </cell>
          <cell r="R2744">
            <v>8.7192509333545161</v>
          </cell>
          <cell r="S2744">
            <v>19.537500000000001</v>
          </cell>
          <cell r="T2744">
            <v>28512</v>
          </cell>
          <cell r="U2744">
            <v>10.823911555212444</v>
          </cell>
          <cell r="V2744">
            <v>2196896</v>
          </cell>
          <cell r="X2744">
            <v>70</v>
          </cell>
          <cell r="Y2744">
            <v>0</v>
          </cell>
          <cell r="Z2744">
            <v>13.619199999999992</v>
          </cell>
        </row>
        <row r="2745">
          <cell r="A2745">
            <v>40362</v>
          </cell>
          <cell r="C2745">
            <v>622993</v>
          </cell>
          <cell r="E2745">
            <v>1858560</v>
          </cell>
          <cell r="J2745">
            <v>31.48</v>
          </cell>
          <cell r="K2745">
            <v>31.48</v>
          </cell>
          <cell r="M2745">
            <v>113.91</v>
          </cell>
          <cell r="N2745">
            <v>30.41</v>
          </cell>
          <cell r="O2745">
            <v>0.2669651479237995</v>
          </cell>
          <cell r="P2745">
            <v>230</v>
          </cell>
          <cell r="Q2745">
            <v>118000</v>
          </cell>
          <cell r="R2745">
            <v>8.5341254556709547</v>
          </cell>
          <cell r="S2745" t="str">
            <v/>
          </cell>
          <cell r="T2745">
            <v>25895</v>
          </cell>
          <cell r="U2745">
            <v>8.7027881330763428</v>
          </cell>
          <cell r="V2745">
            <v>2481553</v>
          </cell>
          <cell r="X2745">
            <v>72</v>
          </cell>
          <cell r="Y2745">
            <v>0</v>
          </cell>
          <cell r="Z2745">
            <v>16.387200000000021</v>
          </cell>
        </row>
        <row r="2746">
          <cell r="A2746">
            <v>40363</v>
          </cell>
          <cell r="C2746">
            <v>731258</v>
          </cell>
          <cell r="E2746">
            <v>2087140</v>
          </cell>
          <cell r="J2746">
            <v>36.86</v>
          </cell>
          <cell r="K2746">
            <v>36.86</v>
          </cell>
          <cell r="M2746">
            <v>125.25</v>
          </cell>
          <cell r="N2746">
            <v>32.86</v>
          </cell>
          <cell r="O2746">
            <v>0.26235528942115766</v>
          </cell>
          <cell r="P2746">
            <v>230</v>
          </cell>
          <cell r="Q2746">
            <v>127000</v>
          </cell>
          <cell r="R2746">
            <v>8.6928567022392205</v>
          </cell>
          <cell r="S2746" t="str">
            <v/>
          </cell>
          <cell r="T2746">
            <v>25475</v>
          </cell>
          <cell r="U2746">
            <v>7.5383781850540625</v>
          </cell>
          <cell r="V2746">
            <v>2818398</v>
          </cell>
          <cell r="X2746">
            <v>84</v>
          </cell>
          <cell r="Y2746">
            <v>0</v>
          </cell>
          <cell r="Z2746">
            <v>24.29440000000001</v>
          </cell>
        </row>
        <row r="2747">
          <cell r="A2747">
            <v>40364</v>
          </cell>
          <cell r="C2747">
            <v>872000</v>
          </cell>
          <cell r="D2747">
            <v>352000</v>
          </cell>
          <cell r="E2747">
            <v>1446270</v>
          </cell>
          <cell r="J2747">
            <v>41.69</v>
          </cell>
          <cell r="K2747">
            <v>41.69</v>
          </cell>
          <cell r="L2747">
            <v>4780</v>
          </cell>
          <cell r="M2747">
            <v>84.6</v>
          </cell>
          <cell r="N2747">
            <v>23.38</v>
          </cell>
          <cell r="O2747">
            <v>0.27635933806146573</v>
          </cell>
          <cell r="P2747">
            <v>230</v>
          </cell>
          <cell r="Q2747">
            <v>119000</v>
          </cell>
          <cell r="R2747">
            <v>9.178359331696889</v>
          </cell>
          <cell r="S2747">
            <v>73.640167364016733</v>
          </cell>
          <cell r="T2747">
            <v>30306</v>
          </cell>
          <cell r="U2747">
            <v>9.4654113628958871</v>
          </cell>
          <cell r="V2747">
            <v>2670270</v>
          </cell>
          <cell r="X2747">
            <v>80</v>
          </cell>
          <cell r="Y2747">
            <v>0</v>
          </cell>
          <cell r="Z2747">
            <v>19.601600000000019</v>
          </cell>
        </row>
        <row r="2748">
          <cell r="A2748">
            <v>40365</v>
          </cell>
          <cell r="C2748">
            <v>799000</v>
          </cell>
          <cell r="E2748">
            <v>2052830</v>
          </cell>
          <cell r="J2748">
            <v>41.3</v>
          </cell>
          <cell r="K2748">
            <v>41.3</v>
          </cell>
          <cell r="M2748">
            <v>120.63</v>
          </cell>
          <cell r="N2748">
            <v>35.94</v>
          </cell>
          <cell r="O2748">
            <v>0.29793583685650332</v>
          </cell>
          <cell r="P2748">
            <v>230</v>
          </cell>
          <cell r="Q2748">
            <v>131000</v>
          </cell>
          <cell r="R2748">
            <v>8.8057493978879755</v>
          </cell>
          <cell r="S2748" t="str">
            <v/>
          </cell>
          <cell r="T2748">
            <v>26170</v>
          </cell>
          <cell r="U2748">
            <v>7.6532542262336811</v>
          </cell>
          <cell r="V2748">
            <v>2851830</v>
          </cell>
          <cell r="X2748">
            <v>80</v>
          </cell>
          <cell r="Y2748">
            <v>0</v>
          </cell>
          <cell r="Z2748">
            <v>20.468800000000002</v>
          </cell>
        </row>
        <row r="2749">
          <cell r="A2749">
            <v>40366</v>
          </cell>
          <cell r="C2749">
            <v>906523</v>
          </cell>
          <cell r="E2749">
            <v>2084360</v>
          </cell>
          <cell r="J2749">
            <v>48.59</v>
          </cell>
          <cell r="K2749">
            <v>48.59</v>
          </cell>
          <cell r="M2749">
            <v>126.34</v>
          </cell>
          <cell r="N2749">
            <v>35.409999999999997</v>
          </cell>
          <cell r="O2749">
            <v>0.28027544720595216</v>
          </cell>
          <cell r="P2749">
            <v>230</v>
          </cell>
          <cell r="Q2749">
            <v>136000</v>
          </cell>
          <cell r="R2749">
            <v>8.5487995198079236</v>
          </cell>
          <cell r="S2749" t="str">
            <v/>
          </cell>
          <cell r="T2749">
            <v>27155</v>
          </cell>
          <cell r="U2749">
            <v>7.5721016168134954</v>
          </cell>
          <cell r="V2749">
            <v>2990883</v>
          </cell>
          <cell r="X2749">
            <v>82</v>
          </cell>
          <cell r="Y2749">
            <v>0</v>
          </cell>
          <cell r="Z2749">
            <v>24.803200000000018</v>
          </cell>
        </row>
        <row r="2750">
          <cell r="A2750">
            <v>40367</v>
          </cell>
          <cell r="C2750">
            <v>961000</v>
          </cell>
          <cell r="D2750">
            <v>1600</v>
          </cell>
          <cell r="E2750">
            <v>2087180</v>
          </cell>
          <cell r="J2750">
            <v>46.97</v>
          </cell>
          <cell r="K2750">
            <v>46.97</v>
          </cell>
          <cell r="L2750">
            <v>40</v>
          </cell>
          <cell r="M2750">
            <v>126.55</v>
          </cell>
          <cell r="N2750">
            <v>33.15</v>
          </cell>
          <cell r="O2750">
            <v>0.26195179770841565</v>
          </cell>
          <cell r="P2750">
            <v>230</v>
          </cell>
          <cell r="Q2750">
            <v>137000</v>
          </cell>
          <cell r="R2750">
            <v>8.7833679114799459</v>
          </cell>
          <cell r="S2750">
            <v>40</v>
          </cell>
          <cell r="T2750">
            <v>26074</v>
          </cell>
          <cell r="U2750">
            <v>7.1302572644584199</v>
          </cell>
          <cell r="V2750">
            <v>3049780</v>
          </cell>
          <cell r="X2750">
            <v>82</v>
          </cell>
          <cell r="Y2750">
            <v>0</v>
          </cell>
          <cell r="Z2750">
            <v>27.502400000000009</v>
          </cell>
        </row>
        <row r="2751">
          <cell r="A2751">
            <v>40368</v>
          </cell>
          <cell r="C2751">
            <v>861753</v>
          </cell>
          <cell r="E2751">
            <v>2123520</v>
          </cell>
          <cell r="J2751">
            <v>45.2</v>
          </cell>
          <cell r="K2751">
            <v>45.2</v>
          </cell>
          <cell r="M2751">
            <v>130.16</v>
          </cell>
          <cell r="N2751">
            <v>29.41</v>
          </cell>
          <cell r="O2751">
            <v>0.22595267363245236</v>
          </cell>
          <cell r="P2751">
            <v>230</v>
          </cell>
          <cell r="Q2751">
            <v>135000</v>
          </cell>
          <cell r="R2751">
            <v>8.5118413549270073</v>
          </cell>
          <cell r="S2751" t="str">
            <v/>
          </cell>
          <cell r="T2751">
            <v>30929</v>
          </cell>
          <cell r="U2751">
            <v>8.6406790936708298</v>
          </cell>
          <cell r="V2751">
            <v>2985273</v>
          </cell>
          <cell r="X2751">
            <v>80</v>
          </cell>
          <cell r="Y2751">
            <v>0</v>
          </cell>
          <cell r="Z2751">
            <v>26.366400000000027</v>
          </cell>
        </row>
        <row r="2752">
          <cell r="A2752">
            <v>40369</v>
          </cell>
          <cell r="C2752">
            <v>662603</v>
          </cell>
          <cell r="E2752">
            <v>2032220</v>
          </cell>
          <cell r="J2752">
            <v>34.43</v>
          </cell>
          <cell r="K2752">
            <v>34.43</v>
          </cell>
          <cell r="M2752">
            <v>126.61</v>
          </cell>
          <cell r="N2752">
            <v>26.53</v>
          </cell>
          <cell r="O2752">
            <v>0.20954111049680121</v>
          </cell>
          <cell r="P2752">
            <v>230</v>
          </cell>
          <cell r="Q2752">
            <v>119000</v>
          </cell>
          <cell r="R2752">
            <v>8.3669367858917045</v>
          </cell>
          <cell r="S2752" t="str">
            <v/>
          </cell>
          <cell r="T2752">
            <v>24880</v>
          </cell>
          <cell r="U2752">
            <v>7.6999194381226514</v>
          </cell>
          <cell r="V2752">
            <v>2694823</v>
          </cell>
          <cell r="X2752">
            <v>78</v>
          </cell>
          <cell r="Y2752">
            <v>0</v>
          </cell>
          <cell r="Z2752">
            <v>21.665600000000012</v>
          </cell>
        </row>
        <row r="2753">
          <cell r="A2753">
            <v>40370</v>
          </cell>
          <cell r="C2753">
            <v>697495</v>
          </cell>
          <cell r="E2753">
            <v>2001080</v>
          </cell>
          <cell r="J2753">
            <v>34.71</v>
          </cell>
          <cell r="K2753">
            <v>34.71</v>
          </cell>
          <cell r="M2753">
            <v>124.57</v>
          </cell>
          <cell r="N2753">
            <v>26.25</v>
          </cell>
          <cell r="O2753">
            <v>0.21072489363410132</v>
          </cell>
          <cell r="P2753">
            <v>230</v>
          </cell>
          <cell r="Q2753">
            <v>126000</v>
          </cell>
          <cell r="R2753">
            <v>8.4711671270718227</v>
          </cell>
          <cell r="S2753" t="str">
            <v/>
          </cell>
          <cell r="T2753">
            <v>28629</v>
          </cell>
          <cell r="U2753">
            <v>8.8478496984519612</v>
          </cell>
          <cell r="V2753">
            <v>2698575</v>
          </cell>
          <cell r="X2753">
            <v>78</v>
          </cell>
          <cell r="Y2753">
            <v>0</v>
          </cell>
          <cell r="Z2753">
            <v>22.17600000000003</v>
          </cell>
        </row>
        <row r="2754">
          <cell r="A2754">
            <v>40371</v>
          </cell>
          <cell r="C2754">
            <v>737400</v>
          </cell>
          <cell r="E2754">
            <v>2082990</v>
          </cell>
          <cell r="J2754">
            <v>33.549999999999997</v>
          </cell>
          <cell r="K2754">
            <v>33.549999999999997</v>
          </cell>
          <cell r="M2754">
            <v>130.47</v>
          </cell>
          <cell r="N2754">
            <v>27.29</v>
          </cell>
          <cell r="O2754">
            <v>0.20916685828159728</v>
          </cell>
          <cell r="P2754">
            <v>230</v>
          </cell>
          <cell r="Q2754">
            <v>127000</v>
          </cell>
          <cell r="R2754">
            <v>8.5977014998170969</v>
          </cell>
          <cell r="S2754" t="str">
            <v/>
          </cell>
          <cell r="T2754">
            <v>25814</v>
          </cell>
          <cell r="U2754">
            <v>7.6332975226830326</v>
          </cell>
          <cell r="V2754">
            <v>2820390</v>
          </cell>
          <cell r="X2754">
            <v>78</v>
          </cell>
          <cell r="Y2754">
            <v>0</v>
          </cell>
          <cell r="Z2754">
            <v>22.942400000000021</v>
          </cell>
        </row>
        <row r="2755">
          <cell r="A2755">
            <v>40372</v>
          </cell>
          <cell r="C2755">
            <v>796000</v>
          </cell>
          <cell r="E2755">
            <v>2087010</v>
          </cell>
          <cell r="J2755">
            <v>39.299999999999997</v>
          </cell>
          <cell r="K2755">
            <v>39.299999999999997</v>
          </cell>
          <cell r="M2755">
            <v>129.15</v>
          </cell>
          <cell r="N2755">
            <v>30.9</v>
          </cell>
          <cell r="O2755">
            <v>0.2392566782810685</v>
          </cell>
          <cell r="P2755">
            <v>230</v>
          </cell>
          <cell r="Q2755">
            <v>130000</v>
          </cell>
          <cell r="R2755">
            <v>8.5574651231819523</v>
          </cell>
          <cell r="S2755" t="str">
            <v/>
          </cell>
          <cell r="T2755">
            <v>26057</v>
          </cell>
          <cell r="U2755">
            <v>7.53779487410727</v>
          </cell>
          <cell r="V2755">
            <v>2883010</v>
          </cell>
          <cell r="X2755">
            <v>82</v>
          </cell>
          <cell r="Y2755">
            <v>0</v>
          </cell>
          <cell r="Z2755">
            <v>26.432000000000002</v>
          </cell>
        </row>
        <row r="2756">
          <cell r="A2756">
            <v>40373</v>
          </cell>
          <cell r="C2756">
            <v>914416</v>
          </cell>
          <cell r="E2756">
            <v>2128640</v>
          </cell>
          <cell r="J2756">
            <v>46.09</v>
          </cell>
          <cell r="K2756">
            <v>46.09</v>
          </cell>
          <cell r="M2756">
            <v>129.63999999999999</v>
          </cell>
          <cell r="N2756">
            <v>36.36</v>
          </cell>
          <cell r="O2756">
            <v>0.2804689910521444</v>
          </cell>
          <cell r="P2756">
            <v>230</v>
          </cell>
          <cell r="Q2756">
            <v>135000</v>
          </cell>
          <cell r="R2756">
            <v>8.6583281169976676</v>
          </cell>
          <cell r="S2756" t="str">
            <v/>
          </cell>
          <cell r="T2756">
            <v>30249</v>
          </cell>
          <cell r="U2756">
            <v>8.2902404687918985</v>
          </cell>
          <cell r="V2756">
            <v>3043056</v>
          </cell>
          <cell r="X2756">
            <v>83</v>
          </cell>
          <cell r="Y2756">
            <v>0</v>
          </cell>
          <cell r="Z2756">
            <v>25.996800000000022</v>
          </cell>
        </row>
        <row r="2757">
          <cell r="A2757">
            <v>40374</v>
          </cell>
          <cell r="C2757">
            <v>987629</v>
          </cell>
          <cell r="D2757">
            <v>1600</v>
          </cell>
          <cell r="E2757">
            <v>2119990</v>
          </cell>
          <cell r="J2757">
            <v>50.23</v>
          </cell>
          <cell r="K2757">
            <v>50.23</v>
          </cell>
          <cell r="L2757">
            <v>40</v>
          </cell>
          <cell r="M2757">
            <v>127.4</v>
          </cell>
          <cell r="N2757">
            <v>30.77</v>
          </cell>
          <cell r="O2757">
            <v>0.24152276295133437</v>
          </cell>
          <cell r="P2757">
            <v>230</v>
          </cell>
          <cell r="Q2757">
            <v>137000</v>
          </cell>
          <cell r="R2757">
            <v>8.747449755108935</v>
          </cell>
          <cell r="S2757">
            <v>40</v>
          </cell>
          <cell r="T2757">
            <v>38515</v>
          </cell>
          <cell r="U2757">
            <v>10.331054197211582</v>
          </cell>
          <cell r="V2757">
            <v>3109219</v>
          </cell>
          <cell r="X2757">
            <v>84</v>
          </cell>
          <cell r="Y2757">
            <v>0</v>
          </cell>
          <cell r="Z2757">
            <v>27.19680000000001</v>
          </cell>
        </row>
        <row r="2758">
          <cell r="A2758">
            <v>40375</v>
          </cell>
          <cell r="C2758">
            <v>899000</v>
          </cell>
          <cell r="D2758">
            <v>2500</v>
          </cell>
          <cell r="E2758">
            <v>1995790</v>
          </cell>
          <cell r="J2758">
            <v>44.28</v>
          </cell>
          <cell r="K2758">
            <v>44.28</v>
          </cell>
          <cell r="L2758">
            <v>80</v>
          </cell>
          <cell r="M2758">
            <v>122.19</v>
          </cell>
          <cell r="N2758">
            <v>27.69</v>
          </cell>
          <cell r="O2758">
            <v>0.22661428922170393</v>
          </cell>
          <cell r="P2758">
            <v>230</v>
          </cell>
          <cell r="Q2758">
            <v>134000</v>
          </cell>
          <cell r="R2758">
            <v>8.6946296630023436</v>
          </cell>
          <cell r="S2758">
            <v>31.25</v>
          </cell>
          <cell r="T2758">
            <v>30856</v>
          </cell>
          <cell r="U2758">
            <v>8.8820601320544377</v>
          </cell>
          <cell r="V2758">
            <v>2897290</v>
          </cell>
          <cell r="X2758">
            <v>83</v>
          </cell>
          <cell r="Y2758">
            <v>0</v>
          </cell>
          <cell r="Z2758">
            <v>26.552000000000021</v>
          </cell>
        </row>
        <row r="2759">
          <cell r="A2759">
            <v>40376</v>
          </cell>
          <cell r="C2759">
            <v>340000</v>
          </cell>
          <cell r="D2759">
            <v>428000</v>
          </cell>
          <cell r="E2759">
            <v>2154660</v>
          </cell>
          <cell r="J2759">
            <v>15.62</v>
          </cell>
          <cell r="K2759">
            <v>15.62</v>
          </cell>
          <cell r="L2759">
            <v>5360</v>
          </cell>
          <cell r="M2759">
            <v>131.13999999999999</v>
          </cell>
          <cell r="N2759">
            <v>29.77</v>
          </cell>
          <cell r="O2759">
            <v>0.22700930303492453</v>
          </cell>
          <cell r="P2759">
            <v>230</v>
          </cell>
          <cell r="Q2759">
            <v>130000</v>
          </cell>
          <cell r="R2759">
            <v>8.4991142000545103</v>
          </cell>
          <cell r="S2759">
            <v>79.850746268656721</v>
          </cell>
          <cell r="T2759">
            <v>30794</v>
          </cell>
          <cell r="U2759">
            <v>8.7872677629282911</v>
          </cell>
          <cell r="V2759">
            <v>2922660</v>
          </cell>
          <cell r="X2759">
            <v>82</v>
          </cell>
          <cell r="Y2759">
            <v>0</v>
          </cell>
          <cell r="Z2759">
            <v>25.076799999999992</v>
          </cell>
        </row>
        <row r="2760">
          <cell r="A2760">
            <v>40377</v>
          </cell>
          <cell r="D2760">
            <v>590861</v>
          </cell>
          <cell r="E2760">
            <v>2253120</v>
          </cell>
          <cell r="K2760">
            <v>0</v>
          </cell>
          <cell r="L2760">
            <v>7190</v>
          </cell>
          <cell r="M2760">
            <v>136.56</v>
          </cell>
          <cell r="N2760">
            <v>30.27</v>
          </cell>
          <cell r="O2760">
            <v>0.22166080843585237</v>
          </cell>
          <cell r="P2760">
            <v>230</v>
          </cell>
          <cell r="Q2760">
            <v>129000</v>
          </cell>
          <cell r="R2760">
            <v>8.2495606326889277</v>
          </cell>
          <cell r="S2760">
            <v>82.178164116828924</v>
          </cell>
          <cell r="T2760">
            <v>27343</v>
          </cell>
          <cell r="U2760">
            <v>8.0183594756786345</v>
          </cell>
          <cell r="V2760">
            <v>2843981</v>
          </cell>
          <cell r="X2760">
            <v>80</v>
          </cell>
          <cell r="Y2760">
            <v>0</v>
          </cell>
          <cell r="Z2760">
            <v>25.345600000000019</v>
          </cell>
        </row>
        <row r="2761">
          <cell r="A2761">
            <v>40378</v>
          </cell>
          <cell r="D2761">
            <v>509965</v>
          </cell>
          <cell r="E2761">
            <v>2245960</v>
          </cell>
          <cell r="K2761">
            <v>0</v>
          </cell>
          <cell r="L2761">
            <v>6380</v>
          </cell>
          <cell r="M2761">
            <v>136.63999999999999</v>
          </cell>
          <cell r="N2761">
            <v>30.64</v>
          </cell>
          <cell r="O2761">
            <v>0.22423887587822017</v>
          </cell>
          <cell r="P2761">
            <v>230</v>
          </cell>
          <cell r="Q2761">
            <v>134000</v>
          </cell>
          <cell r="R2761">
            <v>8.2185304449648715</v>
          </cell>
          <cell r="S2761">
            <v>79.931818181818187</v>
          </cell>
          <cell r="T2761">
            <v>24211</v>
          </cell>
          <cell r="U2761">
            <v>7.3267501836951299</v>
          </cell>
          <cell r="V2761">
            <v>2755925</v>
          </cell>
          <cell r="X2761">
            <v>83</v>
          </cell>
          <cell r="Y2761">
            <v>0</v>
          </cell>
          <cell r="Z2761">
            <v>26.273600000000002</v>
          </cell>
        </row>
        <row r="2762">
          <cell r="A2762">
            <v>40379</v>
          </cell>
          <cell r="C2762">
            <v>768365</v>
          </cell>
          <cell r="D2762">
            <v>103840</v>
          </cell>
          <cell r="E2762">
            <v>2160870</v>
          </cell>
          <cell r="J2762">
            <v>44.51</v>
          </cell>
          <cell r="K2762">
            <v>44.51</v>
          </cell>
          <cell r="L2762">
            <v>1330</v>
          </cell>
          <cell r="M2762">
            <v>129.91999999999999</v>
          </cell>
          <cell r="N2762">
            <v>30.5</v>
          </cell>
          <cell r="O2762">
            <v>0.2347598522167488</v>
          </cell>
          <cell r="P2762">
            <v>230</v>
          </cell>
          <cell r="Q2762">
            <v>141000</v>
          </cell>
          <cell r="R2762">
            <v>8.3965917560052752</v>
          </cell>
          <cell r="S2762">
            <v>78.075187969924812</v>
          </cell>
          <cell r="T2762">
            <v>25446</v>
          </cell>
          <cell r="U2762">
            <v>6.9968477535174696</v>
          </cell>
          <cell r="V2762">
            <v>3033075</v>
          </cell>
          <cell r="X2762">
            <v>80</v>
          </cell>
          <cell r="Y2762">
            <v>0</v>
          </cell>
          <cell r="Z2762">
            <v>25.089600000000019</v>
          </cell>
        </row>
        <row r="2763">
          <cell r="A2763">
            <v>40380</v>
          </cell>
          <cell r="C2763">
            <v>940561</v>
          </cell>
          <cell r="E2763">
            <v>2120650</v>
          </cell>
          <cell r="J2763">
            <v>42.9</v>
          </cell>
          <cell r="K2763">
            <v>42.9</v>
          </cell>
          <cell r="M2763">
            <v>129.1</v>
          </cell>
          <cell r="N2763">
            <v>29.21</v>
          </cell>
          <cell r="O2763">
            <v>0.22625871417505811</v>
          </cell>
          <cell r="P2763">
            <v>230</v>
          </cell>
          <cell r="Q2763">
            <v>139000</v>
          </cell>
          <cell r="R2763">
            <v>8.898869186046511</v>
          </cell>
          <cell r="S2763" t="str">
            <v/>
          </cell>
          <cell r="T2763">
            <v>26867</v>
          </cell>
          <cell r="U2763">
            <v>7.3196777353798872</v>
          </cell>
          <cell r="V2763">
            <v>3061211</v>
          </cell>
          <cell r="X2763">
            <v>83</v>
          </cell>
          <cell r="Y2763">
            <v>0</v>
          </cell>
          <cell r="Z2763">
            <v>27.379200000000026</v>
          </cell>
        </row>
        <row r="2764">
          <cell r="A2764">
            <v>40381</v>
          </cell>
          <cell r="C2764">
            <v>999000</v>
          </cell>
          <cell r="E2764">
            <v>2138980</v>
          </cell>
          <cell r="J2764">
            <v>53.6</v>
          </cell>
          <cell r="K2764">
            <v>53.6</v>
          </cell>
          <cell r="M2764">
            <v>131.94</v>
          </cell>
          <cell r="N2764">
            <v>29.2</v>
          </cell>
          <cell r="O2764">
            <v>0.22131271790207671</v>
          </cell>
          <cell r="P2764">
            <v>230</v>
          </cell>
          <cell r="Q2764">
            <v>142000</v>
          </cell>
          <cell r="R2764">
            <v>8.4563436455750782</v>
          </cell>
          <cell r="S2764" t="str">
            <v/>
          </cell>
          <cell r="T2764">
            <v>28408</v>
          </cell>
          <cell r="U2764">
            <v>7.550166667728921</v>
          </cell>
          <cell r="V2764">
            <v>3137980</v>
          </cell>
          <cell r="X2764">
            <v>84</v>
          </cell>
          <cell r="Y2764">
            <v>0</v>
          </cell>
          <cell r="Z2764">
            <v>26.347200000000015</v>
          </cell>
        </row>
        <row r="2765">
          <cell r="A2765">
            <v>40382</v>
          </cell>
          <cell r="C2765">
            <v>1011400</v>
          </cell>
          <cell r="E2765">
            <v>2085960</v>
          </cell>
          <cell r="J2765">
            <v>51.87</v>
          </cell>
          <cell r="K2765">
            <v>51.87</v>
          </cell>
          <cell r="M2765">
            <v>126.81</v>
          </cell>
          <cell r="N2765">
            <v>23.5</v>
          </cell>
          <cell r="O2765">
            <v>0.18531661540887942</v>
          </cell>
          <cell r="P2765">
            <v>230</v>
          </cell>
          <cell r="Q2765">
            <v>138000</v>
          </cell>
          <cell r="R2765">
            <v>8.6673382583389298</v>
          </cell>
          <cell r="S2765" t="str">
            <v/>
          </cell>
          <cell r="T2765">
            <v>29589</v>
          </cell>
          <cell r="U2765">
            <v>7.9671804375338997</v>
          </cell>
          <cell r="V2765">
            <v>3097360</v>
          </cell>
          <cell r="X2765">
            <v>87</v>
          </cell>
          <cell r="Y2765">
            <v>0</v>
          </cell>
          <cell r="Z2765">
            <v>26.324800000000025</v>
          </cell>
        </row>
        <row r="2766">
          <cell r="A2766">
            <v>40383</v>
          </cell>
          <cell r="C2766">
            <v>920041</v>
          </cell>
          <cell r="E2766">
            <v>1996220</v>
          </cell>
          <cell r="J2766">
            <v>46.47</v>
          </cell>
          <cell r="K2766">
            <v>46.47</v>
          </cell>
          <cell r="M2766">
            <v>120.58</v>
          </cell>
          <cell r="N2766">
            <v>23.22</v>
          </cell>
          <cell r="O2766">
            <v>0.19256924863161387</v>
          </cell>
          <cell r="P2766">
            <v>230</v>
          </cell>
          <cell r="Q2766">
            <v>148000</v>
          </cell>
          <cell r="R2766">
            <v>8.728706973959893</v>
          </cell>
          <cell r="S2766" t="str">
            <v/>
          </cell>
          <cell r="T2766">
            <v>28613</v>
          </cell>
          <cell r="U2766">
            <v>8.1828210849440417</v>
          </cell>
          <cell r="V2766">
            <v>2916261</v>
          </cell>
          <cell r="X2766">
            <v>85</v>
          </cell>
          <cell r="Y2766">
            <v>0</v>
          </cell>
          <cell r="Z2766">
            <v>25.782400000000024</v>
          </cell>
        </row>
        <row r="2767">
          <cell r="A2767">
            <v>40384</v>
          </cell>
          <cell r="C2767">
            <v>814000</v>
          </cell>
          <cell r="E2767">
            <v>2066830</v>
          </cell>
          <cell r="J2767">
            <v>38.81</v>
          </cell>
          <cell r="K2767">
            <v>38.81</v>
          </cell>
          <cell r="M2767">
            <v>127.04</v>
          </cell>
          <cell r="N2767">
            <v>24.74</v>
          </cell>
          <cell r="O2767">
            <v>0.19474181360201509</v>
          </cell>
          <cell r="P2767">
            <v>230</v>
          </cell>
          <cell r="Q2767">
            <v>130000</v>
          </cell>
          <cell r="R2767">
            <v>8.6850467289719617</v>
          </cell>
          <cell r="S2767" t="str">
            <v/>
          </cell>
          <cell r="T2767">
            <v>26254</v>
          </cell>
          <cell r="U2767">
            <v>7.6005304026964442</v>
          </cell>
          <cell r="V2767">
            <v>2880830</v>
          </cell>
          <cell r="X2767">
            <v>83</v>
          </cell>
          <cell r="Y2767">
            <v>0</v>
          </cell>
          <cell r="Z2767">
            <v>26</v>
          </cell>
        </row>
        <row r="2768">
          <cell r="A2768">
            <v>40385</v>
          </cell>
          <cell r="C2768">
            <v>882195</v>
          </cell>
          <cell r="E2768">
            <v>2084070</v>
          </cell>
          <cell r="J2768">
            <v>46.31</v>
          </cell>
          <cell r="K2768">
            <v>46.31</v>
          </cell>
          <cell r="M2768">
            <v>126.94</v>
          </cell>
          <cell r="N2768">
            <v>27.94</v>
          </cell>
          <cell r="O2768">
            <v>0.22010398613518198</v>
          </cell>
          <cell r="P2768">
            <v>230</v>
          </cell>
          <cell r="Q2768">
            <v>132000</v>
          </cell>
          <cell r="R2768">
            <v>8.5606493506493511</v>
          </cell>
          <cell r="S2768" t="str">
            <v/>
          </cell>
          <cell r="T2768">
            <v>34012</v>
          </cell>
          <cell r="U2768">
            <v>9.5628704785310816</v>
          </cell>
          <cell r="V2768">
            <v>2966265</v>
          </cell>
          <cell r="X2768">
            <v>82</v>
          </cell>
          <cell r="Y2768">
            <v>0</v>
          </cell>
          <cell r="Z2768">
            <v>24.804800000000014</v>
          </cell>
        </row>
        <row r="2769">
          <cell r="A2769">
            <v>40386</v>
          </cell>
          <cell r="C2769">
            <v>912343</v>
          </cell>
          <cell r="E2769">
            <v>2128590</v>
          </cell>
          <cell r="J2769">
            <v>45.63</v>
          </cell>
          <cell r="K2769">
            <v>45.63</v>
          </cell>
          <cell r="M2769">
            <v>132.21</v>
          </cell>
          <cell r="N2769">
            <v>26.69</v>
          </cell>
          <cell r="O2769">
            <v>0.20187580364571514</v>
          </cell>
          <cell r="P2769">
            <v>230</v>
          </cell>
          <cell r="Q2769">
            <v>138000</v>
          </cell>
          <cell r="R2769">
            <v>8.5496316914080079</v>
          </cell>
          <cell r="S2769" t="str">
            <v/>
          </cell>
          <cell r="T2769">
            <v>29793</v>
          </cell>
          <cell r="U2769">
            <v>8.1709666079456547</v>
          </cell>
          <cell r="V2769">
            <v>3040933</v>
          </cell>
          <cell r="X2769">
            <v>82</v>
          </cell>
          <cell r="Y2769">
            <v>0</v>
          </cell>
          <cell r="Z2769">
            <v>25.355200000000011</v>
          </cell>
        </row>
        <row r="2770">
          <cell r="A2770">
            <v>40387</v>
          </cell>
          <cell r="C2770">
            <v>968000</v>
          </cell>
          <cell r="E2770">
            <v>2173290</v>
          </cell>
          <cell r="J2770">
            <v>50.28</v>
          </cell>
          <cell r="K2770">
            <v>50.28</v>
          </cell>
          <cell r="M2770">
            <v>134.22</v>
          </cell>
          <cell r="N2770">
            <v>30.18</v>
          </cell>
          <cell r="O2770">
            <v>0.2248547161376844</v>
          </cell>
          <cell r="P2770">
            <v>230</v>
          </cell>
          <cell r="Q2770">
            <v>144000</v>
          </cell>
          <cell r="R2770">
            <v>8.5129810298102981</v>
          </cell>
          <cell r="S2770" t="str">
            <v/>
          </cell>
          <cell r="T2770">
            <v>29540</v>
          </cell>
          <cell r="U2770">
            <v>7.8427524997692037</v>
          </cell>
          <cell r="V2770">
            <v>3141290</v>
          </cell>
          <cell r="X2770">
            <v>84</v>
          </cell>
          <cell r="Y2770">
            <v>0</v>
          </cell>
          <cell r="Z2770">
            <v>26.918400000000005</v>
          </cell>
        </row>
        <row r="2771">
          <cell r="A2771">
            <v>40388</v>
          </cell>
          <cell r="C2771">
            <v>996000</v>
          </cell>
          <cell r="E2771">
            <v>2128360</v>
          </cell>
          <cell r="J2771">
            <v>50.85</v>
          </cell>
          <cell r="K2771">
            <v>50.85</v>
          </cell>
          <cell r="M2771">
            <v>129.57</v>
          </cell>
          <cell r="N2771">
            <v>30.09</v>
          </cell>
          <cell r="O2771">
            <v>0.23222968279694375</v>
          </cell>
          <cell r="P2771">
            <v>230</v>
          </cell>
          <cell r="Q2771">
            <v>142000</v>
          </cell>
          <cell r="R2771">
            <v>8.6585744374237894</v>
          </cell>
          <cell r="S2771" t="str">
            <v/>
          </cell>
          <cell r="T2771">
            <v>36937</v>
          </cell>
          <cell r="U2771">
            <v>9.8597658400440427</v>
          </cell>
          <cell r="V2771">
            <v>3124360</v>
          </cell>
          <cell r="X2771">
            <v>84</v>
          </cell>
          <cell r="Y2771">
            <v>0</v>
          </cell>
          <cell r="Z2771">
            <v>25.480000000000004</v>
          </cell>
        </row>
        <row r="2772">
          <cell r="A2772">
            <v>40389</v>
          </cell>
          <cell r="C2772">
            <v>848000</v>
          </cell>
          <cell r="E2772">
            <v>2077820</v>
          </cell>
          <cell r="J2772">
            <v>38.46</v>
          </cell>
          <cell r="K2772">
            <v>38.46</v>
          </cell>
          <cell r="M2772">
            <v>129.09</v>
          </cell>
          <cell r="N2772">
            <v>28.99</v>
          </cell>
          <cell r="O2772">
            <v>0.22457200402819735</v>
          </cell>
          <cell r="P2772">
            <v>230</v>
          </cell>
          <cell r="Q2772">
            <v>132000</v>
          </cell>
          <cell r="R2772">
            <v>8.7311847209788116</v>
          </cell>
          <cell r="S2772" t="str">
            <v/>
          </cell>
          <cell r="T2772">
            <v>23150</v>
          </cell>
          <cell r="U2772">
            <v>6.5988680096519952</v>
          </cell>
          <cell r="V2772">
            <v>2925820</v>
          </cell>
          <cell r="X2772">
            <v>79</v>
          </cell>
          <cell r="Y2772">
            <v>0</v>
          </cell>
          <cell r="Z2772">
            <v>23.888000000000034</v>
          </cell>
        </row>
        <row r="2773">
          <cell r="A2773">
            <v>40390</v>
          </cell>
          <cell r="C2773">
            <v>919000</v>
          </cell>
          <cell r="E2773">
            <v>2138030</v>
          </cell>
          <cell r="J2773">
            <v>44.42</v>
          </cell>
          <cell r="K2773">
            <v>44.42</v>
          </cell>
          <cell r="M2773">
            <v>133.1</v>
          </cell>
          <cell r="N2773">
            <v>31.24</v>
          </cell>
          <cell r="O2773">
            <v>0.23471074380165288</v>
          </cell>
          <cell r="P2773">
            <v>230</v>
          </cell>
          <cell r="Q2773">
            <v>144000</v>
          </cell>
          <cell r="R2773">
            <v>8.6103819287967571</v>
          </cell>
          <cell r="S2773" t="str">
            <v/>
          </cell>
          <cell r="T2773">
            <v>26471</v>
          </cell>
          <cell r="U2773">
            <v>7.2216543507914537</v>
          </cell>
          <cell r="V2773">
            <v>3057030</v>
          </cell>
          <cell r="X2773">
            <v>83</v>
          </cell>
          <cell r="Y2773">
            <v>0</v>
          </cell>
          <cell r="Z2773">
            <v>28.708800000000011</v>
          </cell>
        </row>
        <row r="2774">
          <cell r="A2774">
            <v>40391</v>
          </cell>
          <cell r="C2774">
            <v>731298</v>
          </cell>
          <cell r="E2774">
            <v>2041250</v>
          </cell>
          <cell r="J2774">
            <v>35.68</v>
          </cell>
          <cell r="K2774">
            <v>35.68</v>
          </cell>
          <cell r="M2774">
            <v>122.33</v>
          </cell>
          <cell r="N2774">
            <v>28.78</v>
          </cell>
          <cell r="O2774">
            <v>0.23526526608354453</v>
          </cell>
          <cell r="P2774">
            <v>230</v>
          </cell>
          <cell r="Q2774">
            <v>120000</v>
          </cell>
          <cell r="R2774">
            <v>8.773330801847985</v>
          </cell>
          <cell r="S2774" t="str">
            <v/>
          </cell>
          <cell r="T2774">
            <v>24118</v>
          </cell>
          <cell r="U2774">
            <v>7.2548471658561002</v>
          </cell>
          <cell r="V2774">
            <v>2772548</v>
          </cell>
          <cell r="X2774">
            <v>78</v>
          </cell>
          <cell r="Y2774">
            <v>0</v>
          </cell>
          <cell r="Z2774">
            <v>22.438399999999987</v>
          </cell>
        </row>
        <row r="2775">
          <cell r="A2775">
            <v>40392</v>
          </cell>
          <cell r="C2775">
            <v>775813</v>
          </cell>
          <cell r="E2775">
            <v>2043650</v>
          </cell>
          <cell r="J2775">
            <v>39.32</v>
          </cell>
          <cell r="K2775">
            <v>39.32</v>
          </cell>
          <cell r="M2775">
            <v>123.41</v>
          </cell>
          <cell r="N2775">
            <v>29.9</v>
          </cell>
          <cell r="O2775">
            <v>0.2422818248116036</v>
          </cell>
          <cell r="P2775">
            <v>230</v>
          </cell>
          <cell r="Q2775">
            <v>129000</v>
          </cell>
          <cell r="R2775">
            <v>8.6630092791740925</v>
          </cell>
          <cell r="S2775" t="str">
            <v/>
          </cell>
          <cell r="T2775">
            <v>23421</v>
          </cell>
          <cell r="U2775">
            <v>6.9279554298105701</v>
          </cell>
          <cell r="V2775">
            <v>2819463</v>
          </cell>
          <cell r="X2775">
            <v>78</v>
          </cell>
          <cell r="Y2775">
            <v>0</v>
          </cell>
          <cell r="Z2775">
            <v>23.956800000000015</v>
          </cell>
        </row>
        <row r="2776">
          <cell r="A2776">
            <v>40393</v>
          </cell>
          <cell r="C2776">
            <v>1059680</v>
          </cell>
          <cell r="D2776">
            <v>5941</v>
          </cell>
          <cell r="E2776">
            <v>2015290</v>
          </cell>
          <cell r="J2776">
            <v>50.58</v>
          </cell>
          <cell r="K2776">
            <v>50.58</v>
          </cell>
          <cell r="L2776">
            <v>260</v>
          </cell>
          <cell r="M2776">
            <v>124.26</v>
          </cell>
          <cell r="N2776">
            <v>29.44</v>
          </cell>
          <cell r="O2776">
            <v>0.23692258168356672</v>
          </cell>
          <cell r="P2776">
            <v>230</v>
          </cell>
          <cell r="Q2776">
            <v>145000</v>
          </cell>
          <cell r="R2776">
            <v>8.7936684969114616</v>
          </cell>
          <cell r="S2776">
            <v>22.85</v>
          </cell>
          <cell r="T2776">
            <v>24476</v>
          </cell>
          <cell r="U2776">
            <v>6.6256324833791043</v>
          </cell>
          <cell r="V2776">
            <v>3080911</v>
          </cell>
          <cell r="X2776">
            <v>88</v>
          </cell>
          <cell r="Y2776">
            <v>0</v>
          </cell>
          <cell r="Z2776">
            <v>29.083200000000019</v>
          </cell>
        </row>
        <row r="2777">
          <cell r="A2777">
            <v>40394</v>
          </cell>
          <cell r="C2777">
            <v>1147010</v>
          </cell>
          <cell r="E2777">
            <v>2084910</v>
          </cell>
          <cell r="J2777">
            <v>56.66</v>
          </cell>
          <cell r="K2777">
            <v>56.66</v>
          </cell>
          <cell r="M2777">
            <v>125.9</v>
          </cell>
          <cell r="N2777">
            <v>30.39</v>
          </cell>
          <cell r="O2777">
            <v>0.24138204924543288</v>
          </cell>
          <cell r="P2777">
            <v>230</v>
          </cell>
          <cell r="Q2777">
            <v>140000</v>
          </cell>
          <cell r="R2777">
            <v>8.8516652059596836</v>
          </cell>
          <cell r="S2777" t="str">
            <v/>
          </cell>
          <cell r="T2777">
            <v>28732</v>
          </cell>
          <cell r="U2777">
            <v>7.4143196613777569</v>
          </cell>
          <cell r="V2777">
            <v>3231920</v>
          </cell>
          <cell r="X2777">
            <v>91</v>
          </cell>
          <cell r="Y2777">
            <v>0</v>
          </cell>
          <cell r="Z2777">
            <v>28.827200000000005</v>
          </cell>
        </row>
        <row r="2778">
          <cell r="A2778">
            <v>40395</v>
          </cell>
          <cell r="C2778">
            <v>929861</v>
          </cell>
          <cell r="E2778">
            <v>2071240</v>
          </cell>
          <cell r="J2778">
            <v>46.87</v>
          </cell>
          <cell r="K2778">
            <v>46.87</v>
          </cell>
          <cell r="M2778">
            <v>125.65</v>
          </cell>
          <cell r="N2778">
            <v>28.22</v>
          </cell>
          <cell r="O2778">
            <v>0.22459212097095105</v>
          </cell>
          <cell r="P2778">
            <v>230</v>
          </cell>
          <cell r="Q2778">
            <v>133000</v>
          </cell>
          <cell r="R2778">
            <v>8.69783503361929</v>
          </cell>
          <cell r="S2778" t="str">
            <v/>
          </cell>
          <cell r="T2778">
            <v>23903</v>
          </cell>
          <cell r="U2778">
            <v>6.6425961672066354</v>
          </cell>
          <cell r="V2778">
            <v>3001101</v>
          </cell>
          <cell r="X2778">
            <v>80</v>
          </cell>
          <cell r="Y2778">
            <v>0</v>
          </cell>
          <cell r="Z2778">
            <v>24.563200000000037</v>
          </cell>
        </row>
        <row r="2779">
          <cell r="A2779">
            <v>40396</v>
          </cell>
          <cell r="C2779">
            <v>658000</v>
          </cell>
          <cell r="E2779">
            <v>1956930</v>
          </cell>
          <cell r="J2779">
            <v>32.880000000000003</v>
          </cell>
          <cell r="K2779">
            <v>32.880000000000003</v>
          </cell>
          <cell r="M2779">
            <v>119.88</v>
          </cell>
          <cell r="N2779">
            <v>27.61</v>
          </cell>
          <cell r="O2779">
            <v>0.23031364698031365</v>
          </cell>
          <cell r="P2779">
            <v>230</v>
          </cell>
          <cell r="Q2779">
            <v>119000</v>
          </cell>
          <cell r="R2779">
            <v>8.5589486776643096</v>
          </cell>
          <cell r="S2779" t="str">
            <v/>
          </cell>
          <cell r="T2779">
            <v>23353</v>
          </cell>
          <cell r="U2779">
            <v>7.448154252695101</v>
          </cell>
          <cell r="V2779">
            <v>2614930</v>
          </cell>
          <cell r="X2779">
            <v>80</v>
          </cell>
          <cell r="Y2779">
            <v>0</v>
          </cell>
          <cell r="Z2779">
            <v>21.031999999999996</v>
          </cell>
        </row>
        <row r="2780">
          <cell r="A2780">
            <v>40397</v>
          </cell>
          <cell r="C2780">
            <v>593436</v>
          </cell>
          <cell r="E2780">
            <v>1875470</v>
          </cell>
          <cell r="J2780">
            <v>30.59</v>
          </cell>
          <cell r="K2780">
            <v>30.59</v>
          </cell>
          <cell r="M2780">
            <v>114.57</v>
          </cell>
          <cell r="N2780">
            <v>27.82</v>
          </cell>
          <cell r="O2780">
            <v>0.2428209828052719</v>
          </cell>
          <cell r="P2780">
            <v>230</v>
          </cell>
          <cell r="Q2780">
            <v>110000</v>
          </cell>
          <cell r="R2780">
            <v>8.5040851474235328</v>
          </cell>
          <cell r="S2780" t="str">
            <v/>
          </cell>
          <cell r="T2780">
            <v>22651</v>
          </cell>
          <cell r="U2780">
            <v>7.6515403988649231</v>
          </cell>
          <cell r="V2780">
            <v>2468906</v>
          </cell>
          <cell r="X2780">
            <v>76</v>
          </cell>
          <cell r="Y2780">
            <v>0</v>
          </cell>
          <cell r="Z2780">
            <v>20.075199999999995</v>
          </cell>
        </row>
        <row r="2781">
          <cell r="A2781">
            <v>40398</v>
          </cell>
          <cell r="C2781">
            <v>672662</v>
          </cell>
          <cell r="E2781">
            <v>1962060</v>
          </cell>
          <cell r="J2781">
            <v>35.659999999999997</v>
          </cell>
          <cell r="K2781">
            <v>35.659999999999997</v>
          </cell>
          <cell r="M2781">
            <v>118.13</v>
          </cell>
          <cell r="N2781">
            <v>28.84</v>
          </cell>
          <cell r="O2781">
            <v>0.24413781427241177</v>
          </cell>
          <cell r="P2781">
            <v>230</v>
          </cell>
          <cell r="Q2781">
            <v>123000</v>
          </cell>
          <cell r="R2781">
            <v>8.5659730801742633</v>
          </cell>
          <cell r="S2781" t="str">
            <v/>
          </cell>
          <cell r="T2781">
            <v>26276</v>
          </cell>
          <cell r="U2781">
            <v>8.3174558833911139</v>
          </cell>
          <cell r="V2781">
            <v>2634722</v>
          </cell>
          <cell r="X2781">
            <v>79</v>
          </cell>
          <cell r="Y2781">
            <v>0</v>
          </cell>
          <cell r="Z2781">
            <v>21.782400000000024</v>
          </cell>
        </row>
        <row r="2782">
          <cell r="A2782">
            <v>40399</v>
          </cell>
          <cell r="C2782">
            <v>904755</v>
          </cell>
          <cell r="E2782">
            <v>1974060</v>
          </cell>
          <cell r="J2782">
            <v>44.5</v>
          </cell>
          <cell r="K2782">
            <v>44.5</v>
          </cell>
          <cell r="M2782">
            <v>118.54</v>
          </cell>
          <cell r="N2782">
            <v>29.55</v>
          </cell>
          <cell r="O2782">
            <v>0.2492829424666779</v>
          </cell>
          <cell r="P2782">
            <v>230</v>
          </cell>
          <cell r="Q2782">
            <v>140000</v>
          </cell>
          <cell r="R2782">
            <v>8.8285543424926392</v>
          </cell>
          <cell r="S2782" t="str">
            <v/>
          </cell>
          <cell r="T2782">
            <v>23844</v>
          </cell>
          <cell r="U2782">
            <v>6.9076672172404265</v>
          </cell>
          <cell r="V2782">
            <v>2878815</v>
          </cell>
          <cell r="X2782">
            <v>86</v>
          </cell>
          <cell r="Y2782">
            <v>0</v>
          </cell>
          <cell r="Z2782">
            <v>26.972800000000035</v>
          </cell>
        </row>
        <row r="2783">
          <cell r="A2783">
            <v>40400</v>
          </cell>
          <cell r="C2783">
            <v>735000</v>
          </cell>
          <cell r="E2783">
            <v>1595950</v>
          </cell>
          <cell r="J2783">
            <v>38.06</v>
          </cell>
          <cell r="K2783">
            <v>38.06</v>
          </cell>
          <cell r="M2783">
            <v>97.26</v>
          </cell>
          <cell r="N2783">
            <v>25.6</v>
          </cell>
          <cell r="O2783">
            <v>0.26321200904791281</v>
          </cell>
          <cell r="P2783">
            <v>230</v>
          </cell>
          <cell r="Q2783">
            <v>105000</v>
          </cell>
          <cell r="R2783">
            <v>8.6127327815548327</v>
          </cell>
          <cell r="S2783" t="str">
            <v/>
          </cell>
          <cell r="T2783">
            <v>25140</v>
          </cell>
          <cell r="U2783">
            <v>8.9949419764473717</v>
          </cell>
          <cell r="V2783">
            <v>2330950</v>
          </cell>
          <cell r="X2783">
            <v>88</v>
          </cell>
          <cell r="Y2783">
            <v>0</v>
          </cell>
          <cell r="Z2783">
            <v>31.476799999999997</v>
          </cell>
        </row>
        <row r="2784">
          <cell r="A2784">
            <v>40401</v>
          </cell>
          <cell r="C2784">
            <v>1048880</v>
          </cell>
          <cell r="E2784">
            <v>2021220</v>
          </cell>
          <cell r="J2784">
            <v>49.11</v>
          </cell>
          <cell r="K2784">
            <v>49.11</v>
          </cell>
          <cell r="M2784">
            <v>124.33</v>
          </cell>
          <cell r="N2784">
            <v>30.28</v>
          </cell>
          <cell r="O2784">
            <v>0.24354540336202044</v>
          </cell>
          <cell r="P2784">
            <v>230</v>
          </cell>
          <cell r="Q2784">
            <v>140000</v>
          </cell>
          <cell r="R2784">
            <v>8.8506111623616235</v>
          </cell>
          <cell r="S2784" t="str">
            <v/>
          </cell>
          <cell r="T2784">
            <v>27956</v>
          </cell>
          <cell r="U2784">
            <v>7.5943141917201391</v>
          </cell>
          <cell r="V2784">
            <v>3070100</v>
          </cell>
          <cell r="X2784">
            <v>88</v>
          </cell>
          <cell r="Y2784">
            <v>0</v>
          </cell>
          <cell r="Z2784">
            <v>29.076799999999992</v>
          </cell>
        </row>
        <row r="2785">
          <cell r="A2785">
            <v>40402</v>
          </cell>
          <cell r="C2785">
            <v>946828</v>
          </cell>
          <cell r="D2785">
            <v>1293</v>
          </cell>
          <cell r="E2785">
            <v>2039960</v>
          </cell>
          <cell r="J2785">
            <v>51.28</v>
          </cell>
          <cell r="K2785">
            <v>51.28</v>
          </cell>
          <cell r="L2785">
            <v>40</v>
          </cell>
          <cell r="M2785">
            <v>122.47</v>
          </cell>
          <cell r="N2785">
            <v>32.049999999999997</v>
          </cell>
          <cell r="O2785">
            <v>0.26169674205927979</v>
          </cell>
          <cell r="P2785">
            <v>230</v>
          </cell>
          <cell r="Q2785">
            <v>136000</v>
          </cell>
          <cell r="R2785">
            <v>8.5950733812949647</v>
          </cell>
          <cell r="S2785">
            <v>32.325000000000003</v>
          </cell>
          <cell r="T2785">
            <v>25034</v>
          </cell>
          <cell r="U2785">
            <v>6.9872121940469487</v>
          </cell>
          <cell r="V2785">
            <v>2988081</v>
          </cell>
          <cell r="X2785">
            <v>86</v>
          </cell>
          <cell r="Y2785">
            <v>0</v>
          </cell>
          <cell r="Z2785">
            <v>29.896000000000029</v>
          </cell>
        </row>
        <row r="2786">
          <cell r="A2786">
            <v>40403</v>
          </cell>
          <cell r="C2786">
            <v>958632</v>
          </cell>
          <cell r="D2786">
            <v>1422</v>
          </cell>
          <cell r="E2786">
            <v>2005350</v>
          </cell>
          <cell r="J2786">
            <v>48.51</v>
          </cell>
          <cell r="K2786">
            <v>48.51</v>
          </cell>
          <cell r="L2786">
            <v>110</v>
          </cell>
          <cell r="M2786">
            <v>120.51</v>
          </cell>
          <cell r="N2786">
            <v>30.13</v>
          </cell>
          <cell r="O2786">
            <v>0.25002074516637623</v>
          </cell>
          <cell r="P2786">
            <v>230</v>
          </cell>
          <cell r="Q2786">
            <v>139000</v>
          </cell>
          <cell r="R2786">
            <v>8.7681398651047218</v>
          </cell>
          <cell r="S2786">
            <v>12.927272727272728</v>
          </cell>
          <cell r="T2786">
            <v>25369</v>
          </cell>
          <cell r="U2786">
            <v>7.1348612195842458</v>
          </cell>
          <cell r="V2786">
            <v>2965404</v>
          </cell>
          <cell r="X2786">
            <v>85</v>
          </cell>
          <cell r="Y2786">
            <v>0</v>
          </cell>
          <cell r="Z2786">
            <v>29.239999999999995</v>
          </cell>
        </row>
        <row r="2787">
          <cell r="A2787">
            <v>40404</v>
          </cell>
          <cell r="C2787">
            <v>988175</v>
          </cell>
          <cell r="D2787">
            <v>1697</v>
          </cell>
          <cell r="E2787">
            <v>1976940</v>
          </cell>
          <cell r="J2787">
            <v>49.03</v>
          </cell>
          <cell r="K2787">
            <v>49.03</v>
          </cell>
          <cell r="L2787">
            <v>120</v>
          </cell>
          <cell r="M2787">
            <v>119.57</v>
          </cell>
          <cell r="N2787">
            <v>28.62</v>
          </cell>
          <cell r="O2787">
            <v>0.23935769841933596</v>
          </cell>
          <cell r="P2787">
            <v>230</v>
          </cell>
          <cell r="Q2787">
            <v>141000</v>
          </cell>
          <cell r="R2787">
            <v>8.7933422301304862</v>
          </cell>
          <cell r="S2787">
            <v>14.141666666666667</v>
          </cell>
          <cell r="T2787">
            <v>25315</v>
          </cell>
          <cell r="U2787">
            <v>7.1162952017182075</v>
          </cell>
          <cell r="V2787">
            <v>2966812</v>
          </cell>
          <cell r="X2787">
            <v>86</v>
          </cell>
          <cell r="Y2787">
            <v>0</v>
          </cell>
          <cell r="Z2787">
            <v>29.611200000000011</v>
          </cell>
        </row>
        <row r="2788">
          <cell r="A2788">
            <v>40405</v>
          </cell>
          <cell r="C2788">
            <v>934344</v>
          </cell>
          <cell r="E2788">
            <v>2108770</v>
          </cell>
          <cell r="J2788">
            <v>46.49</v>
          </cell>
          <cell r="K2788">
            <v>46.49</v>
          </cell>
          <cell r="M2788">
            <v>128.51</v>
          </cell>
          <cell r="N2788">
            <v>33.47</v>
          </cell>
          <cell r="O2788">
            <v>0.26044665784763832</v>
          </cell>
          <cell r="P2788">
            <v>230</v>
          </cell>
          <cell r="Q2788">
            <v>139000</v>
          </cell>
          <cell r="R2788">
            <v>8.6946114285714291</v>
          </cell>
          <cell r="S2788" t="str">
            <v/>
          </cell>
          <cell r="T2788">
            <v>24783</v>
          </cell>
          <cell r="U2788">
            <v>6.7920629986257506</v>
          </cell>
          <cell r="V2788">
            <v>3043114</v>
          </cell>
          <cell r="X2788">
            <v>84</v>
          </cell>
          <cell r="Y2788">
            <v>0</v>
          </cell>
          <cell r="Z2788">
            <v>26.91200000000002</v>
          </cell>
        </row>
        <row r="2789">
          <cell r="A2789">
            <v>40406</v>
          </cell>
          <cell r="C2789">
            <v>599836</v>
          </cell>
          <cell r="E2789">
            <v>1918640</v>
          </cell>
          <cell r="J2789">
            <v>29.8</v>
          </cell>
          <cell r="K2789">
            <v>29.8</v>
          </cell>
          <cell r="M2789">
            <v>114.98</v>
          </cell>
          <cell r="N2789">
            <v>30.57</v>
          </cell>
          <cell r="O2789">
            <v>0.26587232562184726</v>
          </cell>
          <cell r="P2789">
            <v>230</v>
          </cell>
          <cell r="Q2789">
            <v>114000</v>
          </cell>
          <cell r="R2789">
            <v>8.6975963530874427</v>
          </cell>
          <cell r="S2789" t="str">
            <v/>
          </cell>
          <cell r="T2789">
            <v>24943</v>
          </cell>
          <cell r="U2789">
            <v>8.2599405354666864</v>
          </cell>
          <cell r="V2789">
            <v>2518476</v>
          </cell>
          <cell r="X2789">
            <v>77</v>
          </cell>
          <cell r="Y2789">
            <v>0</v>
          </cell>
          <cell r="Z2789">
            <v>17.8352</v>
          </cell>
        </row>
        <row r="2790">
          <cell r="A2790">
            <v>40407</v>
          </cell>
          <cell r="C2790">
            <v>587149</v>
          </cell>
          <cell r="D2790">
            <v>1581</v>
          </cell>
          <cell r="E2790">
            <v>1756350</v>
          </cell>
          <cell r="J2790">
            <v>32.28</v>
          </cell>
          <cell r="K2790">
            <v>32.28</v>
          </cell>
          <cell r="L2790">
            <v>30</v>
          </cell>
          <cell r="M2790">
            <v>106.22</v>
          </cell>
          <cell r="N2790">
            <v>27.19</v>
          </cell>
          <cell r="O2790">
            <v>0.25597815853888156</v>
          </cell>
          <cell r="P2790">
            <v>230</v>
          </cell>
          <cell r="Q2790">
            <v>109000</v>
          </cell>
          <cell r="R2790">
            <v>8.4602851985559564</v>
          </cell>
          <cell r="S2790">
            <v>52.7</v>
          </cell>
          <cell r="T2790">
            <v>25613</v>
          </cell>
          <cell r="U2790">
            <v>9.1089608883279016</v>
          </cell>
          <cell r="V2790">
            <v>2345080</v>
          </cell>
          <cell r="X2790">
            <v>74</v>
          </cell>
          <cell r="Y2790">
            <v>0</v>
          </cell>
          <cell r="Z2790">
            <v>18.721600000000038</v>
          </cell>
        </row>
        <row r="2791">
          <cell r="A2791">
            <v>40408</v>
          </cell>
          <cell r="C2791">
            <v>785213</v>
          </cell>
          <cell r="E2791">
            <v>1945370</v>
          </cell>
          <cell r="J2791">
            <v>42.12</v>
          </cell>
          <cell r="K2791">
            <v>42.12</v>
          </cell>
          <cell r="M2791">
            <v>121.07</v>
          </cell>
          <cell r="N2791">
            <v>28.74</v>
          </cell>
          <cell r="O2791">
            <v>0.23738333195671926</v>
          </cell>
          <cell r="P2791">
            <v>230</v>
          </cell>
          <cell r="Q2791">
            <v>138000</v>
          </cell>
          <cell r="R2791">
            <v>8.3662693792511789</v>
          </cell>
          <cell r="S2791" t="str">
            <v/>
          </cell>
          <cell r="T2791">
            <v>28637</v>
          </cell>
          <cell r="U2791">
            <v>8.7465782948183595</v>
          </cell>
          <cell r="V2791">
            <v>2730583</v>
          </cell>
          <cell r="X2791">
            <v>80</v>
          </cell>
          <cell r="Y2791">
            <v>0</v>
          </cell>
          <cell r="Z2791">
            <v>21.031999999999996</v>
          </cell>
        </row>
        <row r="2792">
          <cell r="A2792">
            <v>40409</v>
          </cell>
          <cell r="C2792">
            <v>900445</v>
          </cell>
          <cell r="E2792">
            <v>2056550</v>
          </cell>
          <cell r="J2792">
            <v>45.74</v>
          </cell>
          <cell r="K2792">
            <v>45.74</v>
          </cell>
          <cell r="M2792">
            <v>126.86</v>
          </cell>
          <cell r="N2792">
            <v>30.5</v>
          </cell>
          <cell r="O2792">
            <v>0.24042251300646381</v>
          </cell>
          <cell r="P2792">
            <v>230</v>
          </cell>
          <cell r="Q2792">
            <v>134000</v>
          </cell>
          <cell r="R2792">
            <v>8.5660341830822713</v>
          </cell>
          <cell r="S2792" t="str">
            <v/>
          </cell>
          <cell r="T2792">
            <v>32777</v>
          </cell>
          <cell r="U2792">
            <v>9.2445262842852287</v>
          </cell>
          <cell r="V2792">
            <v>2956995</v>
          </cell>
          <cell r="X2792">
            <v>80</v>
          </cell>
          <cell r="Y2792">
            <v>0</v>
          </cell>
          <cell r="Z2792">
            <v>25.086400000000012</v>
          </cell>
        </row>
        <row r="2793">
          <cell r="A2793">
            <v>40410</v>
          </cell>
          <cell r="C2793">
            <v>800338</v>
          </cell>
          <cell r="E2793">
            <v>2127570</v>
          </cell>
          <cell r="J2793">
            <v>40.47</v>
          </cell>
          <cell r="K2793">
            <v>40.47</v>
          </cell>
          <cell r="M2793">
            <v>129.75</v>
          </cell>
          <cell r="N2793">
            <v>31.43</v>
          </cell>
          <cell r="O2793">
            <v>0.24223506743737958</v>
          </cell>
          <cell r="P2793">
            <v>230</v>
          </cell>
          <cell r="Q2793">
            <v>132000</v>
          </cell>
          <cell r="R2793">
            <v>8.6003642345200326</v>
          </cell>
          <cell r="S2793" t="str">
            <v/>
          </cell>
          <cell r="T2793">
            <v>29680</v>
          </cell>
          <cell r="U2793">
            <v>8.4542000636632011</v>
          </cell>
          <cell r="V2793">
            <v>2927908</v>
          </cell>
          <cell r="X2793">
            <v>81</v>
          </cell>
          <cell r="Y2793">
            <v>0</v>
          </cell>
          <cell r="Z2793">
            <v>21.044800000000009</v>
          </cell>
        </row>
        <row r="2794">
          <cell r="A2794">
            <v>40411</v>
          </cell>
          <cell r="C2794">
            <v>792000</v>
          </cell>
          <cell r="E2794">
            <v>2200220</v>
          </cell>
          <cell r="J2794">
            <v>39.799999999999997</v>
          </cell>
          <cell r="K2794">
            <v>39.799999999999997</v>
          </cell>
          <cell r="M2794">
            <v>134.16</v>
          </cell>
          <cell r="N2794">
            <v>32.409999999999997</v>
          </cell>
          <cell r="O2794">
            <v>0.24157722122838399</v>
          </cell>
          <cell r="P2794">
            <v>230</v>
          </cell>
          <cell r="Q2794">
            <v>137000</v>
          </cell>
          <cell r="R2794">
            <v>8.6003104161876305</v>
          </cell>
          <cell r="S2794" t="str">
            <v/>
          </cell>
          <cell r="T2794">
            <v>34488</v>
          </cell>
          <cell r="U2794">
            <v>9.612592656957041</v>
          </cell>
          <cell r="V2794">
            <v>2992220</v>
          </cell>
          <cell r="X2794">
            <v>80</v>
          </cell>
          <cell r="Y2794">
            <v>0</v>
          </cell>
          <cell r="Z2794">
            <v>26.361600000000038</v>
          </cell>
        </row>
        <row r="2795">
          <cell r="A2795">
            <v>40412</v>
          </cell>
          <cell r="C2795">
            <v>35844</v>
          </cell>
          <cell r="D2795">
            <v>531984</v>
          </cell>
          <cell r="E2795">
            <v>2271020</v>
          </cell>
          <cell r="J2795">
            <v>1.65</v>
          </cell>
          <cell r="K2795">
            <v>1.65</v>
          </cell>
          <cell r="L2795">
            <v>6830</v>
          </cell>
          <cell r="M2795">
            <v>137.82</v>
          </cell>
          <cell r="N2795">
            <v>35.299999999999997</v>
          </cell>
          <cell r="O2795">
            <v>0.25613118560441156</v>
          </cell>
          <cell r="P2795">
            <v>230</v>
          </cell>
          <cell r="Q2795">
            <v>126000</v>
          </cell>
          <cell r="R2795">
            <v>8.2701082670108264</v>
          </cell>
          <cell r="S2795">
            <v>77.889311859443637</v>
          </cell>
          <cell r="T2795">
            <v>27010</v>
          </cell>
          <cell r="U2795">
            <v>7.9350285749712564</v>
          </cell>
          <cell r="V2795">
            <v>2838848</v>
          </cell>
          <cell r="X2795">
            <v>82</v>
          </cell>
          <cell r="Y2795">
            <v>0</v>
          </cell>
          <cell r="Z2795">
            <v>25.352000000000018</v>
          </cell>
        </row>
        <row r="2796">
          <cell r="A2796">
            <v>40413</v>
          </cell>
          <cell r="D2796">
            <v>328198</v>
          </cell>
          <cell r="E2796">
            <v>2270650</v>
          </cell>
          <cell r="K2796">
            <v>0</v>
          </cell>
          <cell r="L2796">
            <v>4720</v>
          </cell>
          <cell r="M2796">
            <v>141.30000000000001</v>
          </cell>
          <cell r="N2796">
            <v>34.74</v>
          </cell>
          <cell r="O2796">
            <v>0.24585987261146497</v>
          </cell>
          <cell r="P2796">
            <v>230</v>
          </cell>
          <cell r="Q2796">
            <v>118000</v>
          </cell>
          <cell r="R2796">
            <v>8.034854918612881</v>
          </cell>
          <cell r="S2796">
            <v>69.533474576271189</v>
          </cell>
          <cell r="T2796">
            <v>26085</v>
          </cell>
          <cell r="U2796">
            <v>8.3709743701824806</v>
          </cell>
          <cell r="V2796">
            <v>2598848</v>
          </cell>
          <cell r="X2796">
            <v>77</v>
          </cell>
          <cell r="Y2796">
            <v>0</v>
          </cell>
          <cell r="Z2796">
            <v>20.745600000000024</v>
          </cell>
        </row>
        <row r="2797">
          <cell r="A2797">
            <v>40414</v>
          </cell>
          <cell r="C2797">
            <v>72900</v>
          </cell>
          <cell r="D2797">
            <v>190600</v>
          </cell>
          <cell r="E2797">
            <v>2278860</v>
          </cell>
          <cell r="J2797">
            <v>10.47</v>
          </cell>
          <cell r="K2797">
            <v>10.47</v>
          </cell>
          <cell r="L2797">
            <v>2830</v>
          </cell>
          <cell r="M2797">
            <v>144.9</v>
          </cell>
          <cell r="N2797">
            <v>34.51</v>
          </cell>
          <cell r="O2797">
            <v>0.23816425120772944</v>
          </cell>
          <cell r="P2797">
            <v>230</v>
          </cell>
          <cell r="Q2797">
            <v>115000</v>
          </cell>
          <cell r="R2797">
            <v>7.568256420158332</v>
          </cell>
          <cell r="S2797">
            <v>67.349823321554766</v>
          </cell>
          <cell r="T2797">
            <v>30888</v>
          </cell>
          <cell r="U2797">
            <v>10.132550858257682</v>
          </cell>
          <cell r="V2797">
            <v>2542360</v>
          </cell>
          <cell r="X2797">
            <v>74</v>
          </cell>
          <cell r="Y2797">
            <v>0</v>
          </cell>
          <cell r="Z2797">
            <v>19.916800000000009</v>
          </cell>
        </row>
        <row r="2798">
          <cell r="A2798">
            <v>40415</v>
          </cell>
          <cell r="C2798">
            <v>570000</v>
          </cell>
          <cell r="E2798">
            <v>1847700</v>
          </cell>
          <cell r="J2798">
            <v>32.049999999999997</v>
          </cell>
          <cell r="K2798">
            <v>32.049999999999997</v>
          </cell>
          <cell r="M2798">
            <v>116.15</v>
          </cell>
          <cell r="N2798">
            <v>27.62</v>
          </cell>
          <cell r="O2798">
            <v>0.2377959535083943</v>
          </cell>
          <cell r="P2798">
            <v>230</v>
          </cell>
          <cell r="Q2798">
            <v>113000</v>
          </cell>
          <cell r="R2798">
            <v>8.1568825910931171</v>
          </cell>
          <cell r="S2798" t="str">
            <v/>
          </cell>
          <cell r="T2798">
            <v>31170</v>
          </cell>
          <cell r="U2798">
            <v>10.752276957438887</v>
          </cell>
          <cell r="V2798">
            <v>2417700</v>
          </cell>
          <cell r="X2798">
            <v>74</v>
          </cell>
          <cell r="Y2798">
            <v>0</v>
          </cell>
          <cell r="Z2798">
            <v>15.977600000000038</v>
          </cell>
        </row>
        <row r="2799">
          <cell r="A2799">
            <v>40416</v>
          </cell>
          <cell r="C2799">
            <v>562428</v>
          </cell>
          <cell r="E2799">
            <v>1557550</v>
          </cell>
          <cell r="J2799">
            <v>28.14</v>
          </cell>
          <cell r="K2799">
            <v>28.14</v>
          </cell>
          <cell r="M2799">
            <v>98.6</v>
          </cell>
          <cell r="N2799">
            <v>23.77</v>
          </cell>
          <cell r="O2799">
            <v>0.24107505070993915</v>
          </cell>
          <cell r="P2799">
            <v>230</v>
          </cell>
          <cell r="Q2799">
            <v>97000</v>
          </cell>
          <cell r="R2799">
            <v>8.3634921887328382</v>
          </cell>
          <cell r="S2799" t="str">
            <v/>
          </cell>
          <cell r="T2799">
            <v>27005</v>
          </cell>
          <cell r="U2799">
            <v>10.623775341064858</v>
          </cell>
          <cell r="V2799">
            <v>2119978</v>
          </cell>
          <cell r="X2799">
            <v>68</v>
          </cell>
          <cell r="Y2799">
            <v>0</v>
          </cell>
          <cell r="Z2799">
            <v>11.340799999999987</v>
          </cell>
        </row>
        <row r="2800">
          <cell r="A2800">
            <v>40417</v>
          </cell>
          <cell r="C2800">
            <v>546616</v>
          </cell>
          <cell r="E2800">
            <v>1578510</v>
          </cell>
          <cell r="J2800">
            <v>30.67</v>
          </cell>
          <cell r="K2800">
            <v>30.67</v>
          </cell>
          <cell r="M2800">
            <v>96.7</v>
          </cell>
          <cell r="N2800">
            <v>24.17</v>
          </cell>
          <cell r="O2800">
            <v>0.24994829369183041</v>
          </cell>
          <cell r="P2800">
            <v>230</v>
          </cell>
          <cell r="Q2800">
            <v>97000</v>
          </cell>
          <cell r="R2800">
            <v>8.3423333595038081</v>
          </cell>
          <cell r="S2800" t="str">
            <v/>
          </cell>
          <cell r="T2800">
            <v>27207</v>
          </cell>
          <cell r="U2800">
            <v>10.67731419219378</v>
          </cell>
          <cell r="V2800">
            <v>2125126</v>
          </cell>
          <cell r="X2800">
            <v>68</v>
          </cell>
          <cell r="Y2800">
            <v>0</v>
          </cell>
          <cell r="Z2800">
            <v>14.45920000000001</v>
          </cell>
        </row>
        <row r="2801">
          <cell r="A2801">
            <v>40418</v>
          </cell>
          <cell r="C2801">
            <v>640000</v>
          </cell>
          <cell r="E2801">
            <v>1824060</v>
          </cell>
          <cell r="J2801">
            <v>31.33</v>
          </cell>
          <cell r="K2801">
            <v>31.33</v>
          </cell>
          <cell r="M2801">
            <v>114.26</v>
          </cell>
          <cell r="N2801">
            <v>28.85</v>
          </cell>
          <cell r="O2801">
            <v>0.25249431122002453</v>
          </cell>
          <cell r="P2801">
            <v>230</v>
          </cell>
          <cell r="Q2801">
            <v>127000</v>
          </cell>
          <cell r="R2801">
            <v>8.4623257091833235</v>
          </cell>
          <cell r="S2801" t="str">
            <v/>
          </cell>
          <cell r="T2801">
            <v>31288</v>
          </cell>
          <cell r="U2801">
            <v>10.589917453308766</v>
          </cell>
          <cell r="V2801">
            <v>2464060</v>
          </cell>
          <cell r="X2801">
            <v>73</v>
          </cell>
          <cell r="Y2801">
            <v>0</v>
          </cell>
          <cell r="Z2801">
            <v>19.436799999999991</v>
          </cell>
        </row>
        <row r="2802">
          <cell r="A2802">
            <v>40419</v>
          </cell>
          <cell r="C2802">
            <v>124797</v>
          </cell>
          <cell r="D2802">
            <v>317664</v>
          </cell>
          <cell r="E2802">
            <v>2204310</v>
          </cell>
          <cell r="J2802">
            <v>1.71</v>
          </cell>
          <cell r="K2802">
            <v>1.71</v>
          </cell>
          <cell r="L2802">
            <v>4080</v>
          </cell>
          <cell r="M2802">
            <v>135.46</v>
          </cell>
          <cell r="N2802">
            <v>33.18</v>
          </cell>
          <cell r="O2802">
            <v>0.24494315665141</v>
          </cell>
          <cell r="P2802">
            <v>230</v>
          </cell>
          <cell r="Q2802">
            <v>122000</v>
          </cell>
          <cell r="R2802">
            <v>8.4898556535685632</v>
          </cell>
          <cell r="S2802">
            <v>77.858823529411765</v>
          </cell>
          <cell r="T2802">
            <v>28841</v>
          </cell>
          <cell r="U2802">
            <v>9.0878258829343377</v>
          </cell>
          <cell r="V2802">
            <v>2646771</v>
          </cell>
          <cell r="X2802">
            <v>78</v>
          </cell>
          <cell r="Y2802">
            <v>0</v>
          </cell>
          <cell r="Z2802">
            <v>22.192000000000021</v>
          </cell>
        </row>
        <row r="2803">
          <cell r="A2803">
            <v>40420</v>
          </cell>
          <cell r="C2803">
            <v>367</v>
          </cell>
          <cell r="D2803">
            <v>410885</v>
          </cell>
          <cell r="E2803">
            <v>2276300</v>
          </cell>
          <cell r="J2803">
            <v>4.37</v>
          </cell>
          <cell r="K2803">
            <v>4.37</v>
          </cell>
          <cell r="L2803">
            <v>5240</v>
          </cell>
          <cell r="M2803">
            <v>139.43</v>
          </cell>
          <cell r="N2803">
            <v>34.299999999999997</v>
          </cell>
          <cell r="O2803">
            <v>0.24600157785268589</v>
          </cell>
          <cell r="P2803">
            <v>230</v>
          </cell>
          <cell r="Q2803">
            <v>123000</v>
          </cell>
          <cell r="R2803">
            <v>7.9160883171070928</v>
          </cell>
          <cell r="S2803">
            <v>78.413167938931295</v>
          </cell>
          <cell r="T2803">
            <v>28097</v>
          </cell>
          <cell r="U2803">
            <v>8.7190491570023578</v>
          </cell>
          <cell r="V2803">
            <v>2687552</v>
          </cell>
          <cell r="X2803">
            <v>78</v>
          </cell>
          <cell r="Y2803">
            <v>0</v>
          </cell>
          <cell r="Z2803">
            <v>22.961600000000047</v>
          </cell>
        </row>
        <row r="2804">
          <cell r="A2804">
            <v>40421</v>
          </cell>
          <cell r="C2804">
            <v>581587</v>
          </cell>
          <cell r="D2804">
            <v>25177</v>
          </cell>
          <cell r="E2804">
            <v>2162210</v>
          </cell>
          <cell r="J2804">
            <v>31.27</v>
          </cell>
          <cell r="K2804">
            <v>31.27</v>
          </cell>
          <cell r="L2804">
            <v>320</v>
          </cell>
          <cell r="M2804">
            <v>136.43</v>
          </cell>
          <cell r="N2804">
            <v>32.340000000000003</v>
          </cell>
          <cell r="O2804">
            <v>0.237044638276039</v>
          </cell>
          <cell r="P2804">
            <v>230</v>
          </cell>
          <cell r="Q2804">
            <v>126000</v>
          </cell>
          <cell r="R2804">
            <v>8.1806708407871191</v>
          </cell>
          <cell r="S2804">
            <v>78.678124999999994</v>
          </cell>
          <cell r="T2804">
            <v>28011</v>
          </cell>
          <cell r="U2804">
            <v>8.436761775300166</v>
          </cell>
          <cell r="V2804">
            <v>2768974</v>
          </cell>
          <cell r="X2804">
            <v>80</v>
          </cell>
          <cell r="Y2804">
            <v>0</v>
          </cell>
          <cell r="Z2804">
            <v>22.977600000000038</v>
          </cell>
        </row>
        <row r="2805">
          <cell r="A2805">
            <v>40422</v>
          </cell>
          <cell r="C2805">
            <v>693678</v>
          </cell>
          <cell r="E2805">
            <v>2056660</v>
          </cell>
          <cell r="J2805">
            <v>34.92</v>
          </cell>
          <cell r="K2805">
            <v>34.92</v>
          </cell>
          <cell r="M2805">
            <v>129.02000000000001</v>
          </cell>
          <cell r="N2805">
            <v>29.04</v>
          </cell>
          <cell r="O2805">
            <v>0.22508138273135944</v>
          </cell>
          <cell r="P2805">
            <v>230</v>
          </cell>
          <cell r="Q2805">
            <v>128000</v>
          </cell>
          <cell r="R2805">
            <v>8.3882456996462125</v>
          </cell>
          <cell r="S2805" t="str">
            <v/>
          </cell>
          <cell r="T2805">
            <v>30039</v>
          </cell>
          <cell r="U2805">
            <v>9.1088898891699852</v>
          </cell>
          <cell r="V2805">
            <v>2750338</v>
          </cell>
          <cell r="X2805">
            <v>80</v>
          </cell>
          <cell r="Y2805">
            <v>0</v>
          </cell>
          <cell r="Z2805">
            <v>24.041600000000017</v>
          </cell>
        </row>
        <row r="2806">
          <cell r="A2806">
            <v>40423</v>
          </cell>
          <cell r="C2806">
            <v>748000</v>
          </cell>
          <cell r="E2806">
            <v>2020190</v>
          </cell>
          <cell r="J2806">
            <v>36.53</v>
          </cell>
          <cell r="K2806">
            <v>36.53</v>
          </cell>
          <cell r="M2806">
            <v>124.26</v>
          </cell>
          <cell r="N2806">
            <v>28.64</v>
          </cell>
          <cell r="O2806">
            <v>0.23048446805086109</v>
          </cell>
          <cell r="P2806">
            <v>230</v>
          </cell>
          <cell r="Q2806">
            <v>127000</v>
          </cell>
          <cell r="R2806">
            <v>8.6080912992101482</v>
          </cell>
          <cell r="S2806" t="str">
            <v/>
          </cell>
          <cell r="T2806">
            <v>28914</v>
          </cell>
          <cell r="U2806">
            <v>8.7112069619498662</v>
          </cell>
          <cell r="V2806">
            <v>2768190</v>
          </cell>
          <cell r="X2806">
            <v>78</v>
          </cell>
          <cell r="Y2806">
            <v>0</v>
          </cell>
          <cell r="Z2806">
            <v>22.439999999999998</v>
          </cell>
        </row>
        <row r="2807">
          <cell r="A2807">
            <v>40424</v>
          </cell>
          <cell r="C2807">
            <v>554046</v>
          </cell>
          <cell r="E2807">
            <v>1736380</v>
          </cell>
          <cell r="J2807">
            <v>32.32</v>
          </cell>
          <cell r="K2807">
            <v>32.32</v>
          </cell>
          <cell r="M2807">
            <v>107.94</v>
          </cell>
          <cell r="N2807">
            <v>24.79</v>
          </cell>
          <cell r="O2807">
            <v>0.22966462849731331</v>
          </cell>
          <cell r="P2807">
            <v>230</v>
          </cell>
          <cell r="Q2807">
            <v>113000</v>
          </cell>
          <cell r="R2807">
            <v>8.164929416797376</v>
          </cell>
          <cell r="S2807" t="str">
            <v/>
          </cell>
          <cell r="T2807">
            <v>30810</v>
          </cell>
          <cell r="U2807">
            <v>11.218672858236852</v>
          </cell>
          <cell r="V2807">
            <v>2290426</v>
          </cell>
          <cell r="X2807">
            <v>70</v>
          </cell>
          <cell r="Y2807">
            <v>0</v>
          </cell>
          <cell r="Z2807">
            <v>13.129599999999975</v>
          </cell>
        </row>
        <row r="2808">
          <cell r="A2808">
            <v>40425</v>
          </cell>
          <cell r="C2808">
            <v>529662</v>
          </cell>
          <cell r="E2808">
            <v>1468800</v>
          </cell>
          <cell r="J2808">
            <v>26.87</v>
          </cell>
          <cell r="K2808">
            <v>26.87</v>
          </cell>
          <cell r="M2808">
            <v>90.3</v>
          </cell>
          <cell r="N2808">
            <v>23.12</v>
          </cell>
          <cell r="O2808">
            <v>0.25603543743078627</v>
          </cell>
          <cell r="P2808">
            <v>230</v>
          </cell>
          <cell r="Q2808">
            <v>93000</v>
          </cell>
          <cell r="R2808">
            <v>8.5280447213450543</v>
          </cell>
          <cell r="S2808" t="str">
            <v/>
          </cell>
          <cell r="T2808">
            <v>31287</v>
          </cell>
          <cell r="U2808">
            <v>13.05671961738577</v>
          </cell>
          <cell r="V2808">
            <v>1998462</v>
          </cell>
          <cell r="X2808">
            <v>63</v>
          </cell>
          <cell r="Y2808">
            <v>2</v>
          </cell>
          <cell r="Z2808">
            <v>5.3311999999999813</v>
          </cell>
        </row>
        <row r="2809">
          <cell r="A2809">
            <v>40426</v>
          </cell>
          <cell r="C2809">
            <v>567000</v>
          </cell>
          <cell r="E2809">
            <v>1474740</v>
          </cell>
          <cell r="J2809">
            <v>31.98</v>
          </cell>
          <cell r="K2809">
            <v>31.98</v>
          </cell>
          <cell r="M2809">
            <v>95.73</v>
          </cell>
          <cell r="N2809">
            <v>23.15</v>
          </cell>
          <cell r="O2809">
            <v>0.24182596887078239</v>
          </cell>
          <cell r="P2809">
            <v>230</v>
          </cell>
          <cell r="Q2809">
            <v>94000</v>
          </cell>
          <cell r="R2809">
            <v>7.9936575052854115</v>
          </cell>
          <cell r="S2809" t="str">
            <v/>
          </cell>
          <cell r="T2809">
            <v>31429</v>
          </cell>
          <cell r="U2809">
            <v>12.837964677187106</v>
          </cell>
          <cell r="V2809">
            <v>2041740</v>
          </cell>
          <cell r="X2809">
            <v>64</v>
          </cell>
          <cell r="Y2809">
            <v>1</v>
          </cell>
          <cell r="Z2809">
            <v>9.0079999999999742</v>
          </cell>
        </row>
        <row r="2810">
          <cell r="A2810">
            <v>40427</v>
          </cell>
          <cell r="C2810">
            <v>602974</v>
          </cell>
          <cell r="E2810">
            <v>1575920</v>
          </cell>
          <cell r="J2810">
            <v>30.61</v>
          </cell>
          <cell r="K2810">
            <v>30.61</v>
          </cell>
          <cell r="M2810">
            <v>96.97</v>
          </cell>
          <cell r="N2810">
            <v>21.99</v>
          </cell>
          <cell r="O2810">
            <v>0.22677116634010516</v>
          </cell>
          <cell r="P2810">
            <v>230</v>
          </cell>
          <cell r="Q2810">
            <v>103000</v>
          </cell>
          <cell r="R2810">
            <v>8.5393243455086996</v>
          </cell>
          <cell r="S2810" t="str">
            <v/>
          </cell>
          <cell r="T2810">
            <v>34364</v>
          </cell>
          <cell r="U2810">
            <v>13.153267666990685</v>
          </cell>
          <cell r="V2810">
            <v>2178894</v>
          </cell>
          <cell r="X2810">
            <v>70</v>
          </cell>
          <cell r="Y2810">
            <v>0</v>
          </cell>
          <cell r="Z2810">
            <v>10.18559999999998</v>
          </cell>
        </row>
        <row r="2811">
          <cell r="A2811">
            <v>40428</v>
          </cell>
          <cell r="C2811">
            <v>639000</v>
          </cell>
          <cell r="E2811">
            <v>1821140</v>
          </cell>
          <cell r="J2811">
            <v>33.31</v>
          </cell>
          <cell r="K2811">
            <v>33.31</v>
          </cell>
          <cell r="M2811">
            <v>110.77</v>
          </cell>
          <cell r="N2811">
            <v>25.83</v>
          </cell>
          <cell r="O2811">
            <v>0.23318588065360657</v>
          </cell>
          <cell r="P2811">
            <v>230</v>
          </cell>
          <cell r="Q2811">
            <v>123000</v>
          </cell>
          <cell r="R2811">
            <v>8.5374097723486972</v>
          </cell>
          <cell r="S2811" t="str">
            <v/>
          </cell>
          <cell r="T2811">
            <v>29276</v>
          </cell>
          <cell r="U2811">
            <v>9.9247132277024885</v>
          </cell>
          <cell r="V2811">
            <v>2460140</v>
          </cell>
          <cell r="X2811">
            <v>76</v>
          </cell>
          <cell r="Y2811">
            <v>0</v>
          </cell>
          <cell r="Z2811">
            <v>15.867200000000011</v>
          </cell>
        </row>
        <row r="2812">
          <cell r="A2812">
            <v>40429</v>
          </cell>
          <cell r="C2812">
            <v>562000</v>
          </cell>
          <cell r="E2812">
            <v>1634980</v>
          </cell>
          <cell r="J2812">
            <v>27.08</v>
          </cell>
          <cell r="K2812">
            <v>27.08</v>
          </cell>
          <cell r="M2812">
            <v>100.78</v>
          </cell>
          <cell r="N2812">
            <v>23.54</v>
          </cell>
          <cell r="O2812">
            <v>0.23357809089104981</v>
          </cell>
          <cell r="P2812">
            <v>230</v>
          </cell>
          <cell r="Q2812">
            <v>100000</v>
          </cell>
          <cell r="R2812">
            <v>8.5913499139684024</v>
          </cell>
          <cell r="S2812" t="str">
            <v/>
          </cell>
          <cell r="T2812">
            <v>28533</v>
          </cell>
          <cell r="U2812">
            <v>10.831469562763429</v>
          </cell>
          <cell r="V2812">
            <v>2196980</v>
          </cell>
          <cell r="X2812">
            <v>72</v>
          </cell>
          <cell r="Y2812">
            <v>0</v>
          </cell>
          <cell r="Z2812">
            <v>14.449600000000018</v>
          </cell>
        </row>
        <row r="2813">
          <cell r="A2813">
            <v>40430</v>
          </cell>
          <cell r="C2813">
            <v>559076</v>
          </cell>
          <cell r="E2813">
            <v>1615420</v>
          </cell>
          <cell r="J2813">
            <v>30.42</v>
          </cell>
          <cell r="K2813">
            <v>30.42</v>
          </cell>
          <cell r="M2813">
            <v>101.24</v>
          </cell>
          <cell r="N2813">
            <v>23.7</v>
          </cell>
          <cell r="O2813">
            <v>0.23409719478467009</v>
          </cell>
          <cell r="P2813">
            <v>230</v>
          </cell>
          <cell r="Q2813">
            <v>97000</v>
          </cell>
          <cell r="R2813">
            <v>8.2579978733100408</v>
          </cell>
          <cell r="S2813" t="str">
            <v/>
          </cell>
          <cell r="T2813">
            <v>34014</v>
          </cell>
          <cell r="U2813">
            <v>13.045632643150412</v>
          </cell>
          <cell r="V2813">
            <v>2174496</v>
          </cell>
          <cell r="X2813">
            <v>68</v>
          </cell>
          <cell r="Y2813">
            <v>0</v>
          </cell>
          <cell r="Z2813">
            <v>14.238399999999984</v>
          </cell>
        </row>
        <row r="2814">
          <cell r="A2814">
            <v>40431</v>
          </cell>
          <cell r="C2814">
            <v>303000</v>
          </cell>
          <cell r="D2814">
            <v>1500</v>
          </cell>
          <cell r="E2814">
            <v>1869880</v>
          </cell>
          <cell r="J2814">
            <v>11.15</v>
          </cell>
          <cell r="K2814">
            <v>11.15</v>
          </cell>
          <cell r="L2814">
            <v>680</v>
          </cell>
          <cell r="M2814">
            <v>117.02</v>
          </cell>
          <cell r="N2814">
            <v>27.14</v>
          </cell>
          <cell r="O2814">
            <v>0.23192616646727057</v>
          </cell>
          <cell r="P2814">
            <v>230</v>
          </cell>
          <cell r="Q2814">
            <v>97000</v>
          </cell>
          <cell r="R2814">
            <v>8.4765545759538128</v>
          </cell>
          <cell r="S2814">
            <v>2.2058823529411766</v>
          </cell>
          <cell r="T2814">
            <v>38395</v>
          </cell>
          <cell r="U2814">
            <v>14.726694506020108</v>
          </cell>
          <cell r="V2814">
            <v>2174380</v>
          </cell>
          <cell r="X2814">
            <v>66</v>
          </cell>
          <cell r="Y2814">
            <v>0</v>
          </cell>
          <cell r="Z2814">
            <v>14.204800000000006</v>
          </cell>
        </row>
        <row r="2815">
          <cell r="A2815">
            <v>40432</v>
          </cell>
          <cell r="D2815">
            <v>66353</v>
          </cell>
          <cell r="E2815">
            <v>2254710</v>
          </cell>
          <cell r="K2815">
            <v>0</v>
          </cell>
          <cell r="L2815">
            <v>980</v>
          </cell>
          <cell r="M2815">
            <v>142.13999999999999</v>
          </cell>
          <cell r="N2815">
            <v>33.32</v>
          </cell>
          <cell r="O2815">
            <v>0.23441677219642609</v>
          </cell>
          <cell r="P2815">
            <v>230</v>
          </cell>
          <cell r="Q2815">
            <v>106000</v>
          </cell>
          <cell r="R2815">
            <v>7.931300126635711</v>
          </cell>
          <cell r="S2815">
            <v>67.707142857142856</v>
          </cell>
          <cell r="T2815">
            <v>31264</v>
          </cell>
          <cell r="U2815">
            <v>11.233721790403795</v>
          </cell>
          <cell r="V2815">
            <v>2321063</v>
          </cell>
          <cell r="X2815">
            <v>72</v>
          </cell>
          <cell r="Y2815">
            <v>0</v>
          </cell>
          <cell r="Z2815">
            <v>19.384000000000029</v>
          </cell>
        </row>
        <row r="2816">
          <cell r="A2816">
            <v>40433</v>
          </cell>
          <cell r="D2816">
            <v>1573</v>
          </cell>
          <cell r="E2816">
            <v>2028670</v>
          </cell>
          <cell r="K2816">
            <v>0</v>
          </cell>
          <cell r="L2816">
            <v>230</v>
          </cell>
          <cell r="M2816">
            <v>126.43</v>
          </cell>
          <cell r="N2816">
            <v>30.32</v>
          </cell>
          <cell r="O2816">
            <v>0.23981649924859605</v>
          </cell>
          <cell r="P2816">
            <v>230</v>
          </cell>
          <cell r="Q2816">
            <v>93000</v>
          </cell>
          <cell r="R2816">
            <v>8.0228980463497592</v>
          </cell>
          <cell r="S2816">
            <v>6.839130434782609</v>
          </cell>
          <cell r="T2816">
            <v>31397</v>
          </cell>
          <cell r="U2816">
            <v>12.897519163962146</v>
          </cell>
          <cell r="V2816">
            <v>2030243</v>
          </cell>
          <cell r="X2816">
            <v>68</v>
          </cell>
          <cell r="Y2816">
            <v>0</v>
          </cell>
          <cell r="Z2816">
            <v>13.367999999999974</v>
          </cell>
        </row>
        <row r="2817">
          <cell r="A2817">
            <v>40434</v>
          </cell>
          <cell r="D2817">
            <v>41902</v>
          </cell>
          <cell r="E2817">
            <v>2123750</v>
          </cell>
          <cell r="K2817">
            <v>0</v>
          </cell>
          <cell r="L2817">
            <v>820</v>
          </cell>
          <cell r="M2817">
            <v>129.74</v>
          </cell>
          <cell r="N2817">
            <v>32.31</v>
          </cell>
          <cell r="O2817">
            <v>0.24903653460767688</v>
          </cell>
          <cell r="P2817">
            <v>230</v>
          </cell>
          <cell r="Q2817">
            <v>104000</v>
          </cell>
          <cell r="R2817">
            <v>8.1846385077847987</v>
          </cell>
          <cell r="S2817">
            <v>51.1</v>
          </cell>
          <cell r="T2817">
            <v>31198</v>
          </cell>
          <cell r="U2817">
            <v>12.014456616298464</v>
          </cell>
          <cell r="V2817">
            <v>2165652</v>
          </cell>
          <cell r="X2817">
            <v>70</v>
          </cell>
          <cell r="Y2817">
            <v>0</v>
          </cell>
          <cell r="Z2817">
            <v>15.460800000000006</v>
          </cell>
        </row>
        <row r="2818">
          <cell r="A2818">
            <v>40435</v>
          </cell>
          <cell r="D2818">
            <v>54649</v>
          </cell>
          <cell r="E2818">
            <v>2192590</v>
          </cell>
          <cell r="K2818">
            <v>0</v>
          </cell>
          <cell r="L2818">
            <v>1020</v>
          </cell>
          <cell r="M2818">
            <v>136.52000000000001</v>
          </cell>
          <cell r="N2818">
            <v>32.18</v>
          </cell>
          <cell r="O2818">
            <v>0.235716378552593</v>
          </cell>
          <cell r="P2818">
            <v>230</v>
          </cell>
          <cell r="Q2818">
            <v>105000</v>
          </cell>
          <cell r="R2818">
            <v>8.0302886024025781</v>
          </cell>
          <cell r="S2818">
            <v>53.577450980392157</v>
          </cell>
          <cell r="T2818">
            <v>28958</v>
          </cell>
          <cell r="U2818">
            <v>10.746953038817857</v>
          </cell>
          <cell r="V2818">
            <v>2247239</v>
          </cell>
          <cell r="X2818">
            <v>70</v>
          </cell>
          <cell r="Y2818">
            <v>0</v>
          </cell>
          <cell r="Z2818">
            <v>15.231999999999999</v>
          </cell>
        </row>
        <row r="2819">
          <cell r="A2819">
            <v>40436</v>
          </cell>
          <cell r="D2819">
            <v>170965</v>
          </cell>
          <cell r="E2819">
            <v>2214110</v>
          </cell>
          <cell r="K2819">
            <v>0</v>
          </cell>
          <cell r="L2819">
            <v>2270</v>
          </cell>
          <cell r="M2819">
            <v>139.16999999999999</v>
          </cell>
          <cell r="N2819">
            <v>32.049999999999997</v>
          </cell>
          <cell r="O2819">
            <v>0.23029388517640295</v>
          </cell>
          <cell r="P2819">
            <v>230</v>
          </cell>
          <cell r="Q2819">
            <v>112000</v>
          </cell>
          <cell r="R2819">
            <v>7.9546956959114752</v>
          </cell>
          <cell r="S2819">
            <v>75.314977973568276</v>
          </cell>
          <cell r="T2819">
            <v>31803</v>
          </cell>
          <cell r="U2819">
            <v>11.120699349077073</v>
          </cell>
          <cell r="V2819">
            <v>2385075</v>
          </cell>
          <cell r="X2819">
            <v>73</v>
          </cell>
          <cell r="Y2819">
            <v>0</v>
          </cell>
          <cell r="Z2819">
            <v>19.667200000000008</v>
          </cell>
        </row>
        <row r="2820">
          <cell r="A2820">
            <v>40437</v>
          </cell>
          <cell r="D2820">
            <v>111000</v>
          </cell>
          <cell r="E2820">
            <v>2244660</v>
          </cell>
          <cell r="K2820">
            <v>0</v>
          </cell>
          <cell r="L2820">
            <v>1570</v>
          </cell>
          <cell r="M2820">
            <v>142.11000000000001</v>
          </cell>
          <cell r="N2820">
            <v>31.93</v>
          </cell>
          <cell r="O2820">
            <v>0.22468510308915626</v>
          </cell>
          <cell r="P2820">
            <v>230</v>
          </cell>
          <cell r="Q2820">
            <v>111000</v>
          </cell>
          <cell r="R2820">
            <v>7.8976145239603124</v>
          </cell>
          <cell r="S2820">
            <v>70.70063694267516</v>
          </cell>
          <cell r="T2820">
            <v>35078</v>
          </cell>
          <cell r="U2820">
            <v>12.419046891317084</v>
          </cell>
          <cell r="V2820">
            <v>2355660</v>
          </cell>
          <cell r="X2820">
            <v>72</v>
          </cell>
          <cell r="Y2820">
            <v>0</v>
          </cell>
          <cell r="Z2820">
            <v>17.091200000000015</v>
          </cell>
        </row>
        <row r="2821">
          <cell r="A2821">
            <v>40438</v>
          </cell>
          <cell r="D2821">
            <v>3500</v>
          </cell>
          <cell r="E2821">
            <v>2081320</v>
          </cell>
          <cell r="K2821">
            <v>0</v>
          </cell>
          <cell r="L2821">
            <v>750</v>
          </cell>
          <cell r="M2821">
            <v>131.44999999999999</v>
          </cell>
          <cell r="N2821">
            <v>27.79</v>
          </cell>
          <cell r="O2821">
            <v>0.21141118295930011</v>
          </cell>
          <cell r="P2821">
            <v>230</v>
          </cell>
          <cell r="Q2821">
            <v>98000</v>
          </cell>
          <cell r="R2821">
            <v>7.9167744389501715</v>
          </cell>
          <cell r="S2821">
            <v>4.666666666666667</v>
          </cell>
          <cell r="T2821">
            <v>35078</v>
          </cell>
          <cell r="U2821">
            <v>14.032411431202696</v>
          </cell>
          <cell r="V2821">
            <v>2084820</v>
          </cell>
          <cell r="X2821">
            <v>66</v>
          </cell>
          <cell r="Y2821">
            <v>0</v>
          </cell>
          <cell r="Z2821">
            <v>12.559999999999988</v>
          </cell>
        </row>
        <row r="2822">
          <cell r="A2822">
            <v>40439</v>
          </cell>
          <cell r="D2822">
            <v>65010</v>
          </cell>
          <cell r="E2822">
            <v>2123560</v>
          </cell>
          <cell r="K2822">
            <v>0</v>
          </cell>
          <cell r="L2822">
            <v>1130</v>
          </cell>
          <cell r="M2822">
            <v>135.02000000000001</v>
          </cell>
          <cell r="N2822">
            <v>27.78</v>
          </cell>
          <cell r="O2822">
            <v>0.20574729669678565</v>
          </cell>
          <cell r="P2822">
            <v>230</v>
          </cell>
          <cell r="Q2822">
            <v>106000</v>
          </cell>
          <cell r="R2822">
            <v>7.8638720189601541</v>
          </cell>
          <cell r="S2822">
            <v>57.530973451327434</v>
          </cell>
          <cell r="T2822">
            <v>30168</v>
          </cell>
          <cell r="U2822">
            <v>11.496142229857851</v>
          </cell>
          <cell r="V2822">
            <v>2188570</v>
          </cell>
          <cell r="X2822">
            <v>70</v>
          </cell>
          <cell r="Y2822">
            <v>0</v>
          </cell>
          <cell r="Z2822">
            <v>16.360000000000014</v>
          </cell>
        </row>
        <row r="2823">
          <cell r="A2823">
            <v>40440</v>
          </cell>
          <cell r="D2823">
            <v>99561</v>
          </cell>
          <cell r="E2823">
            <v>2239890</v>
          </cell>
          <cell r="K2823">
            <v>0</v>
          </cell>
          <cell r="L2823">
            <v>1500</v>
          </cell>
          <cell r="M2823">
            <v>141.43</v>
          </cell>
          <cell r="N2823">
            <v>29.62</v>
          </cell>
          <cell r="O2823">
            <v>0.20943222795729335</v>
          </cell>
          <cell r="P2823">
            <v>230</v>
          </cell>
          <cell r="Q2823">
            <v>112000</v>
          </cell>
          <cell r="R2823">
            <v>7.9187230432015836</v>
          </cell>
          <cell r="S2823">
            <v>66.373999999999995</v>
          </cell>
          <cell r="T2823">
            <v>35576</v>
          </cell>
          <cell r="U2823">
            <v>12.682626821420923</v>
          </cell>
          <cell r="V2823">
            <v>2339451</v>
          </cell>
          <cell r="X2823">
            <v>73</v>
          </cell>
          <cell r="Y2823">
            <v>0</v>
          </cell>
          <cell r="Z2823">
            <v>19.208000000000013</v>
          </cell>
        </row>
        <row r="2824">
          <cell r="A2824">
            <v>40441</v>
          </cell>
          <cell r="D2824">
            <v>184977</v>
          </cell>
          <cell r="E2824">
            <v>2291470</v>
          </cell>
          <cell r="K2824">
            <v>0</v>
          </cell>
          <cell r="L2824">
            <v>2600</v>
          </cell>
          <cell r="M2824">
            <v>144.46</v>
          </cell>
          <cell r="N2824">
            <v>31.34</v>
          </cell>
          <cell r="O2824">
            <v>0.21694586736812957</v>
          </cell>
          <cell r="P2824">
            <v>230</v>
          </cell>
          <cell r="Q2824">
            <v>114000</v>
          </cell>
          <cell r="R2824">
            <v>7.9311574138169734</v>
          </cell>
          <cell r="S2824">
            <v>71.144999999999996</v>
          </cell>
          <cell r="T2824">
            <v>28836</v>
          </cell>
          <cell r="U2824">
            <v>9.7111805744277984</v>
          </cell>
          <cell r="V2824">
            <v>2476447</v>
          </cell>
          <cell r="X2824">
            <v>75</v>
          </cell>
          <cell r="Y2824">
            <v>0</v>
          </cell>
          <cell r="Z2824">
            <v>21.582400000000021</v>
          </cell>
        </row>
        <row r="2825">
          <cell r="A2825">
            <v>40442</v>
          </cell>
          <cell r="D2825">
            <v>244737</v>
          </cell>
          <cell r="E2825">
            <v>2277910</v>
          </cell>
          <cell r="K2825">
            <v>0</v>
          </cell>
          <cell r="L2825">
            <v>3050</v>
          </cell>
          <cell r="M2825">
            <v>144.86000000000001</v>
          </cell>
          <cell r="N2825">
            <v>30.66</v>
          </cell>
          <cell r="O2825">
            <v>0.21165263012563854</v>
          </cell>
          <cell r="P2825">
            <v>230</v>
          </cell>
          <cell r="Q2825">
            <v>123000</v>
          </cell>
          <cell r="R2825">
            <v>7.8624534032859312</v>
          </cell>
          <cell r="S2825">
            <v>80.241639344262296</v>
          </cell>
          <cell r="T2825">
            <v>32505</v>
          </cell>
          <cell r="U2825">
            <v>10.746319243239345</v>
          </cell>
          <cell r="V2825">
            <v>2522647</v>
          </cell>
          <cell r="X2825">
            <v>78</v>
          </cell>
          <cell r="Y2825">
            <v>0</v>
          </cell>
          <cell r="Z2825">
            <v>19.256000000000014</v>
          </cell>
        </row>
        <row r="2826">
          <cell r="A2826">
            <v>40443</v>
          </cell>
          <cell r="D2826">
            <v>291935</v>
          </cell>
          <cell r="E2826">
            <v>2269080</v>
          </cell>
          <cell r="K2826">
            <v>0</v>
          </cell>
          <cell r="L2826">
            <v>3790</v>
          </cell>
          <cell r="M2826">
            <v>141.61000000000001</v>
          </cell>
          <cell r="N2826">
            <v>29.69</v>
          </cell>
          <cell r="O2826">
            <v>0.20966033472212414</v>
          </cell>
          <cell r="P2826">
            <v>230</v>
          </cell>
          <cell r="Q2826">
            <v>118000</v>
          </cell>
          <cell r="R2826">
            <v>8.0117223359932215</v>
          </cell>
          <cell r="S2826">
            <v>77.02770448548813</v>
          </cell>
          <cell r="T2826">
            <v>39020</v>
          </cell>
          <cell r="U2826">
            <v>12.706946269350238</v>
          </cell>
          <cell r="V2826">
            <v>2561015</v>
          </cell>
          <cell r="X2826">
            <v>74</v>
          </cell>
          <cell r="Y2826">
            <v>0</v>
          </cell>
          <cell r="Z2826">
            <v>17.739200000000025</v>
          </cell>
        </row>
        <row r="2827">
          <cell r="A2827">
            <v>40444</v>
          </cell>
          <cell r="D2827">
            <v>221104</v>
          </cell>
          <cell r="E2827">
            <v>2254750</v>
          </cell>
          <cell r="K2827">
            <v>0</v>
          </cell>
          <cell r="L2827">
            <v>2970</v>
          </cell>
          <cell r="M2827">
            <v>141.86000000000001</v>
          </cell>
          <cell r="N2827">
            <v>27.62</v>
          </cell>
          <cell r="O2827">
            <v>0.1946989990131115</v>
          </cell>
          <cell r="P2827">
            <v>230</v>
          </cell>
          <cell r="Q2827">
            <v>121000</v>
          </cell>
          <cell r="R2827">
            <v>7.947095728182715</v>
          </cell>
          <cell r="S2827">
            <v>74.445791245791241</v>
          </cell>
          <cell r="T2827">
            <v>35936</v>
          </cell>
          <cell r="U2827">
            <v>12.105166136613871</v>
          </cell>
          <cell r="V2827">
            <v>2475854</v>
          </cell>
          <cell r="X2827">
            <v>78</v>
          </cell>
          <cell r="Y2827">
            <v>0</v>
          </cell>
          <cell r="Z2827">
            <v>20.079999999999998</v>
          </cell>
        </row>
        <row r="2828">
          <cell r="A2828">
            <v>40445</v>
          </cell>
          <cell r="D2828">
            <v>136946</v>
          </cell>
          <cell r="E2828">
            <v>2259510</v>
          </cell>
          <cell r="K2828">
            <v>0</v>
          </cell>
          <cell r="L2828">
            <v>2010</v>
          </cell>
          <cell r="M2828">
            <v>141.30000000000001</v>
          </cell>
          <cell r="N2828">
            <v>29.78</v>
          </cell>
          <cell r="O2828">
            <v>0.21075725406935597</v>
          </cell>
          <cell r="P2828">
            <v>230</v>
          </cell>
          <cell r="Q2828">
            <v>113000</v>
          </cell>
          <cell r="R2828">
            <v>7.9954352441613592</v>
          </cell>
          <cell r="S2828">
            <v>68.132338308457705</v>
          </cell>
          <cell r="T2828">
            <v>33787</v>
          </cell>
          <cell r="U2828">
            <v>11.758345657086966</v>
          </cell>
          <cell r="V2828">
            <v>2396456</v>
          </cell>
          <cell r="X2828">
            <v>70</v>
          </cell>
          <cell r="Y2828">
            <v>0</v>
          </cell>
          <cell r="Z2828">
            <v>12.415999999999983</v>
          </cell>
        </row>
        <row r="2829">
          <cell r="A2829">
            <v>40446</v>
          </cell>
          <cell r="E2829">
            <v>2030590</v>
          </cell>
          <cell r="K2829">
            <v>0</v>
          </cell>
          <cell r="M2829">
            <v>127.57</v>
          </cell>
          <cell r="N2829">
            <v>25.82</v>
          </cell>
          <cell r="O2829">
            <v>0.20239868307595832</v>
          </cell>
          <cell r="P2829">
            <v>230</v>
          </cell>
          <cell r="Q2829">
            <v>90000</v>
          </cell>
          <cell r="R2829">
            <v>7.9587285411930706</v>
          </cell>
          <cell r="S2829" t="str">
            <v/>
          </cell>
          <cell r="T2829">
            <v>29911</v>
          </cell>
          <cell r="U2829">
            <v>12.284988106904889</v>
          </cell>
          <cell r="V2829">
            <v>2030590</v>
          </cell>
          <cell r="X2829">
            <v>62</v>
          </cell>
          <cell r="Y2829">
            <v>3</v>
          </cell>
          <cell r="Z2829">
            <v>7.7727999999999895</v>
          </cell>
        </row>
        <row r="2830">
          <cell r="A2830">
            <v>40447</v>
          </cell>
          <cell r="E2830">
            <v>1928960</v>
          </cell>
          <cell r="K2830">
            <v>0</v>
          </cell>
          <cell r="M2830">
            <v>119.44</v>
          </cell>
          <cell r="N2830">
            <v>25.35</v>
          </cell>
          <cell r="O2830">
            <v>0.21224045545880779</v>
          </cell>
          <cell r="P2830">
            <v>230</v>
          </cell>
          <cell r="Q2830">
            <v>85000</v>
          </cell>
          <cell r="R2830">
            <v>8.0750167448091084</v>
          </cell>
          <cell r="S2830" t="str">
            <v/>
          </cell>
          <cell r="T2830">
            <v>34247</v>
          </cell>
          <cell r="U2830">
            <v>14.806941564366291</v>
          </cell>
          <cell r="V2830">
            <v>1928960</v>
          </cell>
          <cell r="X2830">
            <v>59</v>
          </cell>
          <cell r="Y2830">
            <v>6</v>
          </cell>
          <cell r="Z2830">
            <v>4.2079999999999771</v>
          </cell>
        </row>
        <row r="2831">
          <cell r="A2831">
            <v>40448</v>
          </cell>
          <cell r="E2831">
            <v>1879510</v>
          </cell>
          <cell r="K2831">
            <v>0</v>
          </cell>
          <cell r="M2831">
            <v>119.32</v>
          </cell>
          <cell r="N2831">
            <v>23.9</v>
          </cell>
          <cell r="O2831">
            <v>0.20030170968823333</v>
          </cell>
          <cell r="P2831">
            <v>230</v>
          </cell>
          <cell r="Q2831">
            <v>81000</v>
          </cell>
          <cell r="R2831">
            <v>7.8759218907140465</v>
          </cell>
          <cell r="S2831" t="str">
            <v/>
          </cell>
          <cell r="T2831">
            <v>35614</v>
          </cell>
          <cell r="U2831">
            <v>15.803095487653698</v>
          </cell>
          <cell r="V2831">
            <v>1879510</v>
          </cell>
          <cell r="X2831">
            <v>58</v>
          </cell>
          <cell r="Y2831">
            <v>7</v>
          </cell>
          <cell r="Z2831">
            <v>2.1295999999999751</v>
          </cell>
        </row>
        <row r="2832">
          <cell r="A2832">
            <v>40449</v>
          </cell>
          <cell r="D2832">
            <v>1388</v>
          </cell>
          <cell r="E2832">
            <v>1897150</v>
          </cell>
          <cell r="K2832">
            <v>0</v>
          </cell>
          <cell r="L2832">
            <v>40</v>
          </cell>
          <cell r="M2832">
            <v>119.43</v>
          </cell>
          <cell r="N2832">
            <v>26</v>
          </cell>
          <cell r="O2832">
            <v>0.21770074520639704</v>
          </cell>
          <cell r="P2832">
            <v>230</v>
          </cell>
          <cell r="Q2832">
            <v>86000</v>
          </cell>
          <cell r="R2832">
            <v>7.9425186301599267</v>
          </cell>
          <cell r="S2832">
            <v>34.700000000000003</v>
          </cell>
          <cell r="T2832">
            <v>33448</v>
          </cell>
          <cell r="U2832">
            <v>14.693217623244834</v>
          </cell>
          <cell r="V2832">
            <v>1898538</v>
          </cell>
          <cell r="X2832">
            <v>60</v>
          </cell>
          <cell r="Y2832">
            <v>5</v>
          </cell>
          <cell r="Z2832">
            <v>5.3071999999999875</v>
          </cell>
        </row>
        <row r="2833">
          <cell r="A2833">
            <v>40450</v>
          </cell>
          <cell r="D2833">
            <v>1391</v>
          </cell>
          <cell r="E2833">
            <v>2070500</v>
          </cell>
          <cell r="K2833">
            <v>0</v>
          </cell>
          <cell r="L2833">
            <v>40</v>
          </cell>
          <cell r="M2833">
            <v>128.16999999999999</v>
          </cell>
          <cell r="N2833">
            <v>29.39</v>
          </cell>
          <cell r="O2833">
            <v>0.2293048295232894</v>
          </cell>
          <cell r="P2833">
            <v>230</v>
          </cell>
          <cell r="Q2833">
            <v>96000</v>
          </cell>
          <cell r="R2833">
            <v>8.0771631427011013</v>
          </cell>
          <cell r="S2833">
            <v>34.774999999999999</v>
          </cell>
          <cell r="T2833">
            <v>27938</v>
          </cell>
          <cell r="U2833">
            <v>11.245906275957566</v>
          </cell>
          <cell r="V2833">
            <v>2071891</v>
          </cell>
          <cell r="X2833">
            <v>60</v>
          </cell>
          <cell r="Y2833">
            <v>5</v>
          </cell>
          <cell r="Z2833">
            <v>7.0479999999999734</v>
          </cell>
        </row>
        <row r="2834">
          <cell r="A2834">
            <v>40451</v>
          </cell>
          <cell r="E2834">
            <v>2134630</v>
          </cell>
          <cell r="K2834">
            <v>0</v>
          </cell>
          <cell r="M2834">
            <v>133.9</v>
          </cell>
          <cell r="N2834">
            <v>30.17</v>
          </cell>
          <cell r="O2834">
            <v>0.22531740104555639</v>
          </cell>
          <cell r="P2834">
            <v>230</v>
          </cell>
          <cell r="Q2834">
            <v>98000</v>
          </cell>
          <cell r="R2834">
            <v>7.9709858103061988</v>
          </cell>
          <cell r="S2834" t="str">
            <v/>
          </cell>
          <cell r="T2834">
            <v>38625</v>
          </cell>
          <cell r="U2834">
            <v>15.090788567573771</v>
          </cell>
          <cell r="V2834">
            <v>2134630</v>
          </cell>
          <cell r="X2834">
            <v>64</v>
          </cell>
          <cell r="Y2834">
            <v>1</v>
          </cell>
          <cell r="Z2834">
            <v>7.7199999999999918</v>
          </cell>
        </row>
        <row r="2835">
          <cell r="A2835">
            <v>40452</v>
          </cell>
          <cell r="E2835">
            <v>2081050</v>
          </cell>
          <cell r="K2835">
            <v>0</v>
          </cell>
          <cell r="M2835">
            <v>129.36000000000001</v>
          </cell>
          <cell r="N2835">
            <v>29.02</v>
          </cell>
          <cell r="O2835">
            <v>0.22433518862090288</v>
          </cell>
          <cell r="P2835">
            <v>230</v>
          </cell>
          <cell r="Q2835">
            <v>92000</v>
          </cell>
          <cell r="R2835">
            <v>8.0436379097093376</v>
          </cell>
          <cell r="S2835" t="str">
            <v/>
          </cell>
          <cell r="T2835">
            <v>30147</v>
          </cell>
          <cell r="U2835">
            <v>12.081688570673457</v>
          </cell>
          <cell r="V2835">
            <v>2081050</v>
          </cell>
          <cell r="X2835">
            <v>60</v>
          </cell>
          <cell r="Y2835">
            <v>5</v>
          </cell>
          <cell r="Z2835">
            <v>1.2527999999999864</v>
          </cell>
        </row>
        <row r="2836">
          <cell r="A2836">
            <v>40453</v>
          </cell>
          <cell r="E2836">
            <v>1959420</v>
          </cell>
          <cell r="K2836">
            <v>0</v>
          </cell>
          <cell r="M2836">
            <v>122.96</v>
          </cell>
          <cell r="N2836">
            <v>28.03</v>
          </cell>
          <cell r="O2836">
            <v>0.22796031229668187</v>
          </cell>
          <cell r="P2836">
            <v>230</v>
          </cell>
          <cell r="Q2836">
            <v>96000</v>
          </cell>
          <cell r="R2836">
            <v>7.9677130774235527</v>
          </cell>
          <cell r="S2836" t="str">
            <v/>
          </cell>
          <cell r="T2836">
            <v>37415</v>
          </cell>
          <cell r="U2836">
            <v>15.925176838043908</v>
          </cell>
          <cell r="V2836">
            <v>1959420</v>
          </cell>
          <cell r="X2836">
            <v>54</v>
          </cell>
          <cell r="Y2836">
            <v>11</v>
          </cell>
          <cell r="Z2836">
            <v>0</v>
          </cell>
        </row>
        <row r="2837">
          <cell r="A2837">
            <v>40454</v>
          </cell>
          <cell r="E2837">
            <v>2031060</v>
          </cell>
          <cell r="K2837">
            <v>0</v>
          </cell>
          <cell r="M2837">
            <v>126.72</v>
          </cell>
          <cell r="N2837">
            <v>29.11</v>
          </cell>
          <cell r="O2837">
            <v>0.22971906565656566</v>
          </cell>
          <cell r="P2837">
            <v>230</v>
          </cell>
          <cell r="Q2837">
            <v>87000</v>
          </cell>
          <cell r="R2837">
            <v>8.0139678030303028</v>
          </cell>
          <cell r="S2837" t="str">
            <v/>
          </cell>
          <cell r="T2837">
            <v>29784</v>
          </cell>
          <cell r="U2837">
            <v>12.229996159640779</v>
          </cell>
          <cell r="V2837">
            <v>2031060</v>
          </cell>
          <cell r="X2837">
            <v>51</v>
          </cell>
          <cell r="Y2837">
            <v>14</v>
          </cell>
          <cell r="Z2837">
            <v>0</v>
          </cell>
        </row>
        <row r="2838">
          <cell r="A2838">
            <v>40455</v>
          </cell>
          <cell r="E2838">
            <v>1918080</v>
          </cell>
          <cell r="K2838">
            <v>0</v>
          </cell>
          <cell r="M2838">
            <v>120.96</v>
          </cell>
          <cell r="N2838">
            <v>25.82</v>
          </cell>
          <cell r="O2838">
            <v>0.21345899470899471</v>
          </cell>
          <cell r="P2838">
            <v>230</v>
          </cell>
          <cell r="Q2838">
            <v>92000</v>
          </cell>
          <cell r="R2838">
            <v>7.9285714285714288</v>
          </cell>
          <cell r="S2838" t="str">
            <v/>
          </cell>
          <cell r="T2838">
            <v>29777</v>
          </cell>
          <cell r="U2838">
            <v>12.947331706706706</v>
          </cell>
          <cell r="V2838">
            <v>1918080</v>
          </cell>
          <cell r="X2838">
            <v>47</v>
          </cell>
          <cell r="Y2838">
            <v>18</v>
          </cell>
          <cell r="Z2838">
            <v>0</v>
          </cell>
        </row>
        <row r="2839">
          <cell r="A2839">
            <v>40456</v>
          </cell>
          <cell r="D2839">
            <v>67000</v>
          </cell>
          <cell r="E2839">
            <v>1692780</v>
          </cell>
          <cell r="K2839">
            <v>0</v>
          </cell>
          <cell r="L2839">
            <v>840</v>
          </cell>
          <cell r="M2839">
            <v>107.23</v>
          </cell>
          <cell r="N2839">
            <v>22.06</v>
          </cell>
          <cell r="O2839">
            <v>0.20572600951226333</v>
          </cell>
          <cell r="P2839">
            <v>230</v>
          </cell>
          <cell r="Q2839">
            <v>84000</v>
          </cell>
          <cell r="R2839">
            <v>7.8932201809195188</v>
          </cell>
          <cell r="S2839">
            <v>79.761904761904759</v>
          </cell>
          <cell r="T2839">
            <v>31236</v>
          </cell>
          <cell r="U2839">
            <v>14.803454977326711</v>
          </cell>
          <cell r="V2839">
            <v>1759780</v>
          </cell>
          <cell r="X2839">
            <v>51</v>
          </cell>
          <cell r="Y2839">
            <v>14</v>
          </cell>
          <cell r="Z2839">
            <v>0</v>
          </cell>
        </row>
        <row r="2840">
          <cell r="A2840">
            <v>40457</v>
          </cell>
          <cell r="E2840">
            <v>1813140</v>
          </cell>
          <cell r="K2840">
            <v>0</v>
          </cell>
          <cell r="M2840">
            <v>113.74</v>
          </cell>
          <cell r="N2840">
            <v>23.72</v>
          </cell>
          <cell r="O2840">
            <v>0.20854580622472305</v>
          </cell>
          <cell r="P2840">
            <v>230</v>
          </cell>
          <cell r="Q2840">
            <v>84000</v>
          </cell>
          <cell r="R2840">
            <v>7.9705468612625285</v>
          </cell>
          <cell r="S2840" t="str">
            <v/>
          </cell>
          <cell r="T2840">
            <v>34697</v>
          </cell>
          <cell r="U2840">
            <v>15.959770343161587</v>
          </cell>
          <cell r="V2840">
            <v>1813140</v>
          </cell>
          <cell r="X2840">
            <v>55</v>
          </cell>
          <cell r="Y2840">
            <v>10</v>
          </cell>
          <cell r="Z2840">
            <v>0.36799999999997368</v>
          </cell>
        </row>
        <row r="2841">
          <cell r="A2841">
            <v>40458</v>
          </cell>
          <cell r="D2841">
            <v>1209580</v>
          </cell>
          <cell r="E2841">
            <v>433170</v>
          </cell>
          <cell r="K2841">
            <v>0</v>
          </cell>
          <cell r="L2841">
            <v>12490</v>
          </cell>
          <cell r="M2841">
            <v>25.07</v>
          </cell>
          <cell r="N2841">
            <v>7.3</v>
          </cell>
          <cell r="O2841">
            <v>0.29118468288791383</v>
          </cell>
          <cell r="P2841">
            <v>230</v>
          </cell>
          <cell r="Q2841">
            <v>91000</v>
          </cell>
          <cell r="R2841">
            <v>8.6392102114080576</v>
          </cell>
          <cell r="S2841">
            <v>96.843875100080069</v>
          </cell>
          <cell r="T2841">
            <v>33742</v>
          </cell>
          <cell r="U2841">
            <v>17.130316846750873</v>
          </cell>
          <cell r="V2841">
            <v>1642750</v>
          </cell>
          <cell r="X2841">
            <v>66</v>
          </cell>
          <cell r="Y2841">
            <v>0</v>
          </cell>
          <cell r="Z2841">
            <v>7.4959999999999809</v>
          </cell>
        </row>
        <row r="2842">
          <cell r="A2842">
            <v>40459</v>
          </cell>
          <cell r="D2842">
            <v>1367</v>
          </cell>
          <cell r="E2842">
            <v>1990080</v>
          </cell>
          <cell r="K2842">
            <v>0</v>
          </cell>
          <cell r="L2842">
            <v>40</v>
          </cell>
          <cell r="M2842">
            <v>125.12</v>
          </cell>
          <cell r="N2842">
            <v>27.96</v>
          </cell>
          <cell r="O2842">
            <v>0.22346547314578005</v>
          </cell>
          <cell r="P2842">
            <v>230</v>
          </cell>
          <cell r="Q2842">
            <v>94000</v>
          </cell>
          <cell r="R2842">
            <v>7.952685421994885</v>
          </cell>
          <cell r="S2842">
            <v>34.174999999999997</v>
          </cell>
          <cell r="T2842">
            <v>35290</v>
          </cell>
          <cell r="U2842">
            <v>14.779132962112474</v>
          </cell>
          <cell r="V2842">
            <v>1991447</v>
          </cell>
          <cell r="X2842">
            <v>62</v>
          </cell>
          <cell r="Y2842">
            <v>3</v>
          </cell>
          <cell r="Z2842">
            <v>7.5727999999999867</v>
          </cell>
        </row>
        <row r="2843">
          <cell r="A2843">
            <v>40460</v>
          </cell>
          <cell r="E2843">
            <v>2155210</v>
          </cell>
          <cell r="K2843">
            <v>0</v>
          </cell>
          <cell r="M2843">
            <v>133.22</v>
          </cell>
          <cell r="N2843">
            <v>31.42</v>
          </cell>
          <cell r="O2843">
            <v>0.23585047290196667</v>
          </cell>
          <cell r="P2843">
            <v>230</v>
          </cell>
          <cell r="Q2843">
            <v>95000</v>
          </cell>
          <cell r="R2843">
            <v>8.0889130761146983</v>
          </cell>
          <cell r="S2843" t="str">
            <v/>
          </cell>
          <cell r="T2843">
            <v>28228</v>
          </cell>
          <cell r="U2843">
            <v>10.923368024461654</v>
          </cell>
          <cell r="V2843">
            <v>2155210</v>
          </cell>
          <cell r="X2843">
            <v>65</v>
          </cell>
          <cell r="Y2843">
            <v>0</v>
          </cell>
          <cell r="Z2843">
            <v>8.6335999999999942</v>
          </cell>
        </row>
        <row r="2844">
          <cell r="A2844">
            <v>40461</v>
          </cell>
          <cell r="E2844">
            <v>2168500</v>
          </cell>
          <cell r="K2844">
            <v>0</v>
          </cell>
          <cell r="M2844">
            <v>134.05000000000001</v>
          </cell>
          <cell r="N2844">
            <v>30.93</v>
          </cell>
          <cell r="O2844">
            <v>0.23073480044759415</v>
          </cell>
          <cell r="P2844">
            <v>230</v>
          </cell>
          <cell r="Q2844">
            <v>97000</v>
          </cell>
          <cell r="R2844">
            <v>8.0883998508019399</v>
          </cell>
          <cell r="S2844" t="str">
            <v/>
          </cell>
          <cell r="T2844">
            <v>27775</v>
          </cell>
          <cell r="U2844">
            <v>10.68219967719622</v>
          </cell>
          <cell r="V2844">
            <v>2168500</v>
          </cell>
          <cell r="X2844">
            <v>68</v>
          </cell>
          <cell r="Y2844">
            <v>0</v>
          </cell>
          <cell r="Z2844">
            <v>13.139199999999981</v>
          </cell>
        </row>
        <row r="2845">
          <cell r="A2845">
            <v>40462</v>
          </cell>
          <cell r="D2845">
            <v>31472</v>
          </cell>
          <cell r="E2845">
            <v>2147980</v>
          </cell>
          <cell r="K2845">
            <v>0</v>
          </cell>
          <cell r="L2845">
            <v>710</v>
          </cell>
          <cell r="M2845">
            <v>134.13</v>
          </cell>
          <cell r="N2845">
            <v>30.24</v>
          </cell>
          <cell r="O2845">
            <v>0.22545291881010959</v>
          </cell>
          <cell r="P2845">
            <v>230</v>
          </cell>
          <cell r="Q2845">
            <v>104000</v>
          </cell>
          <cell r="R2845">
            <v>8.0070826809811368</v>
          </cell>
          <cell r="S2845">
            <v>44.326760563380283</v>
          </cell>
          <cell r="T2845">
            <v>27923</v>
          </cell>
          <cell r="U2845">
            <v>10.685154800381014</v>
          </cell>
          <cell r="V2845">
            <v>2179452</v>
          </cell>
          <cell r="X2845">
            <v>70</v>
          </cell>
          <cell r="Y2845">
            <v>0</v>
          </cell>
          <cell r="Z2845">
            <v>9.6639999999999873</v>
          </cell>
        </row>
        <row r="2846">
          <cell r="A2846">
            <v>40463</v>
          </cell>
          <cell r="D2846">
            <v>6656</v>
          </cell>
          <cell r="E2846">
            <v>2129540</v>
          </cell>
          <cell r="K2846">
            <v>0</v>
          </cell>
          <cell r="L2846">
            <v>590</v>
          </cell>
          <cell r="M2846">
            <v>133.46</v>
          </cell>
          <cell r="N2846">
            <v>28.58</v>
          </cell>
          <cell r="O2846">
            <v>0.21414656076727107</v>
          </cell>
          <cell r="P2846">
            <v>230</v>
          </cell>
          <cell r="Q2846">
            <v>94000</v>
          </cell>
          <cell r="R2846">
            <v>7.9781957140716315</v>
          </cell>
          <cell r="S2846">
            <v>11.28135593220339</v>
          </cell>
          <cell r="T2846">
            <v>30884</v>
          </cell>
          <cell r="U2846">
            <v>12.057534046501351</v>
          </cell>
          <cell r="V2846">
            <v>2136196</v>
          </cell>
          <cell r="X2846">
            <v>67</v>
          </cell>
          <cell r="Y2846">
            <v>0</v>
          </cell>
          <cell r="Z2846">
            <v>9.2719999999999843</v>
          </cell>
        </row>
        <row r="2847">
          <cell r="A2847">
            <v>40464</v>
          </cell>
          <cell r="E2847">
            <v>2116430</v>
          </cell>
          <cell r="K2847">
            <v>0</v>
          </cell>
          <cell r="M2847">
            <v>132.6</v>
          </cell>
          <cell r="N2847">
            <v>29.5</v>
          </cell>
          <cell r="O2847">
            <v>0.22247360482654602</v>
          </cell>
          <cell r="P2847">
            <v>230</v>
          </cell>
          <cell r="Q2847">
            <v>94000</v>
          </cell>
          <cell r="R2847">
            <v>7.9805052790346904</v>
          </cell>
          <cell r="S2847" t="str">
            <v/>
          </cell>
          <cell r="T2847">
            <v>27412</v>
          </cell>
          <cell r="U2847">
            <v>10.801967464078659</v>
          </cell>
          <cell r="V2847">
            <v>2116430</v>
          </cell>
          <cell r="X2847">
            <v>61</v>
          </cell>
          <cell r="Y2847">
            <v>4</v>
          </cell>
          <cell r="Z2847">
            <v>5.8431999999999888</v>
          </cell>
        </row>
        <row r="2848">
          <cell r="A2848">
            <v>40465</v>
          </cell>
          <cell r="E2848">
            <v>1769430</v>
          </cell>
          <cell r="K2848">
            <v>0</v>
          </cell>
          <cell r="M2848">
            <v>108.59</v>
          </cell>
          <cell r="N2848">
            <v>25.82</v>
          </cell>
          <cell r="O2848">
            <v>0.23777511741412652</v>
          </cell>
          <cell r="P2848">
            <v>230</v>
          </cell>
          <cell r="Q2848">
            <v>90000</v>
          </cell>
          <cell r="R2848">
            <v>8.1472971728520118</v>
          </cell>
          <cell r="S2848" t="str">
            <v/>
          </cell>
          <cell r="T2848">
            <v>27310</v>
          </cell>
          <cell r="U2848">
            <v>12.872246994794933</v>
          </cell>
          <cell r="V2848">
            <v>1769430</v>
          </cell>
          <cell r="X2848">
            <v>57</v>
          </cell>
          <cell r="Y2848">
            <v>8</v>
          </cell>
          <cell r="Z2848">
            <v>0</v>
          </cell>
        </row>
        <row r="2849">
          <cell r="A2849">
            <v>40466</v>
          </cell>
          <cell r="E2849">
            <v>1660830</v>
          </cell>
          <cell r="K2849">
            <v>0</v>
          </cell>
          <cell r="M2849">
            <v>102.32</v>
          </cell>
          <cell r="N2849">
            <v>26.16</v>
          </cell>
          <cell r="O2849">
            <v>0.25566849100860051</v>
          </cell>
          <cell r="P2849">
            <v>230</v>
          </cell>
          <cell r="Q2849">
            <v>72000</v>
          </cell>
          <cell r="R2849">
            <v>8.1158620015637215</v>
          </cell>
          <cell r="S2849" t="str">
            <v/>
          </cell>
          <cell r="T2849">
            <v>25831</v>
          </cell>
          <cell r="U2849">
            <v>12.971257744621663</v>
          </cell>
          <cell r="V2849">
            <v>1660830</v>
          </cell>
          <cell r="X2849">
            <v>58</v>
          </cell>
          <cell r="Y2849">
            <v>7</v>
          </cell>
          <cell r="Z2849">
            <v>0</v>
          </cell>
        </row>
        <row r="2850">
          <cell r="A2850">
            <v>40467</v>
          </cell>
          <cell r="E2850">
            <v>1675550</v>
          </cell>
          <cell r="K2850">
            <v>0</v>
          </cell>
          <cell r="M2850">
            <v>103.84</v>
          </cell>
          <cell r="N2850">
            <v>27.34</v>
          </cell>
          <cell r="O2850">
            <v>0.26328967642526963</v>
          </cell>
          <cell r="P2850">
            <v>230</v>
          </cell>
          <cell r="Q2850">
            <v>76000</v>
          </cell>
          <cell r="R2850">
            <v>8.0679410631741142</v>
          </cell>
          <cell r="S2850" t="str">
            <v/>
          </cell>
          <cell r="T2850">
            <v>26722</v>
          </cell>
          <cell r="U2850">
            <v>13.300795559666975</v>
          </cell>
          <cell r="V2850">
            <v>1675550</v>
          </cell>
          <cell r="X2850">
            <v>53</v>
          </cell>
          <cell r="Y2850">
            <v>12</v>
          </cell>
          <cell r="Z2850">
            <v>0</v>
          </cell>
        </row>
        <row r="2851">
          <cell r="A2851">
            <v>40468</v>
          </cell>
          <cell r="E2851">
            <v>1753400</v>
          </cell>
          <cell r="K2851">
            <v>0</v>
          </cell>
          <cell r="M2851">
            <v>106.86</v>
          </cell>
          <cell r="N2851">
            <v>29.06</v>
          </cell>
          <cell r="O2851">
            <v>0.27194460041175367</v>
          </cell>
          <cell r="P2851">
            <v>230</v>
          </cell>
          <cell r="Q2851">
            <v>82000</v>
          </cell>
          <cell r="R2851">
            <v>8.2041924012726941</v>
          </cell>
          <cell r="S2851" t="str">
            <v/>
          </cell>
          <cell r="T2851">
            <v>26474</v>
          </cell>
          <cell r="U2851">
            <v>12.59228698528573</v>
          </cell>
          <cell r="V2851">
            <v>1753400</v>
          </cell>
          <cell r="X2851">
            <v>65</v>
          </cell>
          <cell r="Y2851">
            <v>0</v>
          </cell>
          <cell r="Z2851">
            <v>5.4719999999999871</v>
          </cell>
        </row>
        <row r="2852">
          <cell r="A2852">
            <v>40469</v>
          </cell>
          <cell r="E2852">
            <v>1813890</v>
          </cell>
          <cell r="K2852">
            <v>0</v>
          </cell>
          <cell r="M2852">
            <v>113.07</v>
          </cell>
          <cell r="N2852">
            <v>28.44</v>
          </cell>
          <cell r="O2852">
            <v>0.25152560360838422</v>
          </cell>
          <cell r="P2852">
            <v>230</v>
          </cell>
          <cell r="Q2852">
            <v>82000</v>
          </cell>
          <cell r="R2852">
            <v>8.021093128150703</v>
          </cell>
          <cell r="S2852" t="str">
            <v/>
          </cell>
          <cell r="T2852">
            <v>28161</v>
          </cell>
          <cell r="U2852">
            <v>12.948014488199394</v>
          </cell>
          <cell r="V2852">
            <v>1813890</v>
          </cell>
          <cell r="X2852">
            <v>64</v>
          </cell>
          <cell r="Y2852">
            <v>1</v>
          </cell>
          <cell r="Z2852">
            <v>7.9391999999999925</v>
          </cell>
        </row>
        <row r="2853">
          <cell r="A2853">
            <v>40470</v>
          </cell>
          <cell r="E2853">
            <v>1720710</v>
          </cell>
          <cell r="K2853">
            <v>0</v>
          </cell>
          <cell r="M2853">
            <v>105.54</v>
          </cell>
          <cell r="N2853">
            <v>27.01</v>
          </cell>
          <cell r="O2853">
            <v>0.25592192533636537</v>
          </cell>
          <cell r="P2853">
            <v>230</v>
          </cell>
          <cell r="Q2853">
            <v>80000</v>
          </cell>
          <cell r="R2853">
            <v>8.1519329164297893</v>
          </cell>
          <cell r="S2853" t="str">
            <v/>
          </cell>
          <cell r="T2853">
            <v>29257</v>
          </cell>
          <cell r="U2853">
            <v>14.180389490384785</v>
          </cell>
          <cell r="V2853">
            <v>1720710</v>
          </cell>
          <cell r="X2853">
            <v>60</v>
          </cell>
          <cell r="Y2853">
            <v>5</v>
          </cell>
          <cell r="Z2853">
            <v>0</v>
          </cell>
        </row>
        <row r="2854">
          <cell r="A2854">
            <v>40471</v>
          </cell>
          <cell r="E2854">
            <v>1715760</v>
          </cell>
          <cell r="K2854">
            <v>0</v>
          </cell>
          <cell r="M2854">
            <v>105.24</v>
          </cell>
          <cell r="N2854">
            <v>24.34</v>
          </cell>
          <cell r="O2854">
            <v>0.2312808817939947</v>
          </cell>
          <cell r="P2854">
            <v>230</v>
          </cell>
          <cell r="Q2854">
            <v>79000</v>
          </cell>
          <cell r="R2854">
            <v>8.1516533637400226</v>
          </cell>
          <cell r="S2854" t="str">
            <v/>
          </cell>
          <cell r="T2854">
            <v>37523</v>
          </cell>
          <cell r="U2854">
            <v>18.239253741782068</v>
          </cell>
          <cell r="V2854">
            <v>1715760</v>
          </cell>
          <cell r="X2854">
            <v>55</v>
          </cell>
          <cell r="Y2854">
            <v>10</v>
          </cell>
          <cell r="Z2854">
            <v>0</v>
          </cell>
        </row>
        <row r="2855">
          <cell r="A2855">
            <v>40472</v>
          </cell>
          <cell r="E2855">
            <v>1715230</v>
          </cell>
          <cell r="K2855">
            <v>0</v>
          </cell>
          <cell r="M2855">
            <v>106.59</v>
          </cell>
          <cell r="N2855">
            <v>23.6</v>
          </cell>
          <cell r="O2855">
            <v>0.22140913781780655</v>
          </cell>
          <cell r="P2855">
            <v>230</v>
          </cell>
          <cell r="Q2855">
            <v>75000</v>
          </cell>
          <cell r="R2855">
            <v>8.0459236326109398</v>
          </cell>
          <cell r="S2855" t="str">
            <v/>
          </cell>
          <cell r="T2855">
            <v>28993</v>
          </cell>
          <cell r="U2855">
            <v>14.097329221154014</v>
          </cell>
          <cell r="V2855">
            <v>1715230</v>
          </cell>
          <cell r="X2855">
            <v>56</v>
          </cell>
          <cell r="Y2855">
            <v>9</v>
          </cell>
          <cell r="Z2855">
            <v>0</v>
          </cell>
        </row>
        <row r="2856">
          <cell r="A2856">
            <v>40473</v>
          </cell>
          <cell r="E2856">
            <v>1791030</v>
          </cell>
          <cell r="K2856">
            <v>0</v>
          </cell>
          <cell r="M2856">
            <v>111.86</v>
          </cell>
          <cell r="N2856">
            <v>26.02</v>
          </cell>
          <cell r="O2856">
            <v>0.23261219381369569</v>
          </cell>
          <cell r="P2856">
            <v>230</v>
          </cell>
          <cell r="Q2856">
            <v>82000</v>
          </cell>
          <cell r="R2856">
            <v>8.0056767387806183</v>
          </cell>
          <cell r="S2856" t="str">
            <v/>
          </cell>
          <cell r="T2856">
            <v>29210</v>
          </cell>
          <cell r="U2856">
            <v>13.601748714426895</v>
          </cell>
          <cell r="V2856">
            <v>1791030</v>
          </cell>
          <cell r="X2856">
            <v>56</v>
          </cell>
          <cell r="Y2856">
            <v>9</v>
          </cell>
          <cell r="Z2856">
            <v>0</v>
          </cell>
        </row>
        <row r="2857">
          <cell r="A2857">
            <v>40474</v>
          </cell>
          <cell r="C2857">
            <v>794626</v>
          </cell>
          <cell r="D2857">
            <v>454845</v>
          </cell>
          <cell r="E2857">
            <v>719650</v>
          </cell>
          <cell r="J2857">
            <v>46.88</v>
          </cell>
          <cell r="K2857">
            <v>46.88</v>
          </cell>
          <cell r="L2857">
            <v>5830</v>
          </cell>
          <cell r="M2857">
            <v>44.43</v>
          </cell>
          <cell r="N2857">
            <v>10.51</v>
          </cell>
          <cell r="O2857">
            <v>0.23655187936079225</v>
          </cell>
          <cell r="P2857">
            <v>230</v>
          </cell>
          <cell r="Q2857">
            <v>89000</v>
          </cell>
          <cell r="R2857">
            <v>8.2919504983024854</v>
          </cell>
          <cell r="S2857">
            <v>78.018010291595203</v>
          </cell>
          <cell r="T2857">
            <v>28910</v>
          </cell>
          <cell r="U2857">
            <v>12.244519255038162</v>
          </cell>
          <cell r="V2857">
            <v>1969121</v>
          </cell>
          <cell r="X2857">
            <v>71</v>
          </cell>
          <cell r="Y2857">
            <v>0</v>
          </cell>
          <cell r="Z2857">
            <v>4.1791999999999803</v>
          </cell>
        </row>
        <row r="2858">
          <cell r="A2858">
            <v>40475</v>
          </cell>
          <cell r="C2858">
            <v>1225130</v>
          </cell>
          <cell r="D2858">
            <v>831809</v>
          </cell>
          <cell r="J2858">
            <v>61.38</v>
          </cell>
          <cell r="K2858">
            <v>61.38</v>
          </cell>
          <cell r="L2858">
            <v>10500</v>
          </cell>
          <cell r="O2858" t="str">
            <v/>
          </cell>
          <cell r="P2858">
            <v>230</v>
          </cell>
          <cell r="Q2858">
            <v>93000</v>
          </cell>
          <cell r="R2858">
            <v>9.9798794395568589</v>
          </cell>
          <cell r="S2858">
            <v>79.219904761904758</v>
          </cell>
          <cell r="T2858">
            <v>22704</v>
          </cell>
          <cell r="U2858">
            <v>9.2054922387100433</v>
          </cell>
          <cell r="V2858">
            <v>2056939</v>
          </cell>
          <cell r="X2858">
            <v>72</v>
          </cell>
          <cell r="Y2858">
            <v>0</v>
          </cell>
          <cell r="Z2858">
            <v>12.911999999999992</v>
          </cell>
        </row>
        <row r="2859">
          <cell r="A2859">
            <v>40476</v>
          </cell>
          <cell r="C2859">
            <v>1429420</v>
          </cell>
          <cell r="D2859">
            <v>736571</v>
          </cell>
          <cell r="J2859">
            <v>69.62</v>
          </cell>
          <cell r="K2859">
            <v>69.62</v>
          </cell>
          <cell r="L2859">
            <v>9430</v>
          </cell>
          <cell r="O2859" t="str">
            <v/>
          </cell>
          <cell r="P2859">
            <v>230</v>
          </cell>
          <cell r="Q2859">
            <v>96000</v>
          </cell>
          <cell r="R2859">
            <v>10.26587187589773</v>
          </cell>
          <cell r="S2859">
            <v>78.109331919406145</v>
          </cell>
          <cell r="T2859">
            <v>22095</v>
          </cell>
          <cell r="U2859">
            <v>8.5075284246333425</v>
          </cell>
          <cell r="V2859">
            <v>2165991</v>
          </cell>
          <cell r="X2859">
            <v>68</v>
          </cell>
          <cell r="Y2859">
            <v>0</v>
          </cell>
          <cell r="Z2859">
            <v>11.987199999999994</v>
          </cell>
        </row>
        <row r="2860">
          <cell r="A2860">
            <v>40477</v>
          </cell>
          <cell r="C2860">
            <v>1377000</v>
          </cell>
          <cell r="D2860">
            <v>551000</v>
          </cell>
          <cell r="J2860">
            <v>70.400000000000006</v>
          </cell>
          <cell r="K2860">
            <v>70.400000000000006</v>
          </cell>
          <cell r="L2860">
            <v>7010</v>
          </cell>
          <cell r="O2860" t="str">
            <v/>
          </cell>
          <cell r="P2860">
            <v>230</v>
          </cell>
          <cell r="Q2860">
            <v>97000</v>
          </cell>
          <cell r="R2860">
            <v>9.779829545454545</v>
          </cell>
          <cell r="S2860">
            <v>78.601997146932959</v>
          </cell>
          <cell r="T2860">
            <v>30113</v>
          </cell>
          <cell r="U2860">
            <v>13.026059128630704</v>
          </cell>
          <cell r="V2860">
            <v>1928000</v>
          </cell>
          <cell r="X2860">
            <v>62</v>
          </cell>
          <cell r="Y2860">
            <v>3</v>
          </cell>
          <cell r="Z2860">
            <v>4.3951999999999884</v>
          </cell>
        </row>
        <row r="2861">
          <cell r="A2861">
            <v>40478</v>
          </cell>
          <cell r="C2861">
            <v>1420000</v>
          </cell>
          <cell r="D2861">
            <v>416989</v>
          </cell>
          <cell r="J2861">
            <v>69.45</v>
          </cell>
          <cell r="K2861">
            <v>69.45</v>
          </cell>
          <cell r="L2861">
            <v>5660</v>
          </cell>
          <cell r="O2861" t="str">
            <v/>
          </cell>
          <cell r="P2861">
            <v>230</v>
          </cell>
          <cell r="Q2861">
            <v>90000</v>
          </cell>
          <cell r="R2861">
            <v>10.223182145428366</v>
          </cell>
          <cell r="S2861">
            <v>73.672968197879854</v>
          </cell>
          <cell r="T2861">
            <v>18489</v>
          </cell>
          <cell r="U2861">
            <v>8.3940763934895628</v>
          </cell>
          <cell r="V2861">
            <v>1836989</v>
          </cell>
          <cell r="X2861">
            <v>59</v>
          </cell>
          <cell r="Y2861">
            <v>6</v>
          </cell>
          <cell r="Z2861">
            <v>0</v>
          </cell>
        </row>
        <row r="2862">
          <cell r="A2862">
            <v>40479</v>
          </cell>
          <cell r="C2862">
            <v>1458660</v>
          </cell>
          <cell r="D2862">
            <v>566776</v>
          </cell>
          <cell r="E2862">
            <v>87880</v>
          </cell>
          <cell r="J2862">
            <v>70.739999999999995</v>
          </cell>
          <cell r="K2862">
            <v>70.739999999999995</v>
          </cell>
          <cell r="L2862">
            <v>8100</v>
          </cell>
          <cell r="M2862">
            <v>2.64</v>
          </cell>
          <cell r="N2862">
            <v>1.35</v>
          </cell>
          <cell r="O2862">
            <v>0.51136363636363635</v>
          </cell>
          <cell r="P2862">
            <v>230</v>
          </cell>
          <cell r="Q2862">
            <v>98000</v>
          </cell>
          <cell r="R2862">
            <v>10.537884982284002</v>
          </cell>
          <cell r="S2862">
            <v>69.972345679012349</v>
          </cell>
          <cell r="T2862">
            <v>34552</v>
          </cell>
          <cell r="U2862">
            <v>13.635617200645807</v>
          </cell>
          <cell r="V2862">
            <v>2113316</v>
          </cell>
          <cell r="X2862">
            <v>44</v>
          </cell>
          <cell r="Y2862">
            <v>21</v>
          </cell>
          <cell r="Z2862">
            <v>0</v>
          </cell>
        </row>
        <row r="2863">
          <cell r="A2863">
            <v>40480</v>
          </cell>
          <cell r="C2863">
            <v>1041750</v>
          </cell>
          <cell r="D2863">
            <v>132000</v>
          </cell>
          <cell r="E2863">
            <v>819220</v>
          </cell>
          <cell r="J2863">
            <v>50.86</v>
          </cell>
          <cell r="K2863">
            <v>50.86</v>
          </cell>
          <cell r="L2863">
            <v>1670</v>
          </cell>
          <cell r="M2863">
            <v>55.07</v>
          </cell>
          <cell r="N2863">
            <v>18.399999999999999</v>
          </cell>
          <cell r="O2863">
            <v>0.33412021064100234</v>
          </cell>
          <cell r="P2863">
            <v>230</v>
          </cell>
          <cell r="Q2863">
            <v>100000</v>
          </cell>
          <cell r="R2863">
            <v>8.783961106391013</v>
          </cell>
          <cell r="S2863">
            <v>79.041916167664667</v>
          </cell>
          <cell r="T2863">
            <v>30629</v>
          </cell>
          <cell r="U2863">
            <v>12.817345971088375</v>
          </cell>
          <cell r="V2863">
            <v>1992970</v>
          </cell>
          <cell r="X2863">
            <v>42</v>
          </cell>
          <cell r="Y2863">
            <v>23</v>
          </cell>
          <cell r="Z2863">
            <v>0</v>
          </cell>
        </row>
        <row r="2864">
          <cell r="A2864">
            <v>40481</v>
          </cell>
          <cell r="C2864">
            <v>528000</v>
          </cell>
          <cell r="E2864">
            <v>1288350</v>
          </cell>
          <cell r="J2864">
            <v>28.16</v>
          </cell>
          <cell r="K2864">
            <v>28.16</v>
          </cell>
          <cell r="M2864">
            <v>80.959999999999994</v>
          </cell>
          <cell r="N2864">
            <v>19.95</v>
          </cell>
          <cell r="O2864">
            <v>0.24641798418972333</v>
          </cell>
          <cell r="P2864">
            <v>230</v>
          </cell>
          <cell r="Q2864">
            <v>82000</v>
          </cell>
          <cell r="R2864">
            <v>8.3227181085044002</v>
          </cell>
          <cell r="S2864" t="str">
            <v/>
          </cell>
          <cell r="T2864">
            <v>27389</v>
          </cell>
          <cell r="U2864">
            <v>12.576004624659346</v>
          </cell>
          <cell r="V2864">
            <v>1816350</v>
          </cell>
          <cell r="X2864">
            <v>48</v>
          </cell>
          <cell r="Y2864">
            <v>17</v>
          </cell>
          <cell r="Z2864">
            <v>0</v>
          </cell>
        </row>
        <row r="2865">
          <cell r="A2865">
            <v>40482</v>
          </cell>
          <cell r="C2865">
            <v>289858</v>
          </cell>
          <cell r="E2865">
            <v>1412760</v>
          </cell>
          <cell r="J2865">
            <v>10.54</v>
          </cell>
          <cell r="K2865">
            <v>10.54</v>
          </cell>
          <cell r="M2865">
            <v>89.14</v>
          </cell>
          <cell r="N2865">
            <v>20.05</v>
          </cell>
          <cell r="O2865">
            <v>0.22492708099618577</v>
          </cell>
          <cell r="P2865">
            <v>230</v>
          </cell>
          <cell r="Q2865">
            <v>79000</v>
          </cell>
          <cell r="R2865">
            <v>8.5404193418940615</v>
          </cell>
          <cell r="S2865" t="str">
            <v/>
          </cell>
          <cell r="T2865">
            <v>25222</v>
          </cell>
          <cell r="U2865">
            <v>12.354590401370126</v>
          </cell>
          <cell r="V2865">
            <v>1702618</v>
          </cell>
          <cell r="X2865">
            <v>52</v>
          </cell>
          <cell r="Y2865">
            <v>13</v>
          </cell>
          <cell r="Z2865">
            <v>0</v>
          </cell>
        </row>
        <row r="2866">
          <cell r="A2866">
            <v>40483</v>
          </cell>
          <cell r="E2866">
            <v>1765100</v>
          </cell>
          <cell r="K2866">
            <v>0</v>
          </cell>
          <cell r="M2866">
            <v>109.02</v>
          </cell>
          <cell r="N2866">
            <v>26.39</v>
          </cell>
          <cell r="O2866">
            <v>0.24206567602274814</v>
          </cell>
          <cell r="P2866">
            <v>230</v>
          </cell>
          <cell r="Q2866">
            <v>85000</v>
          </cell>
          <cell r="R2866">
            <v>8.0953036140157764</v>
          </cell>
          <cell r="S2866" t="str">
            <v/>
          </cell>
          <cell r="T2866">
            <v>26449</v>
          </cell>
          <cell r="U2866">
            <v>12.497006401903574</v>
          </cell>
          <cell r="V2866">
            <v>1765100</v>
          </cell>
          <cell r="X2866">
            <v>54</v>
          </cell>
          <cell r="Y2866">
            <v>11</v>
          </cell>
          <cell r="Z2866">
            <v>0</v>
          </cell>
        </row>
        <row r="2867">
          <cell r="A2867">
            <v>40484</v>
          </cell>
          <cell r="E2867">
            <v>1804960</v>
          </cell>
          <cell r="K2867">
            <v>0</v>
          </cell>
          <cell r="M2867">
            <v>109.84</v>
          </cell>
          <cell r="N2867">
            <v>26.24</v>
          </cell>
          <cell r="O2867">
            <v>0.23889293517844135</v>
          </cell>
          <cell r="P2867">
            <v>230</v>
          </cell>
          <cell r="Q2867">
            <v>81000</v>
          </cell>
          <cell r="R2867">
            <v>8.2163146394756001</v>
          </cell>
          <cell r="S2867" t="str">
            <v/>
          </cell>
          <cell r="T2867">
            <v>25496</v>
          </cell>
          <cell r="U2867">
            <v>11.780684336494991</v>
          </cell>
          <cell r="V2867">
            <v>1804960</v>
          </cell>
          <cell r="X2867">
            <v>49</v>
          </cell>
          <cell r="Y2867">
            <v>16</v>
          </cell>
          <cell r="Z2867">
            <v>0</v>
          </cell>
        </row>
        <row r="2868">
          <cell r="A2868">
            <v>40485</v>
          </cell>
          <cell r="E2868">
            <v>1755310</v>
          </cell>
          <cell r="K2868">
            <v>0</v>
          </cell>
          <cell r="M2868">
            <v>109.8</v>
          </cell>
          <cell r="N2868">
            <v>26.59</v>
          </cell>
          <cell r="O2868">
            <v>0.24216757741347905</v>
          </cell>
          <cell r="P2868">
            <v>230</v>
          </cell>
          <cell r="Q2868">
            <v>82000</v>
          </cell>
          <cell r="R2868">
            <v>7.9932149362477229</v>
          </cell>
          <cell r="S2868" t="str">
            <v/>
          </cell>
          <cell r="T2868">
            <v>24898</v>
          </cell>
          <cell r="U2868">
            <v>11.829780494613487</v>
          </cell>
          <cell r="V2868">
            <v>1755310</v>
          </cell>
          <cell r="X2868">
            <v>54</v>
          </cell>
          <cell r="Y2868">
            <v>11</v>
          </cell>
          <cell r="Z2868">
            <v>0</v>
          </cell>
        </row>
        <row r="2869">
          <cell r="A2869">
            <v>40486</v>
          </cell>
          <cell r="E2869">
            <v>1874380</v>
          </cell>
          <cell r="K2869">
            <v>0</v>
          </cell>
          <cell r="M2869">
            <v>117.19</v>
          </cell>
          <cell r="N2869">
            <v>26.98</v>
          </cell>
          <cell r="O2869">
            <v>0.23022442187899991</v>
          </cell>
          <cell r="P2869">
            <v>230</v>
          </cell>
          <cell r="Q2869">
            <v>86000</v>
          </cell>
          <cell r="R2869">
            <v>7.9971840600733852</v>
          </cell>
          <cell r="S2869" t="str">
            <v/>
          </cell>
          <cell r="T2869">
            <v>29750</v>
          </cell>
          <cell r="U2869">
            <v>13.237177093225494</v>
          </cell>
          <cell r="V2869">
            <v>1874380</v>
          </cell>
          <cell r="X2869">
            <v>50</v>
          </cell>
          <cell r="Y2869">
            <v>15</v>
          </cell>
          <cell r="Z2869">
            <v>0</v>
          </cell>
        </row>
        <row r="2870">
          <cell r="A2870">
            <v>40487</v>
          </cell>
          <cell r="E2870">
            <v>1918240</v>
          </cell>
          <cell r="K2870">
            <v>0</v>
          </cell>
          <cell r="M2870">
            <v>119.11</v>
          </cell>
          <cell r="N2870">
            <v>27.21</v>
          </cell>
          <cell r="O2870">
            <v>0.2284442951893208</v>
          </cell>
          <cell r="P2870">
            <v>230</v>
          </cell>
          <cell r="Q2870">
            <v>95000</v>
          </cell>
          <cell r="R2870">
            <v>8.0523885484006374</v>
          </cell>
          <cell r="S2870" t="str">
            <v/>
          </cell>
          <cell r="T2870">
            <v>25929</v>
          </cell>
          <cell r="U2870">
            <v>11.273243181249477</v>
          </cell>
          <cell r="V2870">
            <v>1918240</v>
          </cell>
          <cell r="X2870">
            <v>38</v>
          </cell>
          <cell r="Y2870">
            <v>27</v>
          </cell>
          <cell r="Z2870">
            <v>0</v>
          </cell>
        </row>
        <row r="2871">
          <cell r="A2871">
            <v>40488</v>
          </cell>
          <cell r="E2871">
            <v>1796510</v>
          </cell>
          <cell r="K2871">
            <v>0</v>
          </cell>
          <cell r="M2871">
            <v>111.49</v>
          </cell>
          <cell r="N2871">
            <v>25.05</v>
          </cell>
          <cell r="O2871">
            <v>0.22468382814602209</v>
          </cell>
          <cell r="P2871">
            <v>230</v>
          </cell>
          <cell r="Q2871">
            <v>86000</v>
          </cell>
          <cell r="R2871">
            <v>8.0568212395730558</v>
          </cell>
          <cell r="S2871" t="str">
            <v/>
          </cell>
          <cell r="T2871">
            <v>31977</v>
          </cell>
          <cell r="U2871">
            <v>14.844792403048132</v>
          </cell>
          <cell r="V2871">
            <v>1796510</v>
          </cell>
          <cell r="X2871">
            <v>34</v>
          </cell>
          <cell r="Y2871">
            <v>31</v>
          </cell>
          <cell r="Z2871">
            <v>0</v>
          </cell>
        </row>
        <row r="2872">
          <cell r="A2872">
            <v>40489</v>
          </cell>
          <cell r="E2872">
            <v>1520160</v>
          </cell>
          <cell r="K2872">
            <v>0</v>
          </cell>
          <cell r="M2872">
            <v>93.43</v>
          </cell>
          <cell r="N2872">
            <v>21.8</v>
          </cell>
          <cell r="O2872">
            <v>0.23332976559991436</v>
          </cell>
          <cell r="P2872">
            <v>230</v>
          </cell>
          <cell r="Q2872">
            <v>76000</v>
          </cell>
          <cell r="R2872">
            <v>8.1352884512469235</v>
          </cell>
          <cell r="S2872" t="str">
            <v/>
          </cell>
          <cell r="T2872">
            <v>26421</v>
          </cell>
          <cell r="U2872">
            <v>14.495259709504262</v>
          </cell>
          <cell r="V2872">
            <v>1520160</v>
          </cell>
          <cell r="X2872">
            <v>46</v>
          </cell>
          <cell r="Y2872">
            <v>19</v>
          </cell>
          <cell r="Z2872">
            <v>0</v>
          </cell>
        </row>
        <row r="2873">
          <cell r="A2873">
            <v>40490</v>
          </cell>
          <cell r="E2873">
            <v>1634760</v>
          </cell>
          <cell r="K2873">
            <v>0</v>
          </cell>
          <cell r="M2873">
            <v>102.66</v>
          </cell>
          <cell r="N2873">
            <v>24.09</v>
          </cell>
          <cell r="O2873">
            <v>0.23465809468147283</v>
          </cell>
          <cell r="P2873">
            <v>230</v>
          </cell>
          <cell r="Q2873">
            <v>76000</v>
          </cell>
          <cell r="R2873">
            <v>7.9620105201636466</v>
          </cell>
          <cell r="S2873" t="str">
            <v/>
          </cell>
          <cell r="T2873">
            <v>25900</v>
          </cell>
          <cell r="U2873">
            <v>13.213315716068413</v>
          </cell>
          <cell r="V2873">
            <v>1634760</v>
          </cell>
          <cell r="X2873">
            <v>56</v>
          </cell>
          <cell r="Y2873">
            <v>9</v>
          </cell>
          <cell r="Z2873">
            <v>0</v>
          </cell>
        </row>
        <row r="2874">
          <cell r="A2874">
            <v>40491</v>
          </cell>
          <cell r="E2874">
            <v>1772180</v>
          </cell>
          <cell r="K2874">
            <v>0</v>
          </cell>
          <cell r="M2874">
            <v>110.78</v>
          </cell>
          <cell r="N2874">
            <v>25.01</v>
          </cell>
          <cell r="O2874">
            <v>0.22576277306372994</v>
          </cell>
          <cell r="P2874">
            <v>230</v>
          </cell>
          <cell r="Q2874">
            <v>83000</v>
          </cell>
          <cell r="R2874">
            <v>7.9986459649756272</v>
          </cell>
          <cell r="S2874" t="str">
            <v/>
          </cell>
          <cell r="T2874">
            <v>27389</v>
          </cell>
          <cell r="U2874">
            <v>12.889450281574108</v>
          </cell>
          <cell r="V2874">
            <v>1772180</v>
          </cell>
          <cell r="X2874">
            <v>57</v>
          </cell>
          <cell r="Y2874">
            <v>8</v>
          </cell>
          <cell r="Z2874">
            <v>0</v>
          </cell>
        </row>
        <row r="2875">
          <cell r="A2875">
            <v>40492</v>
          </cell>
          <cell r="E2875">
            <v>1740040</v>
          </cell>
          <cell r="K2875">
            <v>0</v>
          </cell>
          <cell r="M2875">
            <v>110.34</v>
          </cell>
          <cell r="N2875">
            <v>25.15</v>
          </cell>
          <cell r="O2875">
            <v>0.22793184701830704</v>
          </cell>
          <cell r="P2875">
            <v>230</v>
          </cell>
          <cell r="Q2875">
            <v>82000</v>
          </cell>
          <cell r="R2875">
            <v>7.8849012144281314</v>
          </cell>
          <cell r="S2875" t="str">
            <v/>
          </cell>
          <cell r="T2875">
            <v>25716</v>
          </cell>
          <cell r="U2875">
            <v>12.325661479046458</v>
          </cell>
          <cell r="V2875">
            <v>1740040</v>
          </cell>
          <cell r="X2875">
            <v>56</v>
          </cell>
          <cell r="Y2875">
            <v>9</v>
          </cell>
          <cell r="Z2875">
            <v>0</v>
          </cell>
        </row>
        <row r="2876">
          <cell r="A2876">
            <v>40493</v>
          </cell>
          <cell r="E2876">
            <v>1636630</v>
          </cell>
          <cell r="K2876">
            <v>0</v>
          </cell>
          <cell r="M2876">
            <v>104.88</v>
          </cell>
          <cell r="N2876">
            <v>23.2</v>
          </cell>
          <cell r="O2876">
            <v>0.2212051868802441</v>
          </cell>
          <cell r="P2876">
            <v>230</v>
          </cell>
          <cell r="Q2876">
            <v>74000</v>
          </cell>
          <cell r="R2876">
            <v>7.8023932112890924</v>
          </cell>
          <cell r="S2876" t="str">
            <v/>
          </cell>
          <cell r="T2876">
            <v>25242</v>
          </cell>
          <cell r="U2876">
            <v>12.862912203735725</v>
          </cell>
          <cell r="V2876">
            <v>1636630</v>
          </cell>
          <cell r="X2876">
            <v>61</v>
          </cell>
          <cell r="Y2876">
            <v>4</v>
          </cell>
          <cell r="Z2876">
            <v>3.6079999999999828</v>
          </cell>
        </row>
        <row r="2877">
          <cell r="A2877">
            <v>40494</v>
          </cell>
          <cell r="E2877">
            <v>1748180</v>
          </cell>
          <cell r="K2877">
            <v>0</v>
          </cell>
          <cell r="M2877">
            <v>111</v>
          </cell>
          <cell r="N2877">
            <v>26.59</v>
          </cell>
          <cell r="O2877">
            <v>0.23954954954954955</v>
          </cell>
          <cell r="P2877">
            <v>230</v>
          </cell>
          <cell r="Q2877">
            <v>85000</v>
          </cell>
          <cell r="R2877">
            <v>7.8746846846846843</v>
          </cell>
          <cell r="S2877" t="str">
            <v/>
          </cell>
          <cell r="T2877">
            <v>25000</v>
          </cell>
          <cell r="U2877">
            <v>11.926689471335903</v>
          </cell>
          <cell r="V2877">
            <v>1748180</v>
          </cell>
          <cell r="X2877">
            <v>56</v>
          </cell>
          <cell r="Y2877">
            <v>9</v>
          </cell>
          <cell r="Z2877">
            <v>0.9199999999999946</v>
          </cell>
        </row>
        <row r="2878">
          <cell r="A2878">
            <v>40495</v>
          </cell>
          <cell r="E2878">
            <v>1770080</v>
          </cell>
          <cell r="K2878">
            <v>0</v>
          </cell>
          <cell r="M2878">
            <v>113.22</v>
          </cell>
          <cell r="N2878">
            <v>26.42</v>
          </cell>
          <cell r="O2878">
            <v>0.23335099805688042</v>
          </cell>
          <cell r="P2878">
            <v>230</v>
          </cell>
          <cell r="Q2878">
            <v>91000</v>
          </cell>
          <cell r="R2878">
            <v>7.8169934640522873</v>
          </cell>
          <cell r="S2878" t="str">
            <v/>
          </cell>
          <cell r="T2878">
            <v>24866</v>
          </cell>
          <cell r="U2878">
            <v>11.715992497514236</v>
          </cell>
          <cell r="V2878">
            <v>1770080</v>
          </cell>
          <cell r="X2878">
            <v>52</v>
          </cell>
          <cell r="Y2878">
            <v>13</v>
          </cell>
          <cell r="Z2878">
            <v>0</v>
          </cell>
        </row>
        <row r="2879">
          <cell r="A2879">
            <v>40496</v>
          </cell>
          <cell r="E2879">
            <v>2076300</v>
          </cell>
          <cell r="K2879">
            <v>0</v>
          </cell>
          <cell r="M2879">
            <v>131.02000000000001</v>
          </cell>
          <cell r="N2879">
            <v>29.82</v>
          </cell>
          <cell r="O2879">
            <v>0.22759883987177529</v>
          </cell>
          <cell r="P2879">
            <v>230</v>
          </cell>
          <cell r="Q2879">
            <v>95000</v>
          </cell>
          <cell r="R2879">
            <v>7.9235994504655771</v>
          </cell>
          <cell r="S2879" t="str">
            <v/>
          </cell>
          <cell r="T2879">
            <v>39341</v>
          </cell>
          <cell r="U2879">
            <v>15.802337812454848</v>
          </cell>
          <cell r="V2879">
            <v>2076300</v>
          </cell>
          <cell r="X2879">
            <v>40</v>
          </cell>
          <cell r="Y2879">
            <v>25</v>
          </cell>
          <cell r="Z2879">
            <v>0</v>
          </cell>
        </row>
        <row r="2880">
          <cell r="A2880">
            <v>40497</v>
          </cell>
          <cell r="D2880">
            <v>615770</v>
          </cell>
          <cell r="E2880">
            <v>944590</v>
          </cell>
          <cell r="K2880">
            <v>0</v>
          </cell>
          <cell r="L2880">
            <v>7620</v>
          </cell>
          <cell r="M2880">
            <v>56.57</v>
          </cell>
          <cell r="N2880">
            <v>13.68</v>
          </cell>
          <cell r="O2880">
            <v>0.24182428849213364</v>
          </cell>
          <cell r="P2880">
            <v>230</v>
          </cell>
          <cell r="Q2880">
            <v>81000</v>
          </cell>
          <cell r="R2880">
            <v>8.3488598196924162</v>
          </cell>
          <cell r="S2880">
            <v>80.809711286089239</v>
          </cell>
          <cell r="T2880">
            <v>30235</v>
          </cell>
          <cell r="U2880">
            <v>16.160366838421901</v>
          </cell>
          <cell r="V2880">
            <v>1560360</v>
          </cell>
          <cell r="X2880">
            <v>41</v>
          </cell>
          <cell r="Y2880">
            <v>24</v>
          </cell>
          <cell r="Z2880">
            <v>0</v>
          </cell>
        </row>
        <row r="2881">
          <cell r="A2881">
            <v>40498</v>
          </cell>
          <cell r="E2881">
            <v>1596100</v>
          </cell>
          <cell r="K2881">
            <v>0</v>
          </cell>
          <cell r="M2881">
            <v>102.79</v>
          </cell>
          <cell r="N2881">
            <v>23.46</v>
          </cell>
          <cell r="O2881">
            <v>0.22823231831890262</v>
          </cell>
          <cell r="P2881">
            <v>230</v>
          </cell>
          <cell r="Q2881">
            <v>74000</v>
          </cell>
          <cell r="R2881">
            <v>7.7638875376982197</v>
          </cell>
          <cell r="S2881" t="str">
            <v/>
          </cell>
          <cell r="T2881">
            <v>34823</v>
          </cell>
          <cell r="U2881">
            <v>18.195841112712234</v>
          </cell>
          <cell r="V2881">
            <v>1596100</v>
          </cell>
          <cell r="X2881">
            <v>39</v>
          </cell>
          <cell r="Y2881">
            <v>26</v>
          </cell>
          <cell r="Z2881">
            <v>0</v>
          </cell>
        </row>
        <row r="2882">
          <cell r="A2882">
            <v>40499</v>
          </cell>
          <cell r="E2882">
            <v>1599160</v>
          </cell>
          <cell r="K2882">
            <v>0</v>
          </cell>
          <cell r="M2882">
            <v>104.15</v>
          </cell>
          <cell r="N2882">
            <v>23.3</v>
          </cell>
          <cell r="O2882">
            <v>0.22371579452712434</v>
          </cell>
          <cell r="P2882">
            <v>230</v>
          </cell>
          <cell r="Q2882">
            <v>73000</v>
          </cell>
          <cell r="R2882">
            <v>7.6771963514162262</v>
          </cell>
          <cell r="S2882" t="str">
            <v/>
          </cell>
          <cell r="T2882">
            <v>29439</v>
          </cell>
          <cell r="U2882">
            <v>15.353139148052728</v>
          </cell>
          <cell r="V2882">
            <v>1599160</v>
          </cell>
          <cell r="X2882">
            <v>45</v>
          </cell>
          <cell r="Y2882">
            <v>20</v>
          </cell>
          <cell r="Z2882">
            <v>0</v>
          </cell>
        </row>
        <row r="2883">
          <cell r="A2883">
            <v>40500</v>
          </cell>
          <cell r="E2883">
            <v>1763960</v>
          </cell>
          <cell r="K2883">
            <v>0</v>
          </cell>
          <cell r="M2883">
            <v>112.16</v>
          </cell>
          <cell r="N2883">
            <v>25.54</v>
          </cell>
          <cell r="O2883">
            <v>0.22771041369472184</v>
          </cell>
          <cell r="P2883">
            <v>230</v>
          </cell>
          <cell r="Q2883">
            <v>82000</v>
          </cell>
          <cell r="R2883">
            <v>7.8635877318116973</v>
          </cell>
          <cell r="S2883" t="str">
            <v/>
          </cell>
          <cell r="T2883">
            <v>26291</v>
          </cell>
          <cell r="U2883">
            <v>12.430380507494501</v>
          </cell>
          <cell r="V2883">
            <v>1763960</v>
          </cell>
          <cell r="X2883">
            <v>42</v>
          </cell>
          <cell r="Y2883">
            <v>23</v>
          </cell>
          <cell r="Z2883">
            <v>0</v>
          </cell>
        </row>
        <row r="2884">
          <cell r="A2884">
            <v>40501</v>
          </cell>
          <cell r="E2884">
            <v>1685290</v>
          </cell>
          <cell r="K2884">
            <v>0</v>
          </cell>
          <cell r="M2884">
            <v>105.07</v>
          </cell>
          <cell r="N2884">
            <v>25.51</v>
          </cell>
          <cell r="O2884">
            <v>0.24279052060531078</v>
          </cell>
          <cell r="P2884">
            <v>230</v>
          </cell>
          <cell r="Q2884">
            <v>77000</v>
          </cell>
          <cell r="R2884">
            <v>8.0198439135814219</v>
          </cell>
          <cell r="S2884" t="str">
            <v/>
          </cell>
          <cell r="T2884">
            <v>25007</v>
          </cell>
          <cell r="U2884">
            <v>12.375222068605403</v>
          </cell>
          <cell r="V2884">
            <v>1685290</v>
          </cell>
          <cell r="X2884">
            <v>46</v>
          </cell>
          <cell r="Y2884">
            <v>19</v>
          </cell>
          <cell r="Z2884">
            <v>0</v>
          </cell>
        </row>
        <row r="2885">
          <cell r="A2885">
            <v>40502</v>
          </cell>
          <cell r="E2885">
            <v>1631650</v>
          </cell>
          <cell r="K2885">
            <v>0</v>
          </cell>
          <cell r="M2885">
            <v>103.21</v>
          </cell>
          <cell r="N2885">
            <v>24.85</v>
          </cell>
          <cell r="O2885">
            <v>0.2407712430965992</v>
          </cell>
          <cell r="P2885">
            <v>230</v>
          </cell>
          <cell r="Q2885">
            <v>76000</v>
          </cell>
          <cell r="R2885">
            <v>7.9045150663695383</v>
          </cell>
          <cell r="S2885" t="str">
            <v/>
          </cell>
          <cell r="T2885">
            <v>23900</v>
          </cell>
          <cell r="U2885">
            <v>12.216222841908497</v>
          </cell>
          <cell r="V2885">
            <v>1631650</v>
          </cell>
          <cell r="X2885">
            <v>45</v>
          </cell>
          <cell r="Y2885">
            <v>20</v>
          </cell>
          <cell r="Z2885">
            <v>0</v>
          </cell>
        </row>
        <row r="2886">
          <cell r="A2886">
            <v>40503</v>
          </cell>
          <cell r="E2886">
            <v>1288230</v>
          </cell>
          <cell r="K2886">
            <v>0</v>
          </cell>
          <cell r="M2886">
            <v>79.95</v>
          </cell>
          <cell r="N2886">
            <v>19.21</v>
          </cell>
          <cell r="O2886">
            <v>0.24027517198248904</v>
          </cell>
          <cell r="P2886">
            <v>230</v>
          </cell>
          <cell r="Q2886">
            <v>66000</v>
          </cell>
          <cell r="R2886">
            <v>8.0564727954971858</v>
          </cell>
          <cell r="S2886" t="str">
            <v/>
          </cell>
          <cell r="T2886">
            <v>20635</v>
          </cell>
          <cell r="U2886">
            <v>13.359097366153557</v>
          </cell>
          <cell r="V2886">
            <v>1288230</v>
          </cell>
          <cell r="X2886">
            <v>54</v>
          </cell>
          <cell r="Y2886">
            <v>11</v>
          </cell>
          <cell r="Z2886">
            <v>1.6847999999999885</v>
          </cell>
        </row>
        <row r="2887">
          <cell r="A2887">
            <v>40504</v>
          </cell>
          <cell r="E2887">
            <v>1053920</v>
          </cell>
          <cell r="K2887">
            <v>0</v>
          </cell>
          <cell r="M2887">
            <v>69.459999999999994</v>
          </cell>
          <cell r="N2887">
            <v>17.82</v>
          </cell>
          <cell r="O2887">
            <v>0.25655053268067957</v>
          </cell>
          <cell r="P2887">
            <v>230</v>
          </cell>
          <cell r="Q2887">
            <v>48000</v>
          </cell>
          <cell r="R2887">
            <v>7.5865246184854591</v>
          </cell>
          <cell r="S2887" t="str">
            <v/>
          </cell>
          <cell r="T2887">
            <v>22392</v>
          </cell>
          <cell r="U2887">
            <v>17.719492940640656</v>
          </cell>
          <cell r="V2887">
            <v>1053920</v>
          </cell>
          <cell r="X2887">
            <v>64</v>
          </cell>
          <cell r="Y2887">
            <v>1</v>
          </cell>
          <cell r="Z2887">
            <v>8.1519999999999797</v>
          </cell>
        </row>
        <row r="2888">
          <cell r="A2888">
            <v>40505</v>
          </cell>
          <cell r="E2888">
            <v>1582990</v>
          </cell>
          <cell r="K2888">
            <v>0</v>
          </cell>
          <cell r="M2888">
            <v>101.12</v>
          </cell>
          <cell r="N2888">
            <v>24.62</v>
          </cell>
          <cell r="O2888">
            <v>0.24347310126582278</v>
          </cell>
          <cell r="P2888">
            <v>230</v>
          </cell>
          <cell r="Q2888">
            <v>81000</v>
          </cell>
          <cell r="R2888">
            <v>7.8272844145569618</v>
          </cell>
          <cell r="S2888" t="str">
            <v/>
          </cell>
          <cell r="T2888">
            <v>27045</v>
          </cell>
          <cell r="U2888">
            <v>14.248687610155464</v>
          </cell>
          <cell r="V2888">
            <v>1582990</v>
          </cell>
          <cell r="X2888">
            <v>44</v>
          </cell>
          <cell r="Y2888">
            <v>21</v>
          </cell>
          <cell r="Z2888">
            <v>0</v>
          </cell>
        </row>
        <row r="2889">
          <cell r="A2889">
            <v>40506</v>
          </cell>
          <cell r="E2889">
            <v>1761730</v>
          </cell>
          <cell r="K2889">
            <v>0</v>
          </cell>
          <cell r="M2889">
            <v>114.11</v>
          </cell>
          <cell r="N2889">
            <v>27.04</v>
          </cell>
          <cell r="O2889">
            <v>0.23696433266146699</v>
          </cell>
          <cell r="P2889">
            <v>230</v>
          </cell>
          <cell r="Q2889">
            <v>87000</v>
          </cell>
          <cell r="R2889">
            <v>7.7194373849794058</v>
          </cell>
          <cell r="S2889" t="str">
            <v/>
          </cell>
          <cell r="T2889">
            <v>27786</v>
          </cell>
          <cell r="U2889">
            <v>13.153845367905411</v>
          </cell>
          <cell r="V2889">
            <v>1761730</v>
          </cell>
          <cell r="X2889">
            <v>49</v>
          </cell>
          <cell r="Y2889">
            <v>16</v>
          </cell>
          <cell r="Z2889">
            <v>0</v>
          </cell>
        </row>
        <row r="2890">
          <cell r="A2890">
            <v>40507</v>
          </cell>
          <cell r="D2890">
            <v>1293</v>
          </cell>
          <cell r="E2890">
            <v>1611830</v>
          </cell>
          <cell r="K2890">
            <v>0</v>
          </cell>
          <cell r="L2890">
            <v>230</v>
          </cell>
          <cell r="M2890">
            <v>106.8</v>
          </cell>
          <cell r="N2890">
            <v>24.46</v>
          </cell>
          <cell r="O2890">
            <v>0.22902621722846445</v>
          </cell>
          <cell r="P2890">
            <v>230</v>
          </cell>
          <cell r="Q2890">
            <v>92000</v>
          </cell>
          <cell r="R2890">
            <v>7.5460205992509364</v>
          </cell>
          <cell r="S2890">
            <v>5.6217391304347828</v>
          </cell>
          <cell r="T2890">
            <v>24950</v>
          </cell>
          <cell r="U2890">
            <v>12.899388329346243</v>
          </cell>
          <cell r="V2890">
            <v>1613123</v>
          </cell>
          <cell r="X2890">
            <v>48</v>
          </cell>
          <cell r="Y2890">
            <v>17</v>
          </cell>
          <cell r="Z2890">
            <v>0</v>
          </cell>
        </row>
        <row r="2891">
          <cell r="A2891">
            <v>40508</v>
          </cell>
          <cell r="D2891">
            <v>1784</v>
          </cell>
          <cell r="E2891">
            <v>2094350</v>
          </cell>
          <cell r="K2891">
            <v>0</v>
          </cell>
          <cell r="L2891">
            <v>490</v>
          </cell>
          <cell r="M2891">
            <v>136.80000000000001</v>
          </cell>
          <cell r="N2891">
            <v>28.82</v>
          </cell>
          <cell r="O2891">
            <v>0.21067251461988304</v>
          </cell>
          <cell r="P2891">
            <v>230</v>
          </cell>
          <cell r="Q2891">
            <v>97000</v>
          </cell>
          <cell r="R2891">
            <v>7.6547880116959064</v>
          </cell>
          <cell r="S2891">
            <v>3.6408163265306124</v>
          </cell>
          <cell r="T2891">
            <v>32391</v>
          </cell>
          <cell r="U2891">
            <v>12.887579706259237</v>
          </cell>
          <cell r="V2891">
            <v>2096134</v>
          </cell>
          <cell r="X2891">
            <v>33</v>
          </cell>
          <cell r="Y2891">
            <v>32</v>
          </cell>
          <cell r="Z2891">
            <v>0</v>
          </cell>
        </row>
        <row r="2892">
          <cell r="A2892">
            <v>40509</v>
          </cell>
          <cell r="E2892">
            <v>1982160</v>
          </cell>
          <cell r="K2892">
            <v>0</v>
          </cell>
          <cell r="M2892">
            <v>123.75</v>
          </cell>
          <cell r="N2892">
            <v>27.64</v>
          </cell>
          <cell r="O2892">
            <v>0.22335353535353536</v>
          </cell>
          <cell r="P2892">
            <v>230</v>
          </cell>
          <cell r="Q2892">
            <v>89000</v>
          </cell>
          <cell r="R2892">
            <v>8.0087272727272723</v>
          </cell>
          <cell r="S2892" t="str">
            <v/>
          </cell>
          <cell r="T2892">
            <v>26558</v>
          </cell>
          <cell r="U2892">
            <v>11.174361302821165</v>
          </cell>
          <cell r="V2892">
            <v>1982160</v>
          </cell>
          <cell r="X2892">
            <v>37</v>
          </cell>
          <cell r="Y2892">
            <v>28</v>
          </cell>
          <cell r="Z2892">
            <v>0</v>
          </cell>
        </row>
        <row r="2893">
          <cell r="A2893">
            <v>40510</v>
          </cell>
          <cell r="E2893">
            <v>1857010</v>
          </cell>
          <cell r="K2893">
            <v>0</v>
          </cell>
          <cell r="M2893">
            <v>119.24</v>
          </cell>
          <cell r="N2893">
            <v>26.38</v>
          </cell>
          <cell r="O2893">
            <v>0.22123448507212345</v>
          </cell>
          <cell r="P2893">
            <v>230</v>
          </cell>
          <cell r="Q2893">
            <v>88000</v>
          </cell>
          <cell r="R2893">
            <v>7.7868584367661855</v>
          </cell>
          <cell r="S2893" t="str">
            <v/>
          </cell>
          <cell r="T2893">
            <v>30373</v>
          </cell>
          <cell r="U2893">
            <v>13.64078922569076</v>
          </cell>
          <cell r="V2893">
            <v>1857010</v>
          </cell>
          <cell r="X2893">
            <v>40</v>
          </cell>
          <cell r="Y2893">
            <v>25</v>
          </cell>
          <cell r="Z2893">
            <v>0</v>
          </cell>
        </row>
        <row r="2894">
          <cell r="A2894">
            <v>40511</v>
          </cell>
          <cell r="E2894">
            <v>1633850</v>
          </cell>
          <cell r="K2894">
            <v>0</v>
          </cell>
          <cell r="M2894">
            <v>102.41</v>
          </cell>
          <cell r="N2894">
            <v>24.3</v>
          </cell>
          <cell r="O2894">
            <v>0.23728151547700421</v>
          </cell>
          <cell r="P2894">
            <v>230</v>
          </cell>
          <cell r="Q2894">
            <v>73000</v>
          </cell>
          <cell r="R2894">
            <v>7.9770041988087099</v>
          </cell>
          <cell r="S2894" t="str">
            <v/>
          </cell>
          <cell r="T2894">
            <v>25253</v>
          </cell>
          <cell r="U2894">
            <v>12.890413440646325</v>
          </cell>
          <cell r="V2894">
            <v>1633850</v>
          </cell>
          <cell r="X2894">
            <v>48</v>
          </cell>
          <cell r="Y2894">
            <v>17</v>
          </cell>
          <cell r="Z2894">
            <v>0</v>
          </cell>
        </row>
        <row r="2895">
          <cell r="A2895">
            <v>40512</v>
          </cell>
          <cell r="D2895">
            <v>1369</v>
          </cell>
          <cell r="E2895">
            <v>1904840</v>
          </cell>
          <cell r="K2895">
            <v>0</v>
          </cell>
          <cell r="L2895">
            <v>270</v>
          </cell>
          <cell r="M2895">
            <v>122.11</v>
          </cell>
          <cell r="N2895">
            <v>27.12</v>
          </cell>
          <cell r="O2895">
            <v>0.22209483252804849</v>
          </cell>
          <cell r="P2895">
            <v>230</v>
          </cell>
          <cell r="Q2895">
            <v>96000</v>
          </cell>
          <cell r="R2895">
            <v>7.799688805175661</v>
          </cell>
          <cell r="S2895">
            <v>5.0703703703703704</v>
          </cell>
          <cell r="T2895">
            <v>27581</v>
          </cell>
          <cell r="U2895">
            <v>12.06717311690376</v>
          </cell>
          <cell r="V2895">
            <v>1906209</v>
          </cell>
          <cell r="X2895">
            <v>44</v>
          </cell>
          <cell r="Y2895">
            <v>21</v>
          </cell>
          <cell r="Z2895">
            <v>0</v>
          </cell>
        </row>
        <row r="2896">
          <cell r="A2896">
            <v>40513</v>
          </cell>
          <cell r="D2896">
            <v>81027</v>
          </cell>
          <cell r="E2896">
            <v>2217570</v>
          </cell>
          <cell r="K2896">
            <v>0</v>
          </cell>
          <cell r="L2896">
            <v>1420</v>
          </cell>
          <cell r="M2896">
            <v>140.24</v>
          </cell>
          <cell r="N2896">
            <v>32.31</v>
          </cell>
          <cell r="O2896">
            <v>0.23039075869937251</v>
          </cell>
          <cell r="P2896">
            <v>230</v>
          </cell>
          <cell r="Q2896">
            <v>109000</v>
          </cell>
          <cell r="R2896">
            <v>7.9063391329150026</v>
          </cell>
          <cell r="S2896">
            <v>57.061267605633802</v>
          </cell>
          <cell r="T2896">
            <v>35553</v>
          </cell>
          <cell r="U2896">
            <v>12.899695770942015</v>
          </cell>
          <cell r="V2896">
            <v>2298597</v>
          </cell>
          <cell r="X2896">
            <v>30</v>
          </cell>
          <cell r="Y2896">
            <v>35</v>
          </cell>
          <cell r="Z2896">
            <v>0</v>
          </cell>
        </row>
        <row r="2897">
          <cell r="A2897">
            <v>40514</v>
          </cell>
          <cell r="D2897">
            <v>42599</v>
          </cell>
          <cell r="E2897">
            <v>2180500</v>
          </cell>
          <cell r="K2897">
            <v>0</v>
          </cell>
          <cell r="L2897">
            <v>1080</v>
          </cell>
          <cell r="M2897">
            <v>137.24</v>
          </cell>
          <cell r="N2897">
            <v>32.299999999999997</v>
          </cell>
          <cell r="O2897">
            <v>0.23535412416205184</v>
          </cell>
          <cell r="P2897">
            <v>230</v>
          </cell>
          <cell r="Q2897">
            <v>102000</v>
          </cell>
          <cell r="R2897">
            <v>7.9441125036432529</v>
          </cell>
          <cell r="S2897">
            <v>39.443518518518516</v>
          </cell>
          <cell r="T2897">
            <v>35239</v>
          </cell>
          <cell r="U2897">
            <v>13.219980756592486</v>
          </cell>
          <cell r="V2897">
            <v>2223099</v>
          </cell>
          <cell r="X2897">
            <v>33</v>
          </cell>
          <cell r="Y2897">
            <v>32</v>
          </cell>
          <cell r="Z2897">
            <v>0</v>
          </cell>
        </row>
        <row r="2898">
          <cell r="A2898">
            <v>40515</v>
          </cell>
          <cell r="D2898">
            <v>53534</v>
          </cell>
          <cell r="E2898">
            <v>2229850</v>
          </cell>
          <cell r="K2898">
            <v>0</v>
          </cell>
          <cell r="L2898">
            <v>1020</v>
          </cell>
          <cell r="M2898">
            <v>140.43</v>
          </cell>
          <cell r="N2898">
            <v>32.72</v>
          </cell>
          <cell r="O2898">
            <v>0.23299864701274656</v>
          </cell>
          <cell r="P2898">
            <v>230</v>
          </cell>
          <cell r="Q2898">
            <v>107000</v>
          </cell>
          <cell r="R2898">
            <v>7.9393648080894392</v>
          </cell>
          <cell r="S2898">
            <v>52.484313725490196</v>
          </cell>
          <cell r="T2898">
            <v>28681</v>
          </cell>
          <cell r="U2898">
            <v>10.475659810176476</v>
          </cell>
          <cell r="V2898">
            <v>2283384</v>
          </cell>
          <cell r="X2898">
            <v>30</v>
          </cell>
          <cell r="Y2898">
            <v>35</v>
          </cell>
          <cell r="Z2898">
            <v>0</v>
          </cell>
        </row>
        <row r="2899">
          <cell r="A2899">
            <v>40516</v>
          </cell>
          <cell r="D2899">
            <v>43049</v>
          </cell>
          <cell r="E2899">
            <v>2140920</v>
          </cell>
          <cell r="K2899">
            <v>0</v>
          </cell>
          <cell r="L2899">
            <v>800</v>
          </cell>
          <cell r="M2899">
            <v>133.82</v>
          </cell>
          <cell r="N2899">
            <v>31.15</v>
          </cell>
          <cell r="O2899">
            <v>0.2327753698998655</v>
          </cell>
          <cell r="P2899">
            <v>230</v>
          </cell>
          <cell r="Q2899">
            <v>101000</v>
          </cell>
          <cell r="R2899">
            <v>7.9992527275444631</v>
          </cell>
          <cell r="S2899">
            <v>53.811250000000001</v>
          </cell>
          <cell r="T2899">
            <v>27728</v>
          </cell>
          <cell r="U2899">
            <v>10.588589856357851</v>
          </cell>
          <cell r="V2899">
            <v>2183969</v>
          </cell>
          <cell r="X2899">
            <v>38</v>
          </cell>
          <cell r="Y2899">
            <v>27</v>
          </cell>
          <cell r="Z2899">
            <v>0</v>
          </cell>
        </row>
        <row r="2900">
          <cell r="A2900">
            <v>40517</v>
          </cell>
          <cell r="D2900">
            <v>245462</v>
          </cell>
          <cell r="E2900">
            <v>2295450</v>
          </cell>
          <cell r="K2900">
            <v>0</v>
          </cell>
          <cell r="L2900">
            <v>3430</v>
          </cell>
          <cell r="M2900">
            <v>144.38</v>
          </cell>
          <cell r="N2900">
            <v>32.869999999999997</v>
          </cell>
          <cell r="O2900">
            <v>0.22766311123424296</v>
          </cell>
          <cell r="P2900">
            <v>230</v>
          </cell>
          <cell r="Q2900">
            <v>115000</v>
          </cell>
          <cell r="R2900">
            <v>7.9493350879623215</v>
          </cell>
          <cell r="S2900">
            <v>71.563265306122446</v>
          </cell>
          <cell r="T2900">
            <v>31985</v>
          </cell>
          <cell r="U2900">
            <v>10.498391915973478</v>
          </cell>
          <cell r="V2900">
            <v>2540912</v>
          </cell>
          <cell r="X2900">
            <v>26</v>
          </cell>
          <cell r="Y2900">
            <v>39</v>
          </cell>
          <cell r="Z2900">
            <v>0</v>
          </cell>
        </row>
        <row r="2901">
          <cell r="A2901">
            <v>40518</v>
          </cell>
          <cell r="C2901">
            <v>270809</v>
          </cell>
          <cell r="D2901">
            <v>298255</v>
          </cell>
          <cell r="E2901">
            <v>2217200</v>
          </cell>
          <cell r="J2901">
            <v>19.829999999999998</v>
          </cell>
          <cell r="K2901">
            <v>19.829999999999998</v>
          </cell>
          <cell r="L2901">
            <v>3690</v>
          </cell>
          <cell r="M2901">
            <v>140.47</v>
          </cell>
          <cell r="N2901">
            <v>31.25</v>
          </cell>
          <cell r="O2901">
            <v>0.22246743076813555</v>
          </cell>
          <cell r="P2901">
            <v>230</v>
          </cell>
          <cell r="Q2901">
            <v>126000</v>
          </cell>
          <cell r="R2901">
            <v>7.7604772301933878</v>
          </cell>
          <cell r="S2901">
            <v>80.827913279132787</v>
          </cell>
          <cell r="T2901">
            <v>46000</v>
          </cell>
          <cell r="U2901">
            <v>13.768975229913604</v>
          </cell>
          <cell r="V2901">
            <v>2786264</v>
          </cell>
          <cell r="X2901">
            <v>26</v>
          </cell>
          <cell r="Y2901">
            <v>39</v>
          </cell>
          <cell r="Z2901">
            <v>0</v>
          </cell>
        </row>
        <row r="2902">
          <cell r="A2902">
            <v>40519</v>
          </cell>
          <cell r="C2902">
            <v>817366</v>
          </cell>
          <cell r="E2902">
            <v>2123830</v>
          </cell>
          <cell r="J2902">
            <v>38.68</v>
          </cell>
          <cell r="K2902">
            <v>38.68</v>
          </cell>
          <cell r="M2902">
            <v>133.80000000000001</v>
          </cell>
          <cell r="N2902">
            <v>30.05</v>
          </cell>
          <cell r="O2902">
            <v>0.22458893871449923</v>
          </cell>
          <cell r="P2902">
            <v>230</v>
          </cell>
          <cell r="Q2902">
            <v>132000</v>
          </cell>
          <cell r="R2902">
            <v>8.5261943413729107</v>
          </cell>
          <cell r="S2902" t="str">
            <v/>
          </cell>
          <cell r="T2902">
            <v>35882</v>
          </cell>
          <cell r="U2902">
            <v>10.174632360441127</v>
          </cell>
          <cell r="V2902">
            <v>2941196</v>
          </cell>
          <cell r="X2902">
            <v>22</v>
          </cell>
          <cell r="Y2902">
            <v>43</v>
          </cell>
          <cell r="Z2902">
            <v>0</v>
          </cell>
        </row>
        <row r="2903">
          <cell r="A2903">
            <v>40520</v>
          </cell>
          <cell r="C2903">
            <v>799006</v>
          </cell>
          <cell r="E2903">
            <v>2053560</v>
          </cell>
          <cell r="J2903">
            <v>38.76</v>
          </cell>
          <cell r="K2903">
            <v>38.76</v>
          </cell>
          <cell r="M2903">
            <v>129.72</v>
          </cell>
          <cell r="N2903">
            <v>28.78</v>
          </cell>
          <cell r="O2903">
            <v>0.22186247301880976</v>
          </cell>
          <cell r="P2903">
            <v>230</v>
          </cell>
          <cell r="Q2903">
            <v>133000</v>
          </cell>
          <cell r="R2903">
            <v>8.4655923551756889</v>
          </cell>
          <cell r="S2903" t="str">
            <v/>
          </cell>
          <cell r="T2903">
            <v>31472</v>
          </cell>
          <cell r="U2903">
            <v>9.2014165491701139</v>
          </cell>
          <cell r="V2903">
            <v>2852566</v>
          </cell>
          <cell r="X2903">
            <v>23</v>
          </cell>
          <cell r="Y2903">
            <v>42</v>
          </cell>
          <cell r="Z2903">
            <v>0</v>
          </cell>
        </row>
        <row r="2904">
          <cell r="A2904">
            <v>40521</v>
          </cell>
          <cell r="C2904">
            <v>780029</v>
          </cell>
          <cell r="E2904">
            <v>2001100</v>
          </cell>
          <cell r="J2904">
            <v>40.39</v>
          </cell>
          <cell r="K2904">
            <v>40.39</v>
          </cell>
          <cell r="M2904">
            <v>126.93</v>
          </cell>
          <cell r="N2904">
            <v>28.2</v>
          </cell>
          <cell r="O2904">
            <v>0.22216969983455445</v>
          </cell>
          <cell r="P2904">
            <v>230</v>
          </cell>
          <cell r="Q2904">
            <v>127000</v>
          </cell>
          <cell r="R2904">
            <v>8.3108086301697348</v>
          </cell>
          <cell r="S2904" t="str">
            <v/>
          </cell>
          <cell r="T2904">
            <v>29652</v>
          </cell>
          <cell r="U2904">
            <v>8.8919888289971443</v>
          </cell>
          <cell r="V2904">
            <v>2781129</v>
          </cell>
          <cell r="X2904">
            <v>24</v>
          </cell>
          <cell r="Y2904">
            <v>41</v>
          </cell>
          <cell r="Z2904">
            <v>0</v>
          </cell>
        </row>
        <row r="2905">
          <cell r="A2905">
            <v>40522</v>
          </cell>
          <cell r="C2905">
            <v>594614</v>
          </cell>
          <cell r="E2905">
            <v>1661330</v>
          </cell>
          <cell r="J2905">
            <v>29.84</v>
          </cell>
          <cell r="K2905">
            <v>29.84</v>
          </cell>
          <cell r="M2905">
            <v>103.45</v>
          </cell>
          <cell r="N2905">
            <v>23.56</v>
          </cell>
          <cell r="O2905">
            <v>0.22774287095215079</v>
          </cell>
          <cell r="P2905">
            <v>230</v>
          </cell>
          <cell r="Q2905">
            <v>108000</v>
          </cell>
          <cell r="R2905">
            <v>8.462540325605822</v>
          </cell>
          <cell r="S2905" t="str">
            <v/>
          </cell>
          <cell r="T2905">
            <v>27189</v>
          </cell>
          <cell r="U2905">
            <v>10.051502164947356</v>
          </cell>
          <cell r="V2905">
            <v>2255944</v>
          </cell>
          <cell r="X2905">
            <v>43</v>
          </cell>
          <cell r="Y2905">
            <v>22</v>
          </cell>
          <cell r="Z2905">
            <v>0</v>
          </cell>
        </row>
        <row r="2906">
          <cell r="A2906">
            <v>40523</v>
          </cell>
          <cell r="C2906">
            <v>574276</v>
          </cell>
          <cell r="E2906">
            <v>1633400</v>
          </cell>
          <cell r="J2906">
            <v>28.2</v>
          </cell>
          <cell r="K2906">
            <v>28.2</v>
          </cell>
          <cell r="M2906">
            <v>106.01</v>
          </cell>
          <cell r="N2906">
            <v>25.49</v>
          </cell>
          <cell r="O2906">
            <v>0.24044901424393922</v>
          </cell>
          <cell r="P2906">
            <v>230</v>
          </cell>
          <cell r="Q2906">
            <v>117000</v>
          </cell>
          <cell r="R2906">
            <v>8.2247075478727361</v>
          </cell>
          <cell r="S2906" t="str">
            <v/>
          </cell>
          <cell r="T2906">
            <v>26320</v>
          </cell>
          <cell r="U2906">
            <v>9.9429807634815965</v>
          </cell>
          <cell r="V2906">
            <v>2207676</v>
          </cell>
          <cell r="X2906">
            <v>37</v>
          </cell>
          <cell r="Y2906">
            <v>28</v>
          </cell>
          <cell r="Z2906">
            <v>0</v>
          </cell>
        </row>
        <row r="2907">
          <cell r="A2907">
            <v>40524</v>
          </cell>
          <cell r="C2907">
            <v>1028080</v>
          </cell>
          <cell r="D2907">
            <v>1084</v>
          </cell>
          <cell r="E2907">
            <v>2154300</v>
          </cell>
          <cell r="J2907">
            <v>48.41</v>
          </cell>
          <cell r="K2907">
            <v>48.41</v>
          </cell>
          <cell r="L2907">
            <v>130</v>
          </cell>
          <cell r="M2907">
            <v>136.80000000000001</v>
          </cell>
          <cell r="N2907">
            <v>32.630000000000003</v>
          </cell>
          <cell r="O2907">
            <v>0.2385233918128655</v>
          </cell>
          <cell r="P2907">
            <v>230</v>
          </cell>
          <cell r="Q2907">
            <v>154000</v>
          </cell>
          <cell r="R2907">
            <v>8.591274769180929</v>
          </cell>
          <cell r="S2907">
            <v>8.338461538461539</v>
          </cell>
          <cell r="T2907">
            <v>37613</v>
          </cell>
          <cell r="U2907">
            <v>9.8538076761665891</v>
          </cell>
          <cell r="V2907">
            <v>3183464</v>
          </cell>
          <cell r="X2907">
            <v>20</v>
          </cell>
          <cell r="Y2907">
            <v>45</v>
          </cell>
          <cell r="Z2907">
            <v>0</v>
          </cell>
        </row>
        <row r="2908">
          <cell r="A2908">
            <v>40525</v>
          </cell>
          <cell r="C2908">
            <v>1418490</v>
          </cell>
          <cell r="D2908">
            <v>721</v>
          </cell>
          <cell r="E2908">
            <v>2192170</v>
          </cell>
          <cell r="J2908">
            <v>64.89</v>
          </cell>
          <cell r="K2908">
            <v>64.89</v>
          </cell>
          <cell r="L2908">
            <v>420</v>
          </cell>
          <cell r="M2908">
            <v>138.16999999999999</v>
          </cell>
          <cell r="N2908">
            <v>33.630000000000003</v>
          </cell>
          <cell r="O2908">
            <v>0.24339581674748503</v>
          </cell>
          <cell r="P2908">
            <v>230</v>
          </cell>
          <cell r="Q2908">
            <v>156000</v>
          </cell>
          <cell r="R2908">
            <v>8.8906234610459958</v>
          </cell>
          <cell r="S2908">
            <v>1.7166666666666666</v>
          </cell>
          <cell r="T2908">
            <v>40573</v>
          </cell>
          <cell r="U2908">
            <v>9.3697901163017701</v>
          </cell>
          <cell r="V2908">
            <v>3611381</v>
          </cell>
          <cell r="X2908">
            <v>12</v>
          </cell>
          <cell r="Y2908">
            <v>53</v>
          </cell>
          <cell r="Z2908">
            <v>0</v>
          </cell>
        </row>
        <row r="2909">
          <cell r="A2909">
            <v>40526</v>
          </cell>
          <cell r="C2909">
            <v>1283000</v>
          </cell>
          <cell r="E2909">
            <v>2124060</v>
          </cell>
          <cell r="J2909">
            <v>60.7</v>
          </cell>
          <cell r="K2909">
            <v>60.7</v>
          </cell>
          <cell r="M2909">
            <v>134.76</v>
          </cell>
          <cell r="N2909">
            <v>31.83</v>
          </cell>
          <cell r="O2909">
            <v>0.23619768477292966</v>
          </cell>
          <cell r="P2909">
            <v>230</v>
          </cell>
          <cell r="Q2909">
            <v>155000</v>
          </cell>
          <cell r="R2909">
            <v>8.7154916606978414</v>
          </cell>
          <cell r="S2909" t="str">
            <v/>
          </cell>
          <cell r="T2909">
            <v>34069</v>
          </cell>
          <cell r="U2909">
            <v>8.3396083426766783</v>
          </cell>
          <cell r="V2909">
            <v>3407060</v>
          </cell>
          <cell r="X2909">
            <v>11</v>
          </cell>
          <cell r="Y2909">
            <v>54</v>
          </cell>
          <cell r="Z2909">
            <v>0</v>
          </cell>
        </row>
        <row r="2910">
          <cell r="A2910">
            <v>40527</v>
          </cell>
          <cell r="C2910">
            <v>873379</v>
          </cell>
          <cell r="E2910">
            <v>2051710</v>
          </cell>
          <cell r="J2910">
            <v>45.72</v>
          </cell>
          <cell r="K2910">
            <v>45.72</v>
          </cell>
          <cell r="M2910">
            <v>127.2</v>
          </cell>
          <cell r="N2910">
            <v>29.29</v>
          </cell>
          <cell r="O2910">
            <v>0.23026729559748427</v>
          </cell>
          <cell r="P2910">
            <v>230</v>
          </cell>
          <cell r="Q2910">
            <v>132000</v>
          </cell>
          <cell r="R2910">
            <v>8.4579256303492922</v>
          </cell>
          <cell r="S2910" t="str">
            <v/>
          </cell>
          <cell r="T2910">
            <v>28964</v>
          </cell>
          <cell r="U2910">
            <v>8.258202058125411</v>
          </cell>
          <cell r="V2910">
            <v>2925089</v>
          </cell>
          <cell r="X2910">
            <v>28</v>
          </cell>
          <cell r="Y2910">
            <v>37</v>
          </cell>
          <cell r="Z2910">
            <v>0</v>
          </cell>
        </row>
        <row r="2911">
          <cell r="A2911">
            <v>40528</v>
          </cell>
          <cell r="C2911">
            <v>695000</v>
          </cell>
          <cell r="D2911">
            <v>1345</v>
          </cell>
          <cell r="E2911">
            <v>2099320</v>
          </cell>
          <cell r="J2911">
            <v>32.79</v>
          </cell>
          <cell r="K2911">
            <v>32.79</v>
          </cell>
          <cell r="L2911">
            <v>130</v>
          </cell>
          <cell r="M2911">
            <v>132.85</v>
          </cell>
          <cell r="N2911">
            <v>30.11</v>
          </cell>
          <cell r="O2911">
            <v>0.22664659390289801</v>
          </cell>
          <cell r="P2911">
            <v>230</v>
          </cell>
          <cell r="Q2911">
            <v>126000</v>
          </cell>
          <cell r="R2911">
            <v>8.4349191016662637</v>
          </cell>
          <cell r="S2911">
            <v>10.346153846153847</v>
          </cell>
          <cell r="T2911">
            <v>32621</v>
          </cell>
          <cell r="U2911">
            <v>9.7314642491142536</v>
          </cell>
          <cell r="V2911">
            <v>2795665</v>
          </cell>
          <cell r="X2911">
            <v>31</v>
          </cell>
          <cell r="Y2911">
            <v>34</v>
          </cell>
          <cell r="Z2911">
            <v>0</v>
          </cell>
        </row>
        <row r="2912">
          <cell r="A2912">
            <v>40529</v>
          </cell>
          <cell r="C2912">
            <v>749100</v>
          </cell>
          <cell r="E2912">
            <v>2107950</v>
          </cell>
          <cell r="J2912">
            <v>34.92</v>
          </cell>
          <cell r="K2912">
            <v>34.92</v>
          </cell>
          <cell r="M2912">
            <v>131.59</v>
          </cell>
          <cell r="N2912">
            <v>30.6</v>
          </cell>
          <cell r="O2912">
            <v>0.23254046660080555</v>
          </cell>
          <cell r="P2912">
            <v>230</v>
          </cell>
          <cell r="Q2912">
            <v>126000</v>
          </cell>
          <cell r="R2912">
            <v>8.5792144615938977</v>
          </cell>
          <cell r="S2912" t="str">
            <v/>
          </cell>
          <cell r="T2912">
            <v>30327</v>
          </cell>
          <cell r="U2912">
            <v>8.8527390140179563</v>
          </cell>
          <cell r="V2912">
            <v>2857050</v>
          </cell>
          <cell r="X2912">
            <v>26</v>
          </cell>
          <cell r="Y2912">
            <v>39</v>
          </cell>
          <cell r="Z2912">
            <v>0</v>
          </cell>
        </row>
        <row r="2913">
          <cell r="A2913">
            <v>40530</v>
          </cell>
          <cell r="C2913">
            <v>838000</v>
          </cell>
          <cell r="E2913">
            <v>2052630</v>
          </cell>
          <cell r="J2913">
            <v>42.75</v>
          </cell>
          <cell r="K2913">
            <v>42.75</v>
          </cell>
          <cell r="M2913">
            <v>130.07</v>
          </cell>
          <cell r="N2913">
            <v>28.61</v>
          </cell>
          <cell r="O2913">
            <v>0.21995848389328823</v>
          </cell>
          <cell r="P2913">
            <v>230</v>
          </cell>
          <cell r="Q2913">
            <v>129000</v>
          </cell>
          <cell r="R2913">
            <v>8.3631234810785795</v>
          </cell>
          <cell r="S2913" t="str">
            <v/>
          </cell>
          <cell r="T2913">
            <v>30522</v>
          </cell>
          <cell r="U2913">
            <v>8.8061592109678504</v>
          </cell>
          <cell r="V2913">
            <v>2890630</v>
          </cell>
          <cell r="X2913">
            <v>27</v>
          </cell>
          <cell r="Y2913">
            <v>38</v>
          </cell>
          <cell r="Z2913">
            <v>0</v>
          </cell>
        </row>
        <row r="2914">
          <cell r="A2914">
            <v>40531</v>
          </cell>
          <cell r="C2914">
            <v>703773</v>
          </cell>
          <cell r="E2914">
            <v>2116580</v>
          </cell>
          <cell r="J2914">
            <v>35.28</v>
          </cell>
          <cell r="K2914">
            <v>35.28</v>
          </cell>
          <cell r="M2914">
            <v>133.84</v>
          </cell>
          <cell r="N2914">
            <v>29.96</v>
          </cell>
          <cell r="O2914">
            <v>0.22384937238493724</v>
          </cell>
          <cell r="P2914">
            <v>230</v>
          </cell>
          <cell r="Q2914">
            <v>126000</v>
          </cell>
          <cell r="R2914">
            <v>8.3383189451277193</v>
          </cell>
          <cell r="S2914" t="str">
            <v/>
          </cell>
          <cell r="T2914">
            <v>29464</v>
          </cell>
          <cell r="U2914">
            <v>8.7127306404552911</v>
          </cell>
          <cell r="V2914">
            <v>2820353</v>
          </cell>
          <cell r="X2914">
            <v>28</v>
          </cell>
          <cell r="Y2914">
            <v>37</v>
          </cell>
          <cell r="Z2914">
            <v>0</v>
          </cell>
        </row>
        <row r="2915">
          <cell r="A2915">
            <v>40532</v>
          </cell>
          <cell r="C2915">
            <v>637982</v>
          </cell>
          <cell r="E2915">
            <v>1863750</v>
          </cell>
          <cell r="J2915">
            <v>31.43</v>
          </cell>
          <cell r="K2915">
            <v>31.43</v>
          </cell>
          <cell r="M2915">
            <v>116.25</v>
          </cell>
          <cell r="N2915">
            <v>25.64</v>
          </cell>
          <cell r="O2915">
            <v>0.22055913978494623</v>
          </cell>
          <cell r="P2915">
            <v>230</v>
          </cell>
          <cell r="Q2915">
            <v>119000</v>
          </cell>
          <cell r="R2915">
            <v>8.4701110509209094</v>
          </cell>
          <cell r="S2915" t="str">
            <v/>
          </cell>
          <cell r="T2915">
            <v>30716</v>
          </cell>
          <cell r="U2915">
            <v>10.239763491852845</v>
          </cell>
          <cell r="V2915">
            <v>2501732</v>
          </cell>
          <cell r="X2915">
            <v>36</v>
          </cell>
          <cell r="Y2915">
            <v>29</v>
          </cell>
          <cell r="Z2915">
            <v>0</v>
          </cell>
        </row>
        <row r="2916">
          <cell r="A2916">
            <v>40533</v>
          </cell>
          <cell r="C2916">
            <v>627733</v>
          </cell>
          <cell r="E2916">
            <v>1541820</v>
          </cell>
          <cell r="J2916">
            <v>30.01</v>
          </cell>
          <cell r="K2916">
            <v>30.01</v>
          </cell>
          <cell r="M2916">
            <v>98.35</v>
          </cell>
          <cell r="N2916">
            <v>22.86</v>
          </cell>
          <cell r="O2916">
            <v>0.23243518047788511</v>
          </cell>
          <cell r="P2916">
            <v>230</v>
          </cell>
          <cell r="Q2916">
            <v>98000</v>
          </cell>
          <cell r="R2916">
            <v>8.4510478342162685</v>
          </cell>
          <cell r="S2916" t="str">
            <v/>
          </cell>
          <cell r="T2916">
            <v>25066</v>
          </cell>
          <cell r="U2916">
            <v>9.6356456836961346</v>
          </cell>
          <cell r="V2916">
            <v>2169553</v>
          </cell>
          <cell r="X2916">
            <v>44</v>
          </cell>
          <cell r="Y2916">
            <v>21</v>
          </cell>
          <cell r="Z2916">
            <v>0</v>
          </cell>
        </row>
        <row r="2917">
          <cell r="A2917">
            <v>40534</v>
          </cell>
          <cell r="C2917">
            <v>686162</v>
          </cell>
          <cell r="E2917">
            <v>2009650</v>
          </cell>
          <cell r="J2917">
            <v>37.14</v>
          </cell>
          <cell r="K2917">
            <v>37.14</v>
          </cell>
          <cell r="M2917">
            <v>125.62</v>
          </cell>
          <cell r="N2917">
            <v>28.81</v>
          </cell>
          <cell r="O2917">
            <v>0.22934246139149814</v>
          </cell>
          <cell r="P2917">
            <v>230</v>
          </cell>
          <cell r="Q2917">
            <v>122000</v>
          </cell>
          <cell r="R2917">
            <v>8.2815556647825019</v>
          </cell>
          <cell r="S2917" t="str">
            <v/>
          </cell>
          <cell r="T2917">
            <v>30157</v>
          </cell>
          <cell r="U2917">
            <v>9.3296335204383691</v>
          </cell>
          <cell r="V2917">
            <v>2695812</v>
          </cell>
          <cell r="X2917">
            <v>32</v>
          </cell>
          <cell r="Y2917">
            <v>33</v>
          </cell>
          <cell r="Z2917">
            <v>0</v>
          </cell>
        </row>
        <row r="2918">
          <cell r="A2918">
            <v>40535</v>
          </cell>
          <cell r="C2918">
            <v>636500</v>
          </cell>
          <cell r="E2918">
            <v>1947470</v>
          </cell>
          <cell r="J2918">
            <v>30.14</v>
          </cell>
          <cell r="K2918">
            <v>30.14</v>
          </cell>
          <cell r="M2918">
            <v>122.55</v>
          </cell>
          <cell r="N2918">
            <v>27.22</v>
          </cell>
          <cell r="O2918">
            <v>0.22211342309261525</v>
          </cell>
          <cell r="P2918">
            <v>230</v>
          </cell>
          <cell r="Q2918">
            <v>116000</v>
          </cell>
          <cell r="R2918">
            <v>8.4614906018730753</v>
          </cell>
          <cell r="S2918" t="str">
            <v/>
          </cell>
          <cell r="T2918">
            <v>31357</v>
          </cell>
          <cell r="U2918">
            <v>10.120759141940502</v>
          </cell>
          <cell r="V2918">
            <v>2583970</v>
          </cell>
          <cell r="X2918">
            <v>31</v>
          </cell>
          <cell r="Y2918">
            <v>34</v>
          </cell>
          <cell r="Z2918">
            <v>0</v>
          </cell>
        </row>
        <row r="2919">
          <cell r="A2919">
            <v>40536</v>
          </cell>
          <cell r="C2919">
            <v>681306</v>
          </cell>
          <cell r="E2919">
            <v>1993210</v>
          </cell>
          <cell r="J2919">
            <v>33.57</v>
          </cell>
          <cell r="K2919">
            <v>33.57</v>
          </cell>
          <cell r="M2919">
            <v>124.39</v>
          </cell>
          <cell r="N2919">
            <v>28.22</v>
          </cell>
          <cell r="O2919">
            <v>0.22686711150414018</v>
          </cell>
          <cell r="P2919">
            <v>230</v>
          </cell>
          <cell r="Q2919">
            <v>116000</v>
          </cell>
          <cell r="R2919">
            <v>8.4658014687262604</v>
          </cell>
          <cell r="S2919" t="str">
            <v/>
          </cell>
          <cell r="T2919">
            <v>33677</v>
          </cell>
          <cell r="U2919">
            <v>10.501570377593552</v>
          </cell>
          <cell r="V2919">
            <v>2674516</v>
          </cell>
          <cell r="X2919">
            <v>32</v>
          </cell>
          <cell r="Y2919">
            <v>33</v>
          </cell>
          <cell r="Z2919">
            <v>0</v>
          </cell>
        </row>
        <row r="2920">
          <cell r="A2920">
            <v>40537</v>
          </cell>
          <cell r="C2920">
            <v>673143</v>
          </cell>
          <cell r="E2920">
            <v>2114290</v>
          </cell>
          <cell r="J2920">
            <v>32.630000000000003</v>
          </cell>
          <cell r="K2920">
            <v>32.630000000000003</v>
          </cell>
          <cell r="M2920">
            <v>131.69999999999999</v>
          </cell>
          <cell r="N2920">
            <v>30.47</v>
          </cell>
          <cell r="O2920">
            <v>0.23135914958238421</v>
          </cell>
          <cell r="P2920">
            <v>230</v>
          </cell>
          <cell r="Q2920">
            <v>121000</v>
          </cell>
          <cell r="R2920">
            <v>8.4812055011257854</v>
          </cell>
          <cell r="S2920" t="str">
            <v/>
          </cell>
          <cell r="T2920">
            <v>34699</v>
          </cell>
          <cell r="U2920">
            <v>10.381941377604411</v>
          </cell>
          <cell r="V2920">
            <v>2787433</v>
          </cell>
          <cell r="X2920">
            <v>30</v>
          </cell>
          <cell r="Y2920">
            <v>35</v>
          </cell>
          <cell r="Z2920">
            <v>0</v>
          </cell>
        </row>
        <row r="2921">
          <cell r="A2921">
            <v>40538</v>
          </cell>
          <cell r="C2921">
            <v>797759</v>
          </cell>
          <cell r="E2921">
            <v>2210730</v>
          </cell>
          <cell r="J2921">
            <v>36.69</v>
          </cell>
          <cell r="K2921">
            <v>36.69</v>
          </cell>
          <cell r="M2921">
            <v>139.54</v>
          </cell>
          <cell r="N2921">
            <v>33.42</v>
          </cell>
          <cell r="O2921">
            <v>0.23950121828866278</v>
          </cell>
          <cell r="P2921">
            <v>230</v>
          </cell>
          <cell r="Q2921">
            <v>129000</v>
          </cell>
          <cell r="R2921">
            <v>8.5356891562163089</v>
          </cell>
          <cell r="S2921" t="str">
            <v/>
          </cell>
          <cell r="T2921">
            <v>36387</v>
          </cell>
          <cell r="U2921">
            <v>10.087043030571161</v>
          </cell>
          <cell r="V2921">
            <v>3008489</v>
          </cell>
          <cell r="X2921">
            <v>26</v>
          </cell>
          <cell r="Y2921">
            <v>39</v>
          </cell>
          <cell r="Z2921">
            <v>0</v>
          </cell>
        </row>
        <row r="2922">
          <cell r="A2922">
            <v>40539</v>
          </cell>
          <cell r="C2922">
            <v>882000</v>
          </cell>
          <cell r="E2922">
            <v>2201840</v>
          </cell>
          <cell r="J2922">
            <v>45.49</v>
          </cell>
          <cell r="K2922">
            <v>45.49</v>
          </cell>
          <cell r="M2922">
            <v>137.88</v>
          </cell>
          <cell r="N2922">
            <v>33.299999999999997</v>
          </cell>
          <cell r="O2922">
            <v>0.24151436031331591</v>
          </cell>
          <cell r="P2922">
            <v>230</v>
          </cell>
          <cell r="Q2922">
            <v>134000</v>
          </cell>
          <cell r="R2922">
            <v>8.4087909690789111</v>
          </cell>
          <cell r="S2922" t="str">
            <v/>
          </cell>
          <cell r="T2922">
            <v>37191</v>
          </cell>
          <cell r="U2922">
            <v>10.058010143198091</v>
          </cell>
          <cell r="V2922">
            <v>3083840</v>
          </cell>
          <cell r="X2922">
            <v>22</v>
          </cell>
          <cell r="Y2922">
            <v>43</v>
          </cell>
          <cell r="Z2922">
            <v>0</v>
          </cell>
        </row>
        <row r="2923">
          <cell r="A2923">
            <v>40540</v>
          </cell>
          <cell r="C2923">
            <v>694000</v>
          </cell>
          <cell r="E2923">
            <v>2084640</v>
          </cell>
          <cell r="J2923">
            <v>33.700000000000003</v>
          </cell>
          <cell r="K2923">
            <v>33.700000000000003</v>
          </cell>
          <cell r="M2923">
            <v>132.65</v>
          </cell>
          <cell r="N2923">
            <v>31.45</v>
          </cell>
          <cell r="O2923">
            <v>0.23709008669430831</v>
          </cell>
          <cell r="P2923">
            <v>230</v>
          </cell>
          <cell r="Q2923">
            <v>132000</v>
          </cell>
          <cell r="R2923">
            <v>8.3517883979561152</v>
          </cell>
          <cell r="S2923" t="str">
            <v/>
          </cell>
          <cell r="T2923">
            <v>34486</v>
          </cell>
          <cell r="U2923">
            <v>10.350863731897618</v>
          </cell>
          <cell r="V2923">
            <v>2778640</v>
          </cell>
          <cell r="X2923">
            <v>24</v>
          </cell>
          <cell r="Y2923">
            <v>41</v>
          </cell>
          <cell r="Z2923">
            <v>0</v>
          </cell>
        </row>
        <row r="2924">
          <cell r="A2924">
            <v>40541</v>
          </cell>
          <cell r="C2924">
            <v>575866</v>
          </cell>
          <cell r="E2924">
            <v>1856700</v>
          </cell>
          <cell r="J2924">
            <v>29.91</v>
          </cell>
          <cell r="K2924">
            <v>29.91</v>
          </cell>
          <cell r="M2924">
            <v>118.55</v>
          </cell>
          <cell r="N2924">
            <v>28.5</v>
          </cell>
          <cell r="O2924">
            <v>0.24040489245044286</v>
          </cell>
          <cell r="P2924">
            <v>230</v>
          </cell>
          <cell r="Q2924">
            <v>109000</v>
          </cell>
          <cell r="R2924">
            <v>8.1926646908258114</v>
          </cell>
          <cell r="S2924" t="str">
            <v/>
          </cell>
          <cell r="T2924">
            <v>31968</v>
          </cell>
          <cell r="U2924">
            <v>10.960159765449323</v>
          </cell>
          <cell r="V2924">
            <v>2432566</v>
          </cell>
          <cell r="X2924">
            <v>36</v>
          </cell>
          <cell r="Y2924">
            <v>29</v>
          </cell>
          <cell r="Z2924">
            <v>0</v>
          </cell>
        </row>
        <row r="2925">
          <cell r="A2925">
            <v>40542</v>
          </cell>
          <cell r="C2925">
            <v>301000</v>
          </cell>
          <cell r="E2925">
            <v>1544590</v>
          </cell>
          <cell r="J2925">
            <v>11.65</v>
          </cell>
          <cell r="K2925">
            <v>11.65</v>
          </cell>
          <cell r="M2925">
            <v>99.21</v>
          </cell>
          <cell r="N2925">
            <v>24.54</v>
          </cell>
          <cell r="O2925">
            <v>0.24735409736921682</v>
          </cell>
          <cell r="P2925">
            <v>230</v>
          </cell>
          <cell r="Q2925">
            <v>88000</v>
          </cell>
          <cell r="R2925">
            <v>8.3239671657946968</v>
          </cell>
          <cell r="S2925" t="str">
            <v/>
          </cell>
          <cell r="T2925">
            <v>28473</v>
          </cell>
          <cell r="U2925">
            <v>12.866607426351464</v>
          </cell>
          <cell r="V2925">
            <v>1845590</v>
          </cell>
          <cell r="X2925">
            <v>50</v>
          </cell>
          <cell r="Y2925">
            <v>15</v>
          </cell>
          <cell r="Z2925">
            <v>0</v>
          </cell>
        </row>
        <row r="2926">
          <cell r="A2926">
            <v>40543</v>
          </cell>
          <cell r="E2926">
            <v>1505350</v>
          </cell>
          <cell r="K2926">
            <v>0</v>
          </cell>
          <cell r="M2926">
            <v>90.68</v>
          </cell>
          <cell r="N2926">
            <v>21.83</v>
          </cell>
          <cell r="O2926">
            <v>0.24073665637406261</v>
          </cell>
          <cell r="P2926">
            <v>230</v>
          </cell>
          <cell r="Q2926">
            <v>71000</v>
          </cell>
          <cell r="R2926">
            <v>8.3003418614909581</v>
          </cell>
          <cell r="S2926" t="str">
            <v/>
          </cell>
          <cell r="T2926">
            <v>25042</v>
          </cell>
          <cell r="U2926">
            <v>13.873868535556516</v>
          </cell>
          <cell r="V2926">
            <v>1505350</v>
          </cell>
          <cell r="X2926">
            <v>60</v>
          </cell>
          <cell r="Y2926">
            <v>5</v>
          </cell>
          <cell r="Z2926">
            <v>6.8559999999999874</v>
          </cell>
        </row>
        <row r="2927">
          <cell r="A2927">
            <v>40544</v>
          </cell>
          <cell r="D2927">
            <v>148000</v>
          </cell>
          <cell r="E2927">
            <v>2182290</v>
          </cell>
          <cell r="K2927">
            <v>0</v>
          </cell>
          <cell r="L2927">
            <v>2080</v>
          </cell>
          <cell r="M2927">
            <v>138.71</v>
          </cell>
          <cell r="N2927">
            <v>32.65</v>
          </cell>
          <cell r="O2927">
            <v>0.2353831735275034</v>
          </cell>
          <cell r="P2927">
            <v>230</v>
          </cell>
          <cell r="Q2927">
            <v>112000</v>
          </cell>
          <cell r="R2927">
            <v>7.8663758921490876</v>
          </cell>
          <cell r="S2927">
            <v>71.15384615384616</v>
          </cell>
          <cell r="T2927">
            <v>32573</v>
          </cell>
          <cell r="U2927">
            <v>11.657725862446306</v>
          </cell>
          <cell r="V2927">
            <v>2330290</v>
          </cell>
          <cell r="X2927">
            <v>36</v>
          </cell>
          <cell r="Y2927">
            <v>29</v>
          </cell>
          <cell r="Z2927">
            <v>0</v>
          </cell>
        </row>
        <row r="2928">
          <cell r="A2928">
            <v>40545</v>
          </cell>
          <cell r="D2928">
            <v>391159</v>
          </cell>
          <cell r="E2928">
            <v>2320430</v>
          </cell>
          <cell r="K2928">
            <v>0</v>
          </cell>
          <cell r="L2928">
            <v>4920</v>
          </cell>
          <cell r="M2928">
            <v>145.03</v>
          </cell>
          <cell r="N2928">
            <v>35.75</v>
          </cell>
          <cell r="O2928">
            <v>0.24650072398814038</v>
          </cell>
          <cell r="P2928">
            <v>230</v>
          </cell>
          <cell r="Q2928">
            <v>120000</v>
          </cell>
          <cell r="R2928">
            <v>7.9998276218713373</v>
          </cell>
          <cell r="S2928">
            <v>79.503861788617883</v>
          </cell>
          <cell r="T2928">
            <v>35537</v>
          </cell>
          <cell r="U2928">
            <v>10.930070154437121</v>
          </cell>
          <cell r="V2928">
            <v>2711589</v>
          </cell>
          <cell r="X2928">
            <v>26</v>
          </cell>
          <cell r="Y2928">
            <v>39</v>
          </cell>
          <cell r="Z2928">
            <v>0</v>
          </cell>
        </row>
        <row r="2929">
          <cell r="A2929">
            <v>40546</v>
          </cell>
          <cell r="C2929">
            <v>173000</v>
          </cell>
          <cell r="D2929">
            <v>177203</v>
          </cell>
          <cell r="E2929">
            <v>2169050</v>
          </cell>
          <cell r="J2929">
            <v>15.03</v>
          </cell>
          <cell r="K2929">
            <v>15.03</v>
          </cell>
          <cell r="L2929">
            <v>2360</v>
          </cell>
          <cell r="M2929">
            <v>136.88999999999999</v>
          </cell>
          <cell r="N2929">
            <v>32.44</v>
          </cell>
          <cell r="O2929">
            <v>0.23697859595295492</v>
          </cell>
          <cell r="P2929">
            <v>230</v>
          </cell>
          <cell r="Q2929">
            <v>117000</v>
          </cell>
          <cell r="R2929">
            <v>7.7081687730384409</v>
          </cell>
          <cell r="S2929">
            <v>75.086016949152537</v>
          </cell>
          <cell r="T2929">
            <v>33247</v>
          </cell>
          <cell r="U2929">
            <v>11.006436431751792</v>
          </cell>
          <cell r="V2929">
            <v>2519253</v>
          </cell>
          <cell r="X2929">
            <v>31</v>
          </cell>
          <cell r="Y2929">
            <v>34</v>
          </cell>
          <cell r="Z2929">
            <v>0</v>
          </cell>
        </row>
        <row r="2930">
          <cell r="A2930">
            <v>40547</v>
          </cell>
          <cell r="C2930">
            <v>573000</v>
          </cell>
          <cell r="E2930">
            <v>1960430</v>
          </cell>
          <cell r="J2930">
            <v>29.78</v>
          </cell>
          <cell r="K2930">
            <v>29.78</v>
          </cell>
          <cell r="M2930">
            <v>123.38</v>
          </cell>
          <cell r="N2930">
            <v>28.91</v>
          </cell>
          <cell r="O2930">
            <v>0.23431674501539959</v>
          </cell>
          <cell r="P2930">
            <v>230</v>
          </cell>
          <cell r="Q2930">
            <v>117000</v>
          </cell>
          <cell r="R2930">
            <v>8.2705340820057458</v>
          </cell>
          <cell r="S2930" t="str">
            <v/>
          </cell>
          <cell r="T2930">
            <v>33264</v>
          </cell>
          <cell r="U2930">
            <v>10.950441101589545</v>
          </cell>
          <cell r="V2930">
            <v>2533430</v>
          </cell>
          <cell r="X2930">
            <v>31</v>
          </cell>
          <cell r="Y2930">
            <v>34</v>
          </cell>
          <cell r="Z2930">
            <v>0</v>
          </cell>
        </row>
        <row r="2931">
          <cell r="A2931">
            <v>40548</v>
          </cell>
          <cell r="C2931">
            <v>563000</v>
          </cell>
          <cell r="E2931">
            <v>2104350</v>
          </cell>
          <cell r="J2931">
            <v>26.92</v>
          </cell>
          <cell r="K2931">
            <v>26.92</v>
          </cell>
          <cell r="M2931">
            <v>131.84</v>
          </cell>
          <cell r="N2931">
            <v>31.36</v>
          </cell>
          <cell r="O2931">
            <v>0.23786407766990289</v>
          </cell>
          <cell r="P2931">
            <v>230</v>
          </cell>
          <cell r="Q2931">
            <v>120000</v>
          </cell>
          <cell r="R2931">
            <v>8.4005731922398592</v>
          </cell>
          <cell r="S2931" t="str">
            <v/>
          </cell>
          <cell r="T2931">
            <v>34273</v>
          </cell>
          <cell r="U2931">
            <v>10.716134740472755</v>
          </cell>
          <cell r="V2931">
            <v>2667350</v>
          </cell>
          <cell r="X2931">
            <v>28</v>
          </cell>
          <cell r="Y2931">
            <v>37</v>
          </cell>
          <cell r="Z2931">
            <v>0</v>
          </cell>
        </row>
        <row r="2932">
          <cell r="A2932">
            <v>40549</v>
          </cell>
          <cell r="C2932">
            <v>578000</v>
          </cell>
          <cell r="E2932">
            <v>1974830</v>
          </cell>
          <cell r="J2932">
            <v>28.97</v>
          </cell>
          <cell r="K2932">
            <v>28.97</v>
          </cell>
          <cell r="M2932">
            <v>124.86</v>
          </cell>
          <cell r="N2932">
            <v>29.24</v>
          </cell>
          <cell r="O2932">
            <v>0.23418228415825723</v>
          </cell>
          <cell r="P2932">
            <v>230</v>
          </cell>
          <cell r="Q2932">
            <v>116000</v>
          </cell>
          <cell r="R2932">
            <v>8.2975687447181965</v>
          </cell>
          <cell r="S2932" t="str">
            <v/>
          </cell>
          <cell r="T2932">
            <v>34062</v>
          </cell>
          <cell r="U2932">
            <v>11.127927829115139</v>
          </cell>
          <cell r="V2932">
            <v>2552830</v>
          </cell>
          <cell r="X2932">
            <v>31</v>
          </cell>
          <cell r="Y2932">
            <v>34</v>
          </cell>
          <cell r="Z2932">
            <v>0</v>
          </cell>
        </row>
        <row r="2933">
          <cell r="A2933">
            <v>40550</v>
          </cell>
          <cell r="C2933">
            <v>524000</v>
          </cell>
          <cell r="E2933">
            <v>1994920</v>
          </cell>
          <cell r="J2933">
            <v>26.71</v>
          </cell>
          <cell r="K2933">
            <v>26.71</v>
          </cell>
          <cell r="M2933">
            <v>125.79</v>
          </cell>
          <cell r="N2933">
            <v>30.45</v>
          </cell>
          <cell r="O2933">
            <v>0.2420701168614357</v>
          </cell>
          <cell r="P2933">
            <v>230</v>
          </cell>
          <cell r="Q2933">
            <v>110000</v>
          </cell>
          <cell r="R2933">
            <v>8.2587540983606562</v>
          </cell>
          <cell r="S2933" t="str">
            <v/>
          </cell>
          <cell r="T2933">
            <v>32659</v>
          </cell>
          <cell r="U2933">
            <v>10.813208041541612</v>
          </cell>
          <cell r="V2933">
            <v>2518920</v>
          </cell>
          <cell r="X2933">
            <v>34</v>
          </cell>
          <cell r="Y2933">
            <v>31</v>
          </cell>
          <cell r="Z2933">
            <v>0</v>
          </cell>
        </row>
        <row r="2934">
          <cell r="A2934">
            <v>40551</v>
          </cell>
          <cell r="C2934">
            <v>948802</v>
          </cell>
          <cell r="E2934">
            <v>2144140</v>
          </cell>
          <cell r="J2934">
            <v>48.87</v>
          </cell>
          <cell r="K2934">
            <v>48.87</v>
          </cell>
          <cell r="M2934">
            <v>135.47999999999999</v>
          </cell>
          <cell r="N2934">
            <v>32.15</v>
          </cell>
          <cell r="O2934">
            <v>0.23730439917330973</v>
          </cell>
          <cell r="P2934">
            <v>230</v>
          </cell>
          <cell r="Q2934">
            <v>138000</v>
          </cell>
          <cell r="R2934">
            <v>8.3887767832926503</v>
          </cell>
          <cell r="S2934" t="str">
            <v/>
          </cell>
          <cell r="T2934">
            <v>41153</v>
          </cell>
          <cell r="U2934">
            <v>11.0967493085871</v>
          </cell>
          <cell r="V2934">
            <v>3092942</v>
          </cell>
          <cell r="X2934">
            <v>20</v>
          </cell>
          <cell r="Y2934">
            <v>45</v>
          </cell>
          <cell r="Z2934">
            <v>0</v>
          </cell>
        </row>
        <row r="2935">
          <cell r="A2935">
            <v>40552</v>
          </cell>
          <cell r="C2935">
            <v>1033290</v>
          </cell>
          <cell r="E2935">
            <v>2100840</v>
          </cell>
          <cell r="J2935">
            <v>48.7</v>
          </cell>
          <cell r="K2935">
            <v>48.7</v>
          </cell>
          <cell r="M2935">
            <v>135.13999999999999</v>
          </cell>
          <cell r="N2935">
            <v>30.39</v>
          </cell>
          <cell r="O2935">
            <v>0.22487790439544178</v>
          </cell>
          <cell r="P2935">
            <v>230</v>
          </cell>
          <cell r="Q2935">
            <v>147000</v>
          </cell>
          <cell r="R2935">
            <v>8.5240698433420388</v>
          </cell>
          <cell r="S2935" t="str">
            <v/>
          </cell>
          <cell r="T2935">
            <v>42888</v>
          </cell>
          <cell r="U2935">
            <v>11.412606369231652</v>
          </cell>
          <cell r="V2935">
            <v>3134130</v>
          </cell>
          <cell r="X2935">
            <v>20</v>
          </cell>
          <cell r="Y2935">
            <v>45</v>
          </cell>
          <cell r="Z2935">
            <v>0</v>
          </cell>
        </row>
        <row r="2936">
          <cell r="A2936">
            <v>40553</v>
          </cell>
          <cell r="C2936">
            <v>787000</v>
          </cell>
          <cell r="E2936">
            <v>2049260</v>
          </cell>
          <cell r="J2936">
            <v>38.26</v>
          </cell>
          <cell r="K2936">
            <v>38.26</v>
          </cell>
          <cell r="M2936">
            <v>129.76</v>
          </cell>
          <cell r="N2936">
            <v>30.03</v>
          </cell>
          <cell r="O2936">
            <v>0.23142725030826142</v>
          </cell>
          <cell r="P2936">
            <v>230</v>
          </cell>
          <cell r="Q2936">
            <v>127000</v>
          </cell>
          <cell r="R2936">
            <v>8.4402452089037041</v>
          </cell>
          <cell r="S2936" t="str">
            <v/>
          </cell>
          <cell r="T2936">
            <v>36319</v>
          </cell>
          <cell r="U2936">
            <v>10.679573099786339</v>
          </cell>
          <cell r="V2936">
            <v>2836260</v>
          </cell>
          <cell r="X2936">
            <v>30</v>
          </cell>
          <cell r="Y2936">
            <v>35</v>
          </cell>
          <cell r="Z2936">
            <v>0</v>
          </cell>
        </row>
        <row r="2937">
          <cell r="A2937">
            <v>40554</v>
          </cell>
          <cell r="C2937">
            <v>881756</v>
          </cell>
          <cell r="E2937">
            <v>2107810</v>
          </cell>
          <cell r="J2937">
            <v>42.65</v>
          </cell>
          <cell r="K2937">
            <v>42.65</v>
          </cell>
          <cell r="M2937">
            <v>132.22999999999999</v>
          </cell>
          <cell r="N2937">
            <v>30.68</v>
          </cell>
          <cell r="O2937">
            <v>0.23201996521213039</v>
          </cell>
          <cell r="P2937">
            <v>230</v>
          </cell>
          <cell r="Q2937">
            <v>138000</v>
          </cell>
          <cell r="R2937">
            <v>8.5474782708142722</v>
          </cell>
          <cell r="S2937" t="str">
            <v/>
          </cell>
          <cell r="T2937">
            <v>29757</v>
          </cell>
          <cell r="U2937">
            <v>8.3013179839481719</v>
          </cell>
          <cell r="V2937">
            <v>2989566</v>
          </cell>
          <cell r="X2937">
            <v>24</v>
          </cell>
          <cell r="Y2937">
            <v>41</v>
          </cell>
          <cell r="Z2937">
            <v>0</v>
          </cell>
        </row>
        <row r="2938">
          <cell r="A2938">
            <v>40555</v>
          </cell>
          <cell r="C2938">
            <v>1180780</v>
          </cell>
          <cell r="D2938">
            <v>948</v>
          </cell>
          <cell r="E2938">
            <v>2150600</v>
          </cell>
          <cell r="J2938">
            <v>59.03</v>
          </cell>
          <cell r="K2938">
            <v>59.03</v>
          </cell>
          <cell r="L2938">
            <v>90</v>
          </cell>
          <cell r="M2938">
            <v>136.69999999999999</v>
          </cell>
          <cell r="N2938">
            <v>31.57</v>
          </cell>
          <cell r="O2938">
            <v>0.23094367227505488</v>
          </cell>
          <cell r="P2938">
            <v>230</v>
          </cell>
          <cell r="Q2938">
            <v>149000</v>
          </cell>
          <cell r="R2938">
            <v>8.5101415214836766</v>
          </cell>
          <cell r="S2938">
            <v>10.533333333333333</v>
          </cell>
          <cell r="T2938">
            <v>36125</v>
          </cell>
          <cell r="U2938">
            <v>9.0412018264708642</v>
          </cell>
          <cell r="V2938">
            <v>3332328</v>
          </cell>
          <cell r="X2938">
            <v>16</v>
          </cell>
          <cell r="Y2938">
            <v>49</v>
          </cell>
          <cell r="Z2938">
            <v>0</v>
          </cell>
        </row>
        <row r="2939">
          <cell r="A2939">
            <v>40556</v>
          </cell>
          <cell r="C2939">
            <v>1007160</v>
          </cell>
          <cell r="E2939">
            <v>2130190</v>
          </cell>
          <cell r="J2939">
            <v>50.52</v>
          </cell>
          <cell r="K2939">
            <v>50.52</v>
          </cell>
          <cell r="M2939">
            <v>133.25</v>
          </cell>
          <cell r="N2939">
            <v>31.48</v>
          </cell>
          <cell r="O2939">
            <v>0.23624765478424015</v>
          </cell>
          <cell r="P2939">
            <v>230</v>
          </cell>
          <cell r="Q2939">
            <v>148000</v>
          </cell>
          <cell r="R2939">
            <v>8.5360777058279371</v>
          </cell>
          <cell r="S2939" t="str">
            <v/>
          </cell>
          <cell r="T2939">
            <v>35209</v>
          </cell>
          <cell r="U2939">
            <v>9.359588824963744</v>
          </cell>
          <cell r="V2939">
            <v>3137350</v>
          </cell>
          <cell r="X2939">
            <v>18</v>
          </cell>
          <cell r="Y2939">
            <v>47</v>
          </cell>
          <cell r="Z2939">
            <v>0</v>
          </cell>
        </row>
        <row r="2940">
          <cell r="A2940">
            <v>40557</v>
          </cell>
          <cell r="C2940">
            <v>700252</v>
          </cell>
          <cell r="E2940">
            <v>1989660</v>
          </cell>
          <cell r="J2940">
            <v>35.72</v>
          </cell>
          <cell r="K2940">
            <v>35.72</v>
          </cell>
          <cell r="M2940">
            <v>126.32</v>
          </cell>
          <cell r="N2940">
            <v>28.61</v>
          </cell>
          <cell r="O2940">
            <v>0.22648828372387589</v>
          </cell>
          <cell r="P2940">
            <v>230</v>
          </cell>
          <cell r="Q2940">
            <v>126000</v>
          </cell>
          <cell r="R2940">
            <v>8.3001481115773892</v>
          </cell>
          <cell r="S2940" t="str">
            <v/>
          </cell>
          <cell r="T2940">
            <v>28203</v>
          </cell>
          <cell r="U2940">
            <v>8.7442644963850107</v>
          </cell>
          <cell r="V2940">
            <v>2689912</v>
          </cell>
          <cell r="X2940">
            <v>30</v>
          </cell>
          <cell r="Y2940">
            <v>35</v>
          </cell>
          <cell r="Z2940">
            <v>0</v>
          </cell>
        </row>
        <row r="2941">
          <cell r="A2941">
            <v>40558</v>
          </cell>
          <cell r="C2941">
            <v>605664</v>
          </cell>
          <cell r="E2941">
            <v>1840150</v>
          </cell>
          <cell r="J2941">
            <v>32.18</v>
          </cell>
          <cell r="K2941">
            <v>32.18</v>
          </cell>
          <cell r="M2941">
            <v>115.57</v>
          </cell>
          <cell r="N2941">
            <v>26.45</v>
          </cell>
          <cell r="O2941">
            <v>0.22886562256640997</v>
          </cell>
          <cell r="P2941">
            <v>230</v>
          </cell>
          <cell r="Q2941">
            <v>110000</v>
          </cell>
          <cell r="R2941">
            <v>8.2768663282571904</v>
          </cell>
          <cell r="S2941" t="str">
            <v/>
          </cell>
          <cell r="T2941">
            <v>26989</v>
          </cell>
          <cell r="U2941">
            <v>9.2029999010554366</v>
          </cell>
          <cell r="V2941">
            <v>2445814</v>
          </cell>
          <cell r="X2941">
            <v>37</v>
          </cell>
          <cell r="Y2941">
            <v>28</v>
          </cell>
          <cell r="Z2941">
            <v>0</v>
          </cell>
        </row>
        <row r="2942">
          <cell r="A2942">
            <v>40559</v>
          </cell>
          <cell r="C2942">
            <v>687000</v>
          </cell>
          <cell r="E2942">
            <v>2084540</v>
          </cell>
          <cell r="J2942">
            <v>33.229999999999997</v>
          </cell>
          <cell r="K2942">
            <v>33.229999999999997</v>
          </cell>
          <cell r="M2942">
            <v>132.15</v>
          </cell>
          <cell r="N2942">
            <v>30.21</v>
          </cell>
          <cell r="O2942">
            <v>0.2286038592508513</v>
          </cell>
          <cell r="P2942">
            <v>230</v>
          </cell>
          <cell r="Q2942">
            <v>122000</v>
          </cell>
          <cell r="R2942">
            <v>8.3793082597653896</v>
          </cell>
          <cell r="S2942" t="str">
            <v/>
          </cell>
          <cell r="T2942">
            <v>30787</v>
          </cell>
          <cell r="U2942">
            <v>9.2642927758574647</v>
          </cell>
          <cell r="V2942">
            <v>2771540</v>
          </cell>
          <cell r="X2942">
            <v>24</v>
          </cell>
          <cell r="Y2942">
            <v>41</v>
          </cell>
          <cell r="Z2942">
            <v>0</v>
          </cell>
        </row>
        <row r="2943">
          <cell r="A2943">
            <v>40560</v>
          </cell>
          <cell r="C2943">
            <v>633652</v>
          </cell>
          <cell r="E2943">
            <v>1962840</v>
          </cell>
          <cell r="J2943">
            <v>32.200000000000003</v>
          </cell>
          <cell r="K2943">
            <v>32.200000000000003</v>
          </cell>
          <cell r="M2943">
            <v>124.31</v>
          </cell>
          <cell r="N2943">
            <v>28.09</v>
          </cell>
          <cell r="O2943">
            <v>0.22596733971522806</v>
          </cell>
          <cell r="P2943">
            <v>230</v>
          </cell>
          <cell r="Q2943">
            <v>120000</v>
          </cell>
          <cell r="R2943">
            <v>8.2949715673119933</v>
          </cell>
          <cell r="S2943" t="str">
            <v/>
          </cell>
          <cell r="T2943">
            <v>29546</v>
          </cell>
          <cell r="U2943">
            <v>9.4902522326277143</v>
          </cell>
          <cell r="V2943">
            <v>2596492</v>
          </cell>
          <cell r="X2943">
            <v>32</v>
          </cell>
          <cell r="Y2943">
            <v>33</v>
          </cell>
          <cell r="Z2943">
            <v>0</v>
          </cell>
        </row>
        <row r="2944">
          <cell r="A2944">
            <v>40561</v>
          </cell>
          <cell r="C2944">
            <v>765926</v>
          </cell>
          <cell r="D2944">
            <v>167859</v>
          </cell>
          <cell r="E2944">
            <v>1424450</v>
          </cell>
          <cell r="J2944">
            <v>38.659999999999997</v>
          </cell>
          <cell r="K2944">
            <v>38.659999999999997</v>
          </cell>
          <cell r="L2944">
            <v>2200</v>
          </cell>
          <cell r="M2944">
            <v>89.82</v>
          </cell>
          <cell r="N2944">
            <v>19.920000000000002</v>
          </cell>
          <cell r="O2944">
            <v>0.22177688710754848</v>
          </cell>
          <cell r="P2944">
            <v>230</v>
          </cell>
          <cell r="Q2944">
            <v>118000</v>
          </cell>
          <cell r="R2944">
            <v>8.5241905354919059</v>
          </cell>
          <cell r="S2944">
            <v>76.299545454545452</v>
          </cell>
          <cell r="T2944">
            <v>28520</v>
          </cell>
          <cell r="U2944">
            <v>10.086221262936052</v>
          </cell>
          <cell r="V2944">
            <v>2358235</v>
          </cell>
          <cell r="X2944">
            <v>38</v>
          </cell>
          <cell r="Y2944">
            <v>27</v>
          </cell>
          <cell r="Z2944">
            <v>0</v>
          </cell>
        </row>
        <row r="2945">
          <cell r="A2945">
            <v>40562</v>
          </cell>
          <cell r="C2945">
            <v>735855</v>
          </cell>
          <cell r="E2945">
            <v>1983820</v>
          </cell>
          <cell r="J2945">
            <v>36.72</v>
          </cell>
          <cell r="K2945">
            <v>36.72</v>
          </cell>
          <cell r="M2945">
            <v>125.79</v>
          </cell>
          <cell r="N2945">
            <v>27.96</v>
          </cell>
          <cell r="O2945">
            <v>0.22227522060577151</v>
          </cell>
          <cell r="P2945">
            <v>230</v>
          </cell>
          <cell r="Q2945">
            <v>125000</v>
          </cell>
          <cell r="R2945">
            <v>8.3677158328718235</v>
          </cell>
          <cell r="S2945" t="str">
            <v/>
          </cell>
          <cell r="T2945">
            <v>32566</v>
          </cell>
          <cell r="U2945">
            <v>9.9865035344296658</v>
          </cell>
          <cell r="V2945">
            <v>2719675</v>
          </cell>
          <cell r="X2945">
            <v>28</v>
          </cell>
          <cell r="Y2945">
            <v>37</v>
          </cell>
          <cell r="Z2945">
            <v>0</v>
          </cell>
        </row>
        <row r="2946">
          <cell r="A2946">
            <v>40563</v>
          </cell>
          <cell r="C2946">
            <v>869705</v>
          </cell>
          <cell r="E2946">
            <v>2106500</v>
          </cell>
          <cell r="J2946">
            <v>42.5</v>
          </cell>
          <cell r="K2946">
            <v>42.5</v>
          </cell>
          <cell r="M2946">
            <v>132.26</v>
          </cell>
          <cell r="N2946">
            <v>29.91</v>
          </cell>
          <cell r="O2946">
            <v>0.2261454710418872</v>
          </cell>
          <cell r="P2946">
            <v>230</v>
          </cell>
          <cell r="Q2946">
            <v>138000</v>
          </cell>
          <cell r="R2946">
            <v>8.5151207370107578</v>
          </cell>
          <cell r="S2946" t="str">
            <v/>
          </cell>
          <cell r="T2946">
            <v>34405</v>
          </cell>
          <cell r="U2946">
            <v>9.6410596716288026</v>
          </cell>
          <cell r="V2946">
            <v>2976205</v>
          </cell>
          <cell r="X2946">
            <v>22</v>
          </cell>
          <cell r="Y2946">
            <v>43</v>
          </cell>
          <cell r="Z2946">
            <v>0</v>
          </cell>
        </row>
        <row r="2947">
          <cell r="A2947">
            <v>40564</v>
          </cell>
          <cell r="C2947">
            <v>1176370</v>
          </cell>
          <cell r="D2947">
            <v>1100</v>
          </cell>
          <cell r="E2947">
            <v>2091780</v>
          </cell>
          <cell r="J2947">
            <v>55.6</v>
          </cell>
          <cell r="K2947">
            <v>55.6</v>
          </cell>
          <cell r="L2947">
            <v>50</v>
          </cell>
          <cell r="M2947">
            <v>132.08000000000001</v>
          </cell>
          <cell r="N2947">
            <v>29.11</v>
          </cell>
          <cell r="O2947">
            <v>0.22039672925499695</v>
          </cell>
          <cell r="P2947">
            <v>230</v>
          </cell>
          <cell r="Q2947">
            <v>152000</v>
          </cell>
          <cell r="R2947">
            <v>8.7067082267689688</v>
          </cell>
          <cell r="S2947">
            <v>22</v>
          </cell>
          <cell r="T2947">
            <v>37693</v>
          </cell>
          <cell r="U2947">
            <v>9.6156494608855247</v>
          </cell>
          <cell r="V2947">
            <v>3269250</v>
          </cell>
          <cell r="X2947">
            <v>12</v>
          </cell>
          <cell r="Y2947">
            <v>53</v>
          </cell>
          <cell r="Z2947">
            <v>0</v>
          </cell>
        </row>
        <row r="2948">
          <cell r="A2948">
            <v>40565</v>
          </cell>
          <cell r="C2948">
            <v>857394</v>
          </cell>
          <cell r="E2948">
            <v>2113070</v>
          </cell>
          <cell r="J2948">
            <v>38.299999999999997</v>
          </cell>
          <cell r="K2948">
            <v>38.299999999999997</v>
          </cell>
          <cell r="M2948">
            <v>133.25</v>
          </cell>
          <cell r="N2948">
            <v>28.65</v>
          </cell>
          <cell r="O2948">
            <v>0.21500938086303939</v>
          </cell>
          <cell r="P2948">
            <v>230</v>
          </cell>
          <cell r="Q2948">
            <v>132000</v>
          </cell>
          <cell r="R2948">
            <v>8.6577207811133778</v>
          </cell>
          <cell r="S2948" t="str">
            <v/>
          </cell>
          <cell r="T2948">
            <v>37495</v>
          </cell>
          <cell r="U2948">
            <v>10.527254327943378</v>
          </cell>
          <cell r="V2948">
            <v>2970464</v>
          </cell>
          <cell r="X2948">
            <v>24</v>
          </cell>
          <cell r="Y2948">
            <v>41</v>
          </cell>
          <cell r="Z2948">
            <v>0</v>
          </cell>
        </row>
        <row r="2949">
          <cell r="A2949">
            <v>40566</v>
          </cell>
          <cell r="C2949">
            <v>722730</v>
          </cell>
          <cell r="E2949">
            <v>2074130</v>
          </cell>
          <cell r="J2949">
            <v>36.36</v>
          </cell>
          <cell r="K2949">
            <v>36.36</v>
          </cell>
          <cell r="M2949">
            <v>131.44999999999999</v>
          </cell>
          <cell r="N2949">
            <v>28.05</v>
          </cell>
          <cell r="O2949">
            <v>0.21338912133891216</v>
          </cell>
          <cell r="P2949">
            <v>230</v>
          </cell>
          <cell r="Q2949">
            <v>121000</v>
          </cell>
          <cell r="R2949">
            <v>8.3334127882724509</v>
          </cell>
          <cell r="S2949" t="str">
            <v/>
          </cell>
          <cell r="T2949">
            <v>38120</v>
          </cell>
          <cell r="U2949">
            <v>11.367061633403173</v>
          </cell>
          <cell r="V2949">
            <v>2796860</v>
          </cell>
          <cell r="X2949">
            <v>29</v>
          </cell>
          <cell r="Y2949">
            <v>36</v>
          </cell>
          <cell r="Z2949">
            <v>0</v>
          </cell>
        </row>
        <row r="2950">
          <cell r="A2950">
            <v>40567</v>
          </cell>
          <cell r="C2950">
            <v>670488</v>
          </cell>
          <cell r="E2950">
            <v>1853970</v>
          </cell>
          <cell r="J2950">
            <v>31.75</v>
          </cell>
          <cell r="K2950">
            <v>31.75</v>
          </cell>
          <cell r="M2950">
            <v>118.33</v>
          </cell>
          <cell r="N2950">
            <v>24.39</v>
          </cell>
          <cell r="O2950">
            <v>0.20611848221076651</v>
          </cell>
          <cell r="P2950">
            <v>230</v>
          </cell>
          <cell r="Q2950">
            <v>113000</v>
          </cell>
          <cell r="R2950">
            <v>8.4103744669509606</v>
          </cell>
          <cell r="S2950" t="str">
            <v/>
          </cell>
          <cell r="T2950">
            <v>39719</v>
          </cell>
          <cell r="U2950">
            <v>13.121884380726478</v>
          </cell>
          <cell r="V2950">
            <v>2524458</v>
          </cell>
          <cell r="X2950">
            <v>34</v>
          </cell>
          <cell r="Y2950">
            <v>31</v>
          </cell>
          <cell r="Z2950">
            <v>0</v>
          </cell>
        </row>
        <row r="2951">
          <cell r="A2951">
            <v>40568</v>
          </cell>
          <cell r="C2951">
            <v>604400</v>
          </cell>
          <cell r="E2951">
            <v>2095950</v>
          </cell>
          <cell r="J2951">
            <v>28.86</v>
          </cell>
          <cell r="K2951">
            <v>28.86</v>
          </cell>
          <cell r="M2951">
            <v>135.12</v>
          </cell>
          <cell r="N2951">
            <v>29.17</v>
          </cell>
          <cell r="O2951">
            <v>0.21588217880402605</v>
          </cell>
          <cell r="P2951">
            <v>230</v>
          </cell>
          <cell r="Q2951">
            <v>122000</v>
          </cell>
          <cell r="R2951">
            <v>8.2337785095743374</v>
          </cell>
          <cell r="S2951" t="str">
            <v/>
          </cell>
          <cell r="T2951">
            <v>34261</v>
          </cell>
          <cell r="U2951">
            <v>10.581470550113874</v>
          </cell>
          <cell r="V2951">
            <v>2700350</v>
          </cell>
          <cell r="X2951">
            <v>30</v>
          </cell>
          <cell r="Y2951">
            <v>35</v>
          </cell>
          <cell r="Z2951">
            <v>0</v>
          </cell>
        </row>
        <row r="2952">
          <cell r="A2952">
            <v>40569</v>
          </cell>
          <cell r="C2952">
            <v>310985</v>
          </cell>
          <cell r="D2952">
            <v>594180</v>
          </cell>
          <cell r="E2952">
            <v>1683270</v>
          </cell>
          <cell r="J2952">
            <v>16.38</v>
          </cell>
          <cell r="K2952">
            <v>16.38</v>
          </cell>
          <cell r="L2952">
            <v>7720</v>
          </cell>
          <cell r="M2952">
            <v>110.03</v>
          </cell>
          <cell r="N2952">
            <v>24.17</v>
          </cell>
          <cell r="O2952">
            <v>0.21966736344633284</v>
          </cell>
          <cell r="P2952">
            <v>230</v>
          </cell>
          <cell r="Q2952">
            <v>116000</v>
          </cell>
          <cell r="R2952">
            <v>7.888042876354719</v>
          </cell>
          <cell r="S2952">
            <v>76.966321243523311</v>
          </cell>
          <cell r="T2952">
            <v>31124</v>
          </cell>
          <cell r="U2952">
            <v>10.028227867417957</v>
          </cell>
          <cell r="V2952">
            <v>2588435</v>
          </cell>
          <cell r="X2952">
            <v>29</v>
          </cell>
          <cell r="Y2952">
            <v>36</v>
          </cell>
          <cell r="Z2952">
            <v>0</v>
          </cell>
        </row>
        <row r="2953">
          <cell r="A2953">
            <v>40570</v>
          </cell>
          <cell r="C2953">
            <v>607020</v>
          </cell>
          <cell r="E2953">
            <v>1969490</v>
          </cell>
          <cell r="J2953">
            <v>33.26</v>
          </cell>
          <cell r="K2953">
            <v>33.26</v>
          </cell>
          <cell r="M2953">
            <v>125.24</v>
          </cell>
          <cell r="N2953">
            <v>27.6</v>
          </cell>
          <cell r="O2953">
            <v>0.22037687639731718</v>
          </cell>
          <cell r="P2953">
            <v>230</v>
          </cell>
          <cell r="Q2953">
            <v>129000</v>
          </cell>
          <cell r="R2953">
            <v>8.1277917981072552</v>
          </cell>
          <cell r="S2953" t="str">
            <v/>
          </cell>
          <cell r="T2953">
            <v>30446</v>
          </cell>
          <cell r="U2953">
            <v>9.8551777404318237</v>
          </cell>
          <cell r="V2953">
            <v>2576510</v>
          </cell>
          <cell r="X2953">
            <v>30</v>
          </cell>
          <cell r="Y2953">
            <v>35</v>
          </cell>
          <cell r="Z2953">
            <v>0</v>
          </cell>
        </row>
        <row r="2954">
          <cell r="A2954">
            <v>40571</v>
          </cell>
          <cell r="C2954">
            <v>672163</v>
          </cell>
          <cell r="D2954">
            <v>88664</v>
          </cell>
          <cell r="E2954">
            <v>1663260</v>
          </cell>
          <cell r="J2954">
            <v>34.630000000000003</v>
          </cell>
          <cell r="K2954">
            <v>34.630000000000003</v>
          </cell>
          <cell r="L2954">
            <v>1220</v>
          </cell>
          <cell r="M2954">
            <v>109.57</v>
          </cell>
          <cell r="N2954">
            <v>24.84</v>
          </cell>
          <cell r="O2954">
            <v>0.226704389887743</v>
          </cell>
          <cell r="P2954">
            <v>230</v>
          </cell>
          <cell r="Q2954">
            <v>116000</v>
          </cell>
          <cell r="R2954">
            <v>8.0978606102635222</v>
          </cell>
          <cell r="S2954">
            <v>72.675409836065569</v>
          </cell>
          <cell r="T2954">
            <v>28905</v>
          </cell>
          <cell r="U2954">
            <v>9.9446802033095327</v>
          </cell>
          <cell r="V2954">
            <v>2424087</v>
          </cell>
          <cell r="X2954">
            <v>36</v>
          </cell>
          <cell r="Y2954">
            <v>29</v>
          </cell>
          <cell r="Z2954">
            <v>0</v>
          </cell>
        </row>
        <row r="2955">
          <cell r="A2955">
            <v>40572</v>
          </cell>
          <cell r="C2955">
            <v>597065</v>
          </cell>
          <cell r="E2955">
            <v>1589150</v>
          </cell>
          <cell r="J2955">
            <v>30.27</v>
          </cell>
          <cell r="K2955">
            <v>30.27</v>
          </cell>
          <cell r="M2955">
            <v>100.93</v>
          </cell>
          <cell r="N2955">
            <v>21.67</v>
          </cell>
          <cell r="O2955">
            <v>0.21470325968493015</v>
          </cell>
          <cell r="P2955">
            <v>230</v>
          </cell>
          <cell r="Q2955">
            <v>100000</v>
          </cell>
          <cell r="R2955">
            <v>8.3316120426829254</v>
          </cell>
          <cell r="S2955" t="str">
            <v/>
          </cell>
          <cell r="T2955">
            <v>31577</v>
          </cell>
          <cell r="U2955">
            <v>12.046032983947141</v>
          </cell>
          <cell r="V2955">
            <v>2186215</v>
          </cell>
          <cell r="X2955">
            <v>43</v>
          </cell>
          <cell r="Y2955">
            <v>22</v>
          </cell>
          <cell r="Z2955">
            <v>0</v>
          </cell>
        </row>
        <row r="2956">
          <cell r="A2956">
            <v>40573</v>
          </cell>
          <cell r="C2956">
            <v>590824</v>
          </cell>
          <cell r="E2956">
            <v>1802910</v>
          </cell>
          <cell r="J2956">
            <v>28.38</v>
          </cell>
          <cell r="K2956">
            <v>28.38</v>
          </cell>
          <cell r="M2956">
            <v>114.25</v>
          </cell>
          <cell r="N2956">
            <v>25.09</v>
          </cell>
          <cell r="O2956">
            <v>0.21960612691466083</v>
          </cell>
          <cell r="P2956">
            <v>230</v>
          </cell>
          <cell r="Q2956">
            <v>106000</v>
          </cell>
          <cell r="R2956">
            <v>8.391411344037019</v>
          </cell>
          <cell r="S2956" t="str">
            <v/>
          </cell>
          <cell r="T2956">
            <v>32883</v>
          </cell>
          <cell r="U2956">
            <v>11.456754175693707</v>
          </cell>
          <cell r="V2956">
            <v>2393734</v>
          </cell>
          <cell r="X2956">
            <v>38</v>
          </cell>
          <cell r="Y2956">
            <v>27</v>
          </cell>
          <cell r="Z2956">
            <v>0</v>
          </cell>
        </row>
        <row r="2957">
          <cell r="A2957">
            <v>40574</v>
          </cell>
          <cell r="C2957">
            <v>589000</v>
          </cell>
          <cell r="E2957">
            <v>1902810</v>
          </cell>
          <cell r="J2957">
            <v>28.49</v>
          </cell>
          <cell r="K2957">
            <v>28.49</v>
          </cell>
          <cell r="M2957">
            <v>120.97</v>
          </cell>
          <cell r="N2957">
            <v>26.58</v>
          </cell>
          <cell r="O2957">
            <v>0.21972389848722823</v>
          </cell>
          <cell r="P2957">
            <v>230</v>
          </cell>
          <cell r="Q2957">
            <v>111000</v>
          </cell>
          <cell r="R2957">
            <v>8.3360430884517598</v>
          </cell>
          <cell r="S2957" t="str">
            <v/>
          </cell>
          <cell r="T2957">
            <v>32785</v>
          </cell>
          <cell r="U2957">
            <v>10.973023625396801</v>
          </cell>
          <cell r="V2957">
            <v>2491810</v>
          </cell>
          <cell r="X2957">
            <v>34</v>
          </cell>
          <cell r="Y2957">
            <v>31</v>
          </cell>
          <cell r="Z2957">
            <v>0</v>
          </cell>
        </row>
        <row r="2958">
          <cell r="A2958">
            <v>40575</v>
          </cell>
          <cell r="C2958">
            <v>634091</v>
          </cell>
          <cell r="E2958">
            <v>1984340</v>
          </cell>
          <cell r="J2958">
            <v>31.97</v>
          </cell>
          <cell r="K2958">
            <v>31.97</v>
          </cell>
          <cell r="M2958">
            <v>127.12</v>
          </cell>
          <cell r="N2958">
            <v>27.27</v>
          </cell>
          <cell r="O2958">
            <v>0.21452171176840779</v>
          </cell>
          <cell r="P2958">
            <v>230</v>
          </cell>
          <cell r="Q2958">
            <v>124000</v>
          </cell>
          <cell r="R2958">
            <v>8.2294015965805514</v>
          </cell>
          <cell r="S2958" t="str">
            <v/>
          </cell>
          <cell r="T2958">
            <v>30574</v>
          </cell>
          <cell r="U2958">
            <v>9.7381661002333075</v>
          </cell>
          <cell r="V2958">
            <v>2618431</v>
          </cell>
          <cell r="X2958">
            <v>30</v>
          </cell>
          <cell r="Y2958">
            <v>35</v>
          </cell>
          <cell r="Z2958">
            <v>0</v>
          </cell>
        </row>
        <row r="2959">
          <cell r="A2959">
            <v>40576</v>
          </cell>
          <cell r="C2959">
            <v>1044010</v>
          </cell>
          <cell r="E2959">
            <v>2140140</v>
          </cell>
          <cell r="J2959">
            <v>52.07</v>
          </cell>
          <cell r="K2959">
            <v>52.07</v>
          </cell>
          <cell r="M2959">
            <v>135.15</v>
          </cell>
          <cell r="N2959">
            <v>28.88</v>
          </cell>
          <cell r="O2959">
            <v>0.21368849426563077</v>
          </cell>
          <cell r="P2959">
            <v>230</v>
          </cell>
          <cell r="Q2959">
            <v>138000</v>
          </cell>
          <cell r="R2959">
            <v>8.5037656233308407</v>
          </cell>
          <cell r="S2959" t="str">
            <v/>
          </cell>
          <cell r="T2959">
            <v>34389</v>
          </cell>
          <cell r="U2959">
            <v>9.0072471460201307</v>
          </cell>
          <cell r="V2959">
            <v>3184150</v>
          </cell>
          <cell r="X2959">
            <v>22</v>
          </cell>
          <cell r="Y2959">
            <v>43</v>
          </cell>
          <cell r="Z2959">
            <v>0</v>
          </cell>
        </row>
        <row r="2960">
          <cell r="A2960">
            <v>40577</v>
          </cell>
          <cell r="C2960">
            <v>1108630</v>
          </cell>
          <cell r="E2960">
            <v>2112060</v>
          </cell>
          <cell r="J2960">
            <v>51.22</v>
          </cell>
          <cell r="K2960">
            <v>51.22</v>
          </cell>
          <cell r="M2960">
            <v>131.87</v>
          </cell>
          <cell r="N2960">
            <v>29.73</v>
          </cell>
          <cell r="O2960">
            <v>0.22544930613482975</v>
          </cell>
          <cell r="P2960">
            <v>230</v>
          </cell>
          <cell r="Q2960">
            <v>150000</v>
          </cell>
          <cell r="R2960">
            <v>8.795373859850347</v>
          </cell>
          <cell r="S2960" t="str">
            <v/>
          </cell>
          <cell r="T2960">
            <v>37830</v>
          </cell>
          <cell r="U2960">
            <v>9.7961058034147968</v>
          </cell>
          <cell r="V2960">
            <v>3220690</v>
          </cell>
          <cell r="X2960">
            <v>18</v>
          </cell>
          <cell r="Y2960">
            <v>47</v>
          </cell>
          <cell r="Z2960">
            <v>0</v>
          </cell>
        </row>
        <row r="2961">
          <cell r="A2961">
            <v>40578</v>
          </cell>
          <cell r="C2961">
            <v>829016</v>
          </cell>
          <cell r="E2961">
            <v>2103780</v>
          </cell>
          <cell r="J2961">
            <v>39.479999999999997</v>
          </cell>
          <cell r="K2961">
            <v>39.479999999999997</v>
          </cell>
          <cell r="M2961">
            <v>132.62</v>
          </cell>
          <cell r="N2961">
            <v>29.94</v>
          </cell>
          <cell r="O2961">
            <v>0.22575780425275221</v>
          </cell>
          <cell r="P2961">
            <v>230</v>
          </cell>
          <cell r="Q2961">
            <v>136000</v>
          </cell>
          <cell r="R2961">
            <v>8.5206159209761765</v>
          </cell>
          <cell r="S2961" t="str">
            <v/>
          </cell>
          <cell r="T2961">
            <v>37901</v>
          </cell>
          <cell r="U2961">
            <v>10.777917727656474</v>
          </cell>
          <cell r="V2961">
            <v>2932796</v>
          </cell>
          <cell r="X2961">
            <v>24</v>
          </cell>
          <cell r="Y2961">
            <v>41</v>
          </cell>
          <cell r="Z2961">
            <v>0</v>
          </cell>
        </row>
        <row r="2962">
          <cell r="A2962">
            <v>40579</v>
          </cell>
          <cell r="C2962">
            <v>623000</v>
          </cell>
          <cell r="E2962">
            <v>2088120</v>
          </cell>
          <cell r="J2962">
            <v>32.99</v>
          </cell>
          <cell r="K2962">
            <v>32.99</v>
          </cell>
          <cell r="M2962">
            <v>131.33000000000001</v>
          </cell>
          <cell r="N2962">
            <v>29.57</v>
          </cell>
          <cell r="O2962">
            <v>0.22515799893398308</v>
          </cell>
          <cell r="P2962">
            <v>230</v>
          </cell>
          <cell r="Q2962">
            <v>118000</v>
          </cell>
          <cell r="R2962">
            <v>8.2495131450827639</v>
          </cell>
          <cell r="S2962" t="str">
            <v/>
          </cell>
          <cell r="T2962">
            <v>33299</v>
          </cell>
          <cell r="U2962">
            <v>10.243503054088347</v>
          </cell>
          <cell r="V2962">
            <v>2711120</v>
          </cell>
          <cell r="X2962">
            <v>30</v>
          </cell>
          <cell r="Y2962">
            <v>35</v>
          </cell>
          <cell r="Z2962">
            <v>0</v>
          </cell>
        </row>
        <row r="2963">
          <cell r="A2963">
            <v>40580</v>
          </cell>
          <cell r="C2963">
            <v>623923</v>
          </cell>
          <cell r="E2963">
            <v>1867530</v>
          </cell>
          <cell r="J2963">
            <v>30.11</v>
          </cell>
          <cell r="K2963">
            <v>30.11</v>
          </cell>
          <cell r="M2963">
            <v>117.9</v>
          </cell>
          <cell r="N2963">
            <v>25.4</v>
          </cell>
          <cell r="O2963">
            <v>0.21543681085665817</v>
          </cell>
          <cell r="P2963">
            <v>230</v>
          </cell>
          <cell r="Q2963">
            <v>111000</v>
          </cell>
          <cell r="R2963">
            <v>8.4165022633605844</v>
          </cell>
          <cell r="S2963" t="str">
            <v/>
          </cell>
          <cell r="T2963">
            <v>33497</v>
          </cell>
          <cell r="U2963">
            <v>11.212933978686332</v>
          </cell>
          <cell r="V2963">
            <v>2491453</v>
          </cell>
          <cell r="X2963">
            <v>38</v>
          </cell>
          <cell r="Y2963">
            <v>27</v>
          </cell>
          <cell r="Z2963">
            <v>0</v>
          </cell>
        </row>
        <row r="2964">
          <cell r="A2964">
            <v>40581</v>
          </cell>
          <cell r="C2964">
            <v>674598</v>
          </cell>
          <cell r="E2964">
            <v>2023690</v>
          </cell>
          <cell r="J2964">
            <v>33.799999999999997</v>
          </cell>
          <cell r="K2964">
            <v>33.799999999999997</v>
          </cell>
          <cell r="M2964">
            <v>127.76</v>
          </cell>
          <cell r="N2964">
            <v>28.04</v>
          </cell>
          <cell r="O2964">
            <v>0.21947401377582967</v>
          </cell>
          <cell r="P2964">
            <v>230</v>
          </cell>
          <cell r="Q2964">
            <v>123000</v>
          </cell>
          <cell r="R2964">
            <v>8.3507303788066345</v>
          </cell>
          <cell r="S2964" t="str">
            <v/>
          </cell>
          <cell r="T2964">
            <v>32787</v>
          </cell>
          <cell r="U2964">
            <v>10.133965684908357</v>
          </cell>
          <cell r="V2964">
            <v>2698288</v>
          </cell>
          <cell r="X2964">
            <v>30</v>
          </cell>
          <cell r="Y2964">
            <v>35</v>
          </cell>
          <cell r="Z2964">
            <v>0</v>
          </cell>
        </row>
        <row r="2965">
          <cell r="A2965">
            <v>40582</v>
          </cell>
          <cell r="C2965">
            <v>975265</v>
          </cell>
          <cell r="E2965">
            <v>2134740</v>
          </cell>
          <cell r="J2965">
            <v>48.05</v>
          </cell>
          <cell r="K2965">
            <v>48.05</v>
          </cell>
          <cell r="M2965">
            <v>134.11000000000001</v>
          </cell>
          <cell r="N2965">
            <v>29.7</v>
          </cell>
          <cell r="O2965">
            <v>0.22145999552606066</v>
          </cell>
          <cell r="P2965">
            <v>230</v>
          </cell>
          <cell r="Q2965">
            <v>142000</v>
          </cell>
          <cell r="R2965">
            <v>8.5364651954325854</v>
          </cell>
          <cell r="S2965" t="str">
            <v/>
          </cell>
          <cell r="T2965">
            <v>36351</v>
          </cell>
          <cell r="U2965">
            <v>9.748130308472172</v>
          </cell>
          <cell r="V2965">
            <v>3110005</v>
          </cell>
          <cell r="X2965">
            <v>22</v>
          </cell>
          <cell r="Y2965">
            <v>43</v>
          </cell>
          <cell r="Z2965">
            <v>0</v>
          </cell>
        </row>
        <row r="2966">
          <cell r="A2966">
            <v>40583</v>
          </cell>
          <cell r="C2966">
            <v>1297700</v>
          </cell>
          <cell r="D2966">
            <v>1100</v>
          </cell>
          <cell r="E2966">
            <v>2136700</v>
          </cell>
          <cell r="J2966">
            <v>59.15</v>
          </cell>
          <cell r="K2966">
            <v>59.15</v>
          </cell>
          <cell r="L2966">
            <v>50</v>
          </cell>
          <cell r="M2966">
            <v>135.71</v>
          </cell>
          <cell r="N2966">
            <v>30.4</v>
          </cell>
          <cell r="O2966">
            <v>0.22400707390759705</v>
          </cell>
          <cell r="P2966">
            <v>230</v>
          </cell>
          <cell r="Q2966">
            <v>149000</v>
          </cell>
          <cell r="R2966">
            <v>8.8124807554141427</v>
          </cell>
          <cell r="S2966">
            <v>22</v>
          </cell>
          <cell r="T2966">
            <v>38237</v>
          </cell>
          <cell r="U2966">
            <v>9.2823920826662789</v>
          </cell>
          <cell r="V2966">
            <v>3435500</v>
          </cell>
          <cell r="X2966">
            <v>10</v>
          </cell>
          <cell r="Y2966">
            <v>55</v>
          </cell>
          <cell r="Z2966">
            <v>0</v>
          </cell>
        </row>
        <row r="2967">
          <cell r="A2967">
            <v>40584</v>
          </cell>
          <cell r="C2967">
            <v>1209000</v>
          </cell>
          <cell r="D2967">
            <v>1900</v>
          </cell>
          <cell r="E2967">
            <v>2152890</v>
          </cell>
          <cell r="J2967">
            <v>61.35</v>
          </cell>
          <cell r="K2967">
            <v>61.35</v>
          </cell>
          <cell r="L2967">
            <v>180</v>
          </cell>
          <cell r="M2967">
            <v>135.35</v>
          </cell>
          <cell r="N2967">
            <v>30.96</v>
          </cell>
          <cell r="O2967">
            <v>0.22874030291835981</v>
          </cell>
          <cell r="P2967">
            <v>230</v>
          </cell>
          <cell r="Q2967">
            <v>157000</v>
          </cell>
          <cell r="R2967">
            <v>8.5457295373665474</v>
          </cell>
          <cell r="S2967">
            <v>10.555555555555555</v>
          </cell>
          <cell r="T2967">
            <v>40298</v>
          </cell>
          <cell r="U2967">
            <v>9.9912693717503185</v>
          </cell>
          <cell r="V2967">
            <v>3363790</v>
          </cell>
          <cell r="X2967">
            <v>14</v>
          </cell>
          <cell r="Y2967">
            <v>51</v>
          </cell>
          <cell r="Z2967">
            <v>0</v>
          </cell>
        </row>
        <row r="2968">
          <cell r="A2968">
            <v>40585</v>
          </cell>
          <cell r="C2968">
            <v>941000</v>
          </cell>
          <cell r="E2968">
            <v>2070260</v>
          </cell>
          <cell r="J2968">
            <v>46.4</v>
          </cell>
          <cell r="K2968">
            <v>46.4</v>
          </cell>
          <cell r="M2968">
            <v>131.88</v>
          </cell>
          <cell r="N2968">
            <v>28.83</v>
          </cell>
          <cell r="O2968">
            <v>0.21860782529572337</v>
          </cell>
          <cell r="P2968">
            <v>230</v>
          </cell>
          <cell r="Q2968">
            <v>142000</v>
          </cell>
          <cell r="R2968">
            <v>8.4453107471393309</v>
          </cell>
          <cell r="S2968" t="str">
            <v/>
          </cell>
          <cell r="T2968">
            <v>42405</v>
          </cell>
          <cell r="U2968">
            <v>11.744508943100231</v>
          </cell>
          <cell r="V2968">
            <v>3011260</v>
          </cell>
          <cell r="X2968">
            <v>24</v>
          </cell>
          <cell r="Y2968">
            <v>41</v>
          </cell>
          <cell r="Z2968">
            <v>0</v>
          </cell>
        </row>
        <row r="2969">
          <cell r="A2969">
            <v>40586</v>
          </cell>
          <cell r="C2969">
            <v>424888</v>
          </cell>
          <cell r="D2969">
            <v>29149</v>
          </cell>
          <cell r="E2969">
            <v>1968310</v>
          </cell>
          <cell r="J2969">
            <v>16.579999999999998</v>
          </cell>
          <cell r="K2969">
            <v>16.579999999999998</v>
          </cell>
          <cell r="L2969">
            <v>530</v>
          </cell>
          <cell r="M2969">
            <v>123.99</v>
          </cell>
          <cell r="N2969">
            <v>27.5</v>
          </cell>
          <cell r="O2969">
            <v>0.22179208000645215</v>
          </cell>
          <cell r="P2969">
            <v>230</v>
          </cell>
          <cell r="Q2969">
            <v>115000</v>
          </cell>
          <cell r="R2969">
            <v>8.51247776908302</v>
          </cell>
          <cell r="S2969">
            <v>54.998113207547171</v>
          </cell>
          <cell r="T2969">
            <v>33945</v>
          </cell>
          <cell r="U2969">
            <v>11.687066303878016</v>
          </cell>
          <cell r="V2969">
            <v>2422347</v>
          </cell>
          <cell r="X2969">
            <v>41</v>
          </cell>
          <cell r="Y2969">
            <v>24</v>
          </cell>
          <cell r="Z2969">
            <v>0</v>
          </cell>
        </row>
        <row r="2970">
          <cell r="A2970">
            <v>40587</v>
          </cell>
          <cell r="D2970">
            <v>2944</v>
          </cell>
          <cell r="E2970">
            <v>2016440</v>
          </cell>
          <cell r="K2970">
            <v>0</v>
          </cell>
          <cell r="L2970">
            <v>360</v>
          </cell>
          <cell r="M2970">
            <v>127.88</v>
          </cell>
          <cell r="N2970">
            <v>28.49</v>
          </cell>
          <cell r="O2970">
            <v>0.22278698780106349</v>
          </cell>
          <cell r="P2970">
            <v>230</v>
          </cell>
          <cell r="Q2970">
            <v>97000</v>
          </cell>
          <cell r="R2970">
            <v>7.8841101032217704</v>
          </cell>
          <cell r="S2970">
            <v>8.1777777777777771</v>
          </cell>
          <cell r="T2970">
            <v>32715</v>
          </cell>
          <cell r="U2970">
            <v>13.511204406888435</v>
          </cell>
          <cell r="V2970">
            <v>2019384</v>
          </cell>
          <cell r="X2970">
            <v>45</v>
          </cell>
          <cell r="Y2970">
            <v>20</v>
          </cell>
          <cell r="Z2970">
            <v>0</v>
          </cell>
        </row>
        <row r="2971">
          <cell r="A2971">
            <v>40588</v>
          </cell>
          <cell r="D2971">
            <v>1506</v>
          </cell>
          <cell r="E2971">
            <v>1918200</v>
          </cell>
          <cell r="K2971">
            <v>0</v>
          </cell>
          <cell r="L2971">
            <v>80</v>
          </cell>
          <cell r="M2971">
            <v>121.09</v>
          </cell>
          <cell r="N2971">
            <v>27.15</v>
          </cell>
          <cell r="O2971">
            <v>0.22421339499545789</v>
          </cell>
          <cell r="P2971">
            <v>230</v>
          </cell>
          <cell r="Q2971">
            <v>92000</v>
          </cell>
          <cell r="R2971">
            <v>7.9205549591213149</v>
          </cell>
          <cell r="S2971">
            <v>18.824999999999999</v>
          </cell>
          <cell r="T2971">
            <v>30517</v>
          </cell>
          <cell r="U2971">
            <v>13.257851983584986</v>
          </cell>
          <cell r="V2971">
            <v>1919706</v>
          </cell>
          <cell r="X2971">
            <v>44</v>
          </cell>
          <cell r="Y2971">
            <v>21</v>
          </cell>
          <cell r="Z2971">
            <v>0</v>
          </cell>
        </row>
        <row r="2972">
          <cell r="A2972">
            <v>40589</v>
          </cell>
          <cell r="D2972">
            <v>1737</v>
          </cell>
          <cell r="E2972">
            <v>1953410</v>
          </cell>
          <cell r="K2972">
            <v>0</v>
          </cell>
          <cell r="L2972">
            <v>140</v>
          </cell>
          <cell r="M2972">
            <v>122.39</v>
          </cell>
          <cell r="N2972">
            <v>27.24</v>
          </cell>
          <cell r="O2972">
            <v>0.22256720320287604</v>
          </cell>
          <cell r="P2972">
            <v>230</v>
          </cell>
          <cell r="Q2972">
            <v>99000</v>
          </cell>
          <cell r="R2972">
            <v>7.9802679957512872</v>
          </cell>
          <cell r="S2972">
            <v>12.407142857142857</v>
          </cell>
          <cell r="T2972">
            <v>31776</v>
          </cell>
          <cell r="U2972">
            <v>13.55457364586908</v>
          </cell>
          <cell r="V2972">
            <v>1955147</v>
          </cell>
          <cell r="X2972">
            <v>40</v>
          </cell>
          <cell r="Y2972">
            <v>25</v>
          </cell>
          <cell r="Z2972">
            <v>0</v>
          </cell>
        </row>
        <row r="2973">
          <cell r="A2973">
            <v>40590</v>
          </cell>
          <cell r="E2973">
            <v>1455970</v>
          </cell>
          <cell r="K2973">
            <v>0</v>
          </cell>
          <cell r="M2973">
            <v>93.45</v>
          </cell>
          <cell r="N2973">
            <v>20.56</v>
          </cell>
          <cell r="O2973">
            <v>0.22001070090957731</v>
          </cell>
          <cell r="P2973">
            <v>230</v>
          </cell>
          <cell r="Q2973">
            <v>71000</v>
          </cell>
          <cell r="R2973">
            <v>7.7901016586409844</v>
          </cell>
          <cell r="S2973" t="str">
            <v/>
          </cell>
          <cell r="T2973">
            <v>28521</v>
          </cell>
          <cell r="U2973">
            <v>16.337228102227382</v>
          </cell>
          <cell r="V2973">
            <v>1455970</v>
          </cell>
          <cell r="X2973">
            <v>59</v>
          </cell>
          <cell r="Y2973">
            <v>6</v>
          </cell>
          <cell r="Z2973">
            <v>1.2239999999999824</v>
          </cell>
        </row>
        <row r="2974">
          <cell r="A2974">
            <v>40591</v>
          </cell>
          <cell r="E2974">
            <v>1339900</v>
          </cell>
          <cell r="K2974">
            <v>0</v>
          </cell>
          <cell r="M2974">
            <v>87.2</v>
          </cell>
          <cell r="N2974">
            <v>19.440000000000001</v>
          </cell>
          <cell r="O2974">
            <v>0.22293577981651377</v>
          </cell>
          <cell r="P2974">
            <v>230</v>
          </cell>
          <cell r="Q2974">
            <v>61000</v>
          </cell>
          <cell r="R2974">
            <v>7.6829128440366974</v>
          </cell>
          <cell r="S2974" t="str">
            <v/>
          </cell>
          <cell r="T2974">
            <v>29167</v>
          </cell>
          <cell r="U2974">
            <v>18.154547354280169</v>
          </cell>
          <cell r="V2974">
            <v>1339900</v>
          </cell>
          <cell r="X2974">
            <v>60</v>
          </cell>
          <cell r="Y2974">
            <v>5</v>
          </cell>
          <cell r="Z2974">
            <v>4.3199999999999861</v>
          </cell>
        </row>
        <row r="2975">
          <cell r="A2975">
            <v>40592</v>
          </cell>
          <cell r="E2975">
            <v>1341740</v>
          </cell>
          <cell r="K2975">
            <v>0</v>
          </cell>
          <cell r="M2975">
            <v>85.85</v>
          </cell>
          <cell r="N2975">
            <v>20.74</v>
          </cell>
          <cell r="O2975">
            <v>0.24158415841584158</v>
          </cell>
          <cell r="P2975">
            <v>230</v>
          </cell>
          <cell r="Q2975">
            <v>69000</v>
          </cell>
          <cell r="R2975">
            <v>7.8144437973209087</v>
          </cell>
          <cell r="S2975" t="str">
            <v/>
          </cell>
          <cell r="T2975">
            <v>29652</v>
          </cell>
          <cell r="U2975">
            <v>18.431117802256772</v>
          </cell>
          <cell r="V2975">
            <v>1341740</v>
          </cell>
          <cell r="X2975">
            <v>50</v>
          </cell>
          <cell r="Y2975">
            <v>15</v>
          </cell>
          <cell r="Z2975">
            <v>0</v>
          </cell>
        </row>
        <row r="2976">
          <cell r="A2976">
            <v>40593</v>
          </cell>
          <cell r="E2976">
            <v>1673340</v>
          </cell>
          <cell r="K2976">
            <v>0</v>
          </cell>
          <cell r="M2976">
            <v>107.67</v>
          </cell>
          <cell r="N2976">
            <v>23.27</v>
          </cell>
          <cell r="O2976">
            <v>0.21612333983468004</v>
          </cell>
          <cell r="P2976">
            <v>230</v>
          </cell>
          <cell r="Q2976">
            <v>75000</v>
          </cell>
          <cell r="R2976">
            <v>7.7706882139871833</v>
          </cell>
          <cell r="S2976" t="str">
            <v/>
          </cell>
          <cell r="T2976">
            <v>30645</v>
          </cell>
          <cell r="U2976">
            <v>15.273602495607586</v>
          </cell>
          <cell r="V2976">
            <v>1673340</v>
          </cell>
          <cell r="X2976">
            <v>44</v>
          </cell>
          <cell r="Y2976">
            <v>21</v>
          </cell>
          <cell r="Z2976">
            <v>0</v>
          </cell>
        </row>
        <row r="2977">
          <cell r="A2977">
            <v>40594</v>
          </cell>
          <cell r="E2977">
            <v>1342140</v>
          </cell>
          <cell r="K2977">
            <v>0</v>
          </cell>
          <cell r="M2977">
            <v>84.42</v>
          </cell>
          <cell r="N2977">
            <v>18.95</v>
          </cell>
          <cell r="O2977">
            <v>0.22447287372660504</v>
          </cell>
          <cell r="P2977">
            <v>230</v>
          </cell>
          <cell r="Q2977">
            <v>65000</v>
          </cell>
          <cell r="R2977">
            <v>7.9491826581378824</v>
          </cell>
          <cell r="S2977" t="str">
            <v/>
          </cell>
          <cell r="T2977">
            <v>26903</v>
          </cell>
          <cell r="U2977">
            <v>16.717408020027715</v>
          </cell>
          <cell r="V2977">
            <v>1342140</v>
          </cell>
          <cell r="X2977">
            <v>58</v>
          </cell>
          <cell r="Y2977">
            <v>7</v>
          </cell>
          <cell r="Z2977">
            <v>0</v>
          </cell>
        </row>
        <row r="2978">
          <cell r="A2978">
            <v>40595</v>
          </cell>
          <cell r="E2978">
            <v>1416920</v>
          </cell>
          <cell r="K2978">
            <v>0</v>
          </cell>
          <cell r="M2978">
            <v>89.41</v>
          </cell>
          <cell r="N2978">
            <v>21.42</v>
          </cell>
          <cell r="O2978">
            <v>0.23957051783916791</v>
          </cell>
          <cell r="P2978">
            <v>230</v>
          </cell>
          <cell r="Q2978">
            <v>80000</v>
          </cell>
          <cell r="R2978">
            <v>7.9237221787272114</v>
          </cell>
          <cell r="S2978" t="str">
            <v/>
          </cell>
          <cell r="T2978">
            <v>27966</v>
          </cell>
          <cell r="U2978">
            <v>16.460805126612655</v>
          </cell>
          <cell r="V2978">
            <v>1416920</v>
          </cell>
          <cell r="X2978">
            <v>52</v>
          </cell>
          <cell r="Y2978">
            <v>13</v>
          </cell>
          <cell r="Z2978">
            <v>0</v>
          </cell>
        </row>
        <row r="2979">
          <cell r="A2979">
            <v>40596</v>
          </cell>
          <cell r="D2979">
            <v>1800</v>
          </cell>
          <cell r="E2979">
            <v>2141440</v>
          </cell>
          <cell r="K2979">
            <v>0</v>
          </cell>
          <cell r="L2979">
            <v>620</v>
          </cell>
          <cell r="M2979">
            <v>133.77000000000001</v>
          </cell>
          <cell r="N2979">
            <v>29.68</v>
          </cell>
          <cell r="O2979">
            <v>0.22187336473050756</v>
          </cell>
          <cell r="P2979">
            <v>230</v>
          </cell>
          <cell r="Q2979">
            <v>98000</v>
          </cell>
          <cell r="R2979">
            <v>8.0041862899005753</v>
          </cell>
          <cell r="S2979">
            <v>2.903225806451613</v>
          </cell>
          <cell r="T2979">
            <v>31774</v>
          </cell>
          <cell r="U2979">
            <v>12.36423172393199</v>
          </cell>
          <cell r="V2979">
            <v>2143240</v>
          </cell>
          <cell r="X2979">
            <v>32</v>
          </cell>
          <cell r="Y2979">
            <v>33</v>
          </cell>
          <cell r="Z2979">
            <v>0</v>
          </cell>
        </row>
        <row r="2980">
          <cell r="A2980">
            <v>40597</v>
          </cell>
          <cell r="D2980">
            <v>12746</v>
          </cell>
          <cell r="E2980">
            <v>2134380</v>
          </cell>
          <cell r="K2980">
            <v>0</v>
          </cell>
          <cell r="L2980">
            <v>710</v>
          </cell>
          <cell r="M2980">
            <v>134.16</v>
          </cell>
          <cell r="N2980">
            <v>29.11</v>
          </cell>
          <cell r="O2980">
            <v>0.21697972570065593</v>
          </cell>
          <cell r="P2980">
            <v>230</v>
          </cell>
          <cell r="Q2980">
            <v>101000</v>
          </cell>
          <cell r="R2980">
            <v>7.9546064400715562</v>
          </cell>
          <cell r="S2980">
            <v>17.952112676056338</v>
          </cell>
          <cell r="T2980">
            <v>32083</v>
          </cell>
          <cell r="U2980">
            <v>12.461877877683936</v>
          </cell>
          <cell r="V2980">
            <v>2147126</v>
          </cell>
          <cell r="X2980">
            <v>36</v>
          </cell>
          <cell r="Y2980">
            <v>29</v>
          </cell>
          <cell r="Z2980">
            <v>0</v>
          </cell>
        </row>
        <row r="2981">
          <cell r="A2981">
            <v>40598</v>
          </cell>
          <cell r="E2981">
            <v>1950300</v>
          </cell>
          <cell r="K2981">
            <v>0</v>
          </cell>
          <cell r="M2981">
            <v>122.18</v>
          </cell>
          <cell r="N2981">
            <v>25.9</v>
          </cell>
          <cell r="O2981">
            <v>0.21198232116549351</v>
          </cell>
          <cell r="P2981">
            <v>230</v>
          </cell>
          <cell r="Q2981">
            <v>90000</v>
          </cell>
          <cell r="R2981">
            <v>7.9812571615649039</v>
          </cell>
          <cell r="S2981" t="str">
            <v/>
          </cell>
          <cell r="T2981">
            <v>32200</v>
          </cell>
          <cell r="U2981">
            <v>13.769573911705891</v>
          </cell>
          <cell r="V2981">
            <v>1950300</v>
          </cell>
          <cell r="X2981">
            <v>42</v>
          </cell>
          <cell r="Y2981">
            <v>23</v>
          </cell>
          <cell r="Z2981">
            <v>0</v>
          </cell>
        </row>
        <row r="2982">
          <cell r="A2982">
            <v>40599</v>
          </cell>
          <cell r="D2982">
            <v>9340</v>
          </cell>
          <cell r="E2982">
            <v>2244530</v>
          </cell>
          <cell r="K2982">
            <v>0</v>
          </cell>
          <cell r="L2982">
            <v>700</v>
          </cell>
          <cell r="M2982">
            <v>141.84</v>
          </cell>
          <cell r="N2982">
            <v>31.92</v>
          </cell>
          <cell r="O2982">
            <v>0.22504230118443316</v>
          </cell>
          <cell r="P2982">
            <v>230</v>
          </cell>
          <cell r="Q2982">
            <v>103000</v>
          </cell>
          <cell r="R2982">
            <v>7.912189791314157</v>
          </cell>
          <cell r="S2982">
            <v>13.342857142857143</v>
          </cell>
          <cell r="T2982">
            <v>34830</v>
          </cell>
          <cell r="U2982">
            <v>12.888152377909995</v>
          </cell>
          <cell r="V2982">
            <v>2253870</v>
          </cell>
          <cell r="X2982">
            <v>37</v>
          </cell>
          <cell r="Y2982">
            <v>28</v>
          </cell>
          <cell r="Z2982">
            <v>0</v>
          </cell>
        </row>
        <row r="2983">
          <cell r="A2983">
            <v>40600</v>
          </cell>
          <cell r="E2983">
            <v>2104650</v>
          </cell>
          <cell r="K2983">
            <v>0</v>
          </cell>
          <cell r="M2983">
            <v>133.63</v>
          </cell>
          <cell r="N2983">
            <v>29.49</v>
          </cell>
          <cell r="O2983">
            <v>0.22068397814861931</v>
          </cell>
          <cell r="P2983">
            <v>230</v>
          </cell>
          <cell r="Q2983">
            <v>93000</v>
          </cell>
          <cell r="R2983">
            <v>7.8749158123175933</v>
          </cell>
          <cell r="S2983" t="str">
            <v/>
          </cell>
          <cell r="T2983">
            <v>32867</v>
          </cell>
          <cell r="U2983">
            <v>13.024055306107901</v>
          </cell>
          <cell r="V2983">
            <v>2104650</v>
          </cell>
          <cell r="X2983">
            <v>40</v>
          </cell>
          <cell r="Y2983">
            <v>25</v>
          </cell>
          <cell r="Z2983">
            <v>0</v>
          </cell>
        </row>
        <row r="2984">
          <cell r="A2984">
            <v>40601</v>
          </cell>
          <cell r="D2984">
            <v>1657</v>
          </cell>
          <cell r="E2984">
            <v>1708700</v>
          </cell>
          <cell r="K2984">
            <v>0</v>
          </cell>
          <cell r="L2984">
            <v>50</v>
          </cell>
          <cell r="M2984">
            <v>107.95</v>
          </cell>
          <cell r="N2984">
            <v>24.84</v>
          </cell>
          <cell r="O2984">
            <v>0.23010653080129689</v>
          </cell>
          <cell r="P2984">
            <v>230</v>
          </cell>
          <cell r="Q2984">
            <v>90000</v>
          </cell>
          <cell r="R2984">
            <v>7.9143121815655393</v>
          </cell>
          <cell r="S2984">
            <v>33.14</v>
          </cell>
          <cell r="T2984">
            <v>29053</v>
          </cell>
          <cell r="U2984">
            <v>14.166751151952486</v>
          </cell>
          <cell r="V2984">
            <v>1710357</v>
          </cell>
          <cell r="X2984">
            <v>50</v>
          </cell>
          <cell r="Y2984">
            <v>15</v>
          </cell>
          <cell r="Z2984">
            <v>0</v>
          </cell>
        </row>
        <row r="2985">
          <cell r="A2985">
            <v>40602</v>
          </cell>
          <cell r="D2985">
            <v>1987</v>
          </cell>
          <cell r="E2985">
            <v>1901420</v>
          </cell>
          <cell r="K2985">
            <v>0</v>
          </cell>
          <cell r="L2985">
            <v>400</v>
          </cell>
          <cell r="M2985">
            <v>121.36</v>
          </cell>
          <cell r="N2985">
            <v>28.56</v>
          </cell>
          <cell r="O2985">
            <v>0.23533289386947923</v>
          </cell>
          <cell r="P2985">
            <v>230</v>
          </cell>
          <cell r="Q2985">
            <v>96000</v>
          </cell>
          <cell r="R2985">
            <v>7.8338002636783122</v>
          </cell>
          <cell r="S2985">
            <v>4.9675000000000002</v>
          </cell>
          <cell r="T2985">
            <v>31925</v>
          </cell>
          <cell r="U2985">
            <v>13.988311485667543</v>
          </cell>
          <cell r="V2985">
            <v>1903407</v>
          </cell>
          <cell r="X2985">
            <v>50</v>
          </cell>
          <cell r="Y2985">
            <v>15</v>
          </cell>
          <cell r="Z2985">
            <v>0</v>
          </cell>
        </row>
        <row r="2986">
          <cell r="A2986">
            <v>40603</v>
          </cell>
          <cell r="D2986">
            <v>38610</v>
          </cell>
          <cell r="E2986">
            <v>2043850</v>
          </cell>
          <cell r="K2986">
            <v>0</v>
          </cell>
          <cell r="L2986">
            <v>800</v>
          </cell>
          <cell r="M2986">
            <v>131.24</v>
          </cell>
          <cell r="N2986">
            <v>29.14</v>
          </cell>
          <cell r="O2986">
            <v>0.22203596464492531</v>
          </cell>
          <cell r="P2986">
            <v>230</v>
          </cell>
          <cell r="Q2986">
            <v>109000</v>
          </cell>
          <cell r="R2986">
            <v>7.7866885096007312</v>
          </cell>
          <cell r="S2986">
            <v>48.262500000000003</v>
          </cell>
          <cell r="T2986">
            <v>32955</v>
          </cell>
          <cell r="U2986">
            <v>13.19807823439586</v>
          </cell>
          <cell r="V2986">
            <v>2082460</v>
          </cell>
          <cell r="X2986">
            <v>39</v>
          </cell>
          <cell r="Y2986">
            <v>26</v>
          </cell>
          <cell r="Z2986">
            <v>0</v>
          </cell>
        </row>
        <row r="2987">
          <cell r="A2987">
            <v>40604</v>
          </cell>
          <cell r="E2987">
            <v>1878770</v>
          </cell>
          <cell r="K2987">
            <v>0</v>
          </cell>
          <cell r="M2987">
            <v>121.59</v>
          </cell>
          <cell r="N2987">
            <v>26.07</v>
          </cell>
          <cell r="O2987">
            <v>0.21440907969405379</v>
          </cell>
          <cell r="P2987">
            <v>230</v>
          </cell>
          <cell r="Q2987">
            <v>94000</v>
          </cell>
          <cell r="R2987">
            <v>7.7258409408668474</v>
          </cell>
          <cell r="S2987" t="str">
            <v/>
          </cell>
          <cell r="T2987">
            <v>31144</v>
          </cell>
          <cell r="U2987">
            <v>13.825053625510305</v>
          </cell>
          <cell r="V2987">
            <v>1878770</v>
          </cell>
          <cell r="X2987">
            <v>42</v>
          </cell>
          <cell r="Y2987">
            <v>23</v>
          </cell>
          <cell r="Z2987">
            <v>0</v>
          </cell>
        </row>
        <row r="2988">
          <cell r="A2988">
            <v>40605</v>
          </cell>
          <cell r="E2988">
            <v>1708800</v>
          </cell>
          <cell r="K2988">
            <v>0</v>
          </cell>
          <cell r="M2988">
            <v>109.07</v>
          </cell>
          <cell r="N2988">
            <v>23.53</v>
          </cell>
          <cell r="O2988">
            <v>0.2157330154946365</v>
          </cell>
          <cell r="P2988">
            <v>230</v>
          </cell>
          <cell r="Q2988">
            <v>91000</v>
          </cell>
          <cell r="R2988">
            <v>7.8335014211057121</v>
          </cell>
          <cell r="S2988" t="str">
            <v/>
          </cell>
          <cell r="T2988">
            <v>28949</v>
          </cell>
          <cell r="U2988">
            <v>14.128900983146067</v>
          </cell>
          <cell r="V2988">
            <v>1708800</v>
          </cell>
          <cell r="X2988">
            <v>50</v>
          </cell>
          <cell r="Y2988">
            <v>15</v>
          </cell>
          <cell r="Z2988">
            <v>0</v>
          </cell>
        </row>
        <row r="2989">
          <cell r="A2989">
            <v>40606</v>
          </cell>
          <cell r="E2989">
            <v>1403580</v>
          </cell>
          <cell r="K2989">
            <v>0</v>
          </cell>
          <cell r="M2989">
            <v>87.67</v>
          </cell>
          <cell r="N2989">
            <v>19.350000000000001</v>
          </cell>
          <cell r="O2989">
            <v>0.22071404129120567</v>
          </cell>
          <cell r="P2989">
            <v>230</v>
          </cell>
          <cell r="Q2989">
            <v>68000</v>
          </cell>
          <cell r="R2989">
            <v>8.0049047564731381</v>
          </cell>
          <cell r="S2989" t="str">
            <v/>
          </cell>
          <cell r="T2989">
            <v>26621</v>
          </cell>
          <cell r="U2989">
            <v>15.81806095840636</v>
          </cell>
          <cell r="V2989">
            <v>1403580</v>
          </cell>
          <cell r="X2989">
            <v>58</v>
          </cell>
          <cell r="Y2989">
            <v>7</v>
          </cell>
          <cell r="Z2989">
            <v>4.2255999999999858</v>
          </cell>
        </row>
        <row r="2990">
          <cell r="A2990">
            <v>40607</v>
          </cell>
          <cell r="D2990">
            <v>1351</v>
          </cell>
          <cell r="E2990">
            <v>1906500</v>
          </cell>
          <cell r="K2990">
            <v>0</v>
          </cell>
          <cell r="L2990">
            <v>570</v>
          </cell>
          <cell r="M2990">
            <v>118.83</v>
          </cell>
          <cell r="N2990">
            <v>26.09</v>
          </cell>
          <cell r="O2990">
            <v>0.21955735083733063</v>
          </cell>
          <cell r="P2990">
            <v>230</v>
          </cell>
          <cell r="Q2990">
            <v>96000</v>
          </cell>
          <cell r="R2990">
            <v>8.0219641504670545</v>
          </cell>
          <cell r="S2990">
            <v>2.3701754385964913</v>
          </cell>
          <cell r="T2990">
            <v>29479</v>
          </cell>
          <cell r="U2990">
            <v>12.886481176989188</v>
          </cell>
          <cell r="V2990">
            <v>1907851</v>
          </cell>
          <cell r="X2990">
            <v>48</v>
          </cell>
          <cell r="Y2990">
            <v>17</v>
          </cell>
          <cell r="Z2990">
            <v>0</v>
          </cell>
        </row>
        <row r="2991">
          <cell r="A2991">
            <v>40608</v>
          </cell>
          <cell r="D2991">
            <v>1313</v>
          </cell>
          <cell r="E2991">
            <v>2259420</v>
          </cell>
          <cell r="K2991">
            <v>0</v>
          </cell>
          <cell r="L2991">
            <v>1370</v>
          </cell>
          <cell r="M2991">
            <v>143</v>
          </cell>
          <cell r="N2991">
            <v>32.07</v>
          </cell>
          <cell r="O2991">
            <v>0.22426573426573426</v>
          </cell>
          <cell r="P2991">
            <v>230</v>
          </cell>
          <cell r="Q2991">
            <v>98000</v>
          </cell>
          <cell r="R2991">
            <v>7.9000699300699297</v>
          </cell>
          <cell r="S2991">
            <v>0.95839416058394156</v>
          </cell>
          <cell r="T2991">
            <v>34818</v>
          </cell>
          <cell r="U2991">
            <v>12.844600401728112</v>
          </cell>
          <cell r="V2991">
            <v>2260733</v>
          </cell>
          <cell r="X2991">
            <v>35</v>
          </cell>
          <cell r="Y2991">
            <v>30</v>
          </cell>
          <cell r="Z2991">
            <v>0</v>
          </cell>
        </row>
        <row r="2992">
          <cell r="A2992">
            <v>40609</v>
          </cell>
          <cell r="D2992">
            <v>10120</v>
          </cell>
          <cell r="E2992">
            <v>2123480</v>
          </cell>
          <cell r="K2992">
            <v>0</v>
          </cell>
          <cell r="L2992">
            <v>1770</v>
          </cell>
          <cell r="M2992">
            <v>133.9</v>
          </cell>
          <cell r="N2992">
            <v>29.75</v>
          </cell>
          <cell r="O2992">
            <v>0.22218073188946974</v>
          </cell>
          <cell r="P2992">
            <v>230</v>
          </cell>
          <cell r="Q2992">
            <v>102000</v>
          </cell>
          <cell r="R2992">
            <v>7.9293502613890965</v>
          </cell>
          <cell r="S2992">
            <v>5.7175141242937855</v>
          </cell>
          <cell r="T2992">
            <v>31792</v>
          </cell>
          <cell r="U2992">
            <v>12.42713160854893</v>
          </cell>
          <cell r="V2992">
            <v>2133600</v>
          </cell>
          <cell r="X2992">
            <v>38</v>
          </cell>
          <cell r="Y2992">
            <v>27</v>
          </cell>
          <cell r="Z2992">
            <v>0</v>
          </cell>
        </row>
        <row r="2993">
          <cell r="A2993">
            <v>40610</v>
          </cell>
          <cell r="E2993">
            <v>1864660</v>
          </cell>
          <cell r="K2993">
            <v>0</v>
          </cell>
          <cell r="M2993">
            <v>117.96</v>
          </cell>
          <cell r="N2993">
            <v>25.28</v>
          </cell>
          <cell r="O2993">
            <v>0.21430993557138014</v>
          </cell>
          <cell r="P2993">
            <v>230</v>
          </cell>
          <cell r="Q2993">
            <v>86000</v>
          </cell>
          <cell r="R2993">
            <v>7.9037809426924381</v>
          </cell>
          <cell r="S2993" t="str">
            <v/>
          </cell>
          <cell r="T2993">
            <v>28346</v>
          </cell>
          <cell r="U2993">
            <v>12.678216940353737</v>
          </cell>
          <cell r="V2993">
            <v>1864660</v>
          </cell>
          <cell r="X2993">
            <v>47</v>
          </cell>
          <cell r="Y2993">
            <v>18</v>
          </cell>
          <cell r="Z2993">
            <v>0</v>
          </cell>
        </row>
        <row r="2994">
          <cell r="A2994">
            <v>40611</v>
          </cell>
          <cell r="E2994">
            <v>1808340</v>
          </cell>
          <cell r="K2994">
            <v>0</v>
          </cell>
          <cell r="M2994">
            <v>115.65</v>
          </cell>
          <cell r="N2994">
            <v>24.03</v>
          </cell>
          <cell r="O2994">
            <v>0.20778210116731519</v>
          </cell>
          <cell r="P2994">
            <v>230</v>
          </cell>
          <cell r="Q2994">
            <v>85000</v>
          </cell>
          <cell r="R2994">
            <v>7.8181582360570685</v>
          </cell>
          <cell r="S2994" t="str">
            <v/>
          </cell>
          <cell r="T2994">
            <v>25419</v>
          </cell>
          <cell r="U2994">
            <v>11.723152725704237</v>
          </cell>
          <cell r="V2994">
            <v>1808340</v>
          </cell>
          <cell r="X2994">
            <v>45</v>
          </cell>
          <cell r="Y2994">
            <v>20</v>
          </cell>
          <cell r="Z2994">
            <v>0</v>
          </cell>
        </row>
        <row r="2995">
          <cell r="A2995">
            <v>40612</v>
          </cell>
          <cell r="D2995">
            <v>1413</v>
          </cell>
          <cell r="E2995">
            <v>2176870</v>
          </cell>
          <cell r="K2995">
            <v>0</v>
          </cell>
          <cell r="L2995">
            <v>220</v>
          </cell>
          <cell r="M2995">
            <v>138.91</v>
          </cell>
          <cell r="N2995">
            <v>30.34</v>
          </cell>
          <cell r="O2995">
            <v>0.21841480095025556</v>
          </cell>
          <cell r="P2995">
            <v>230</v>
          </cell>
          <cell r="Q2995">
            <v>97000</v>
          </cell>
          <cell r="R2995">
            <v>7.835540997768339</v>
          </cell>
          <cell r="S2995">
            <v>6.4227272727272728</v>
          </cell>
          <cell r="T2995">
            <v>26921</v>
          </cell>
          <cell r="U2995">
            <v>10.307253006152092</v>
          </cell>
          <cell r="V2995">
            <v>2178283</v>
          </cell>
          <cell r="X2995">
            <v>36</v>
          </cell>
          <cell r="Y2995">
            <v>29</v>
          </cell>
          <cell r="Z2995">
            <v>0</v>
          </cell>
        </row>
        <row r="2996">
          <cell r="A2996">
            <v>40613</v>
          </cell>
          <cell r="D2996">
            <v>13293</v>
          </cell>
          <cell r="E2996">
            <v>1936610</v>
          </cell>
          <cell r="K2996">
            <v>0</v>
          </cell>
          <cell r="L2996">
            <v>580</v>
          </cell>
          <cell r="M2996">
            <v>121.73</v>
          </cell>
          <cell r="N2996">
            <v>26.9</v>
          </cell>
          <cell r="O2996">
            <v>0.2209808592787316</v>
          </cell>
          <cell r="P2996">
            <v>230</v>
          </cell>
          <cell r="Q2996">
            <v>103000</v>
          </cell>
          <cell r="R2996">
            <v>7.9545305183603059</v>
          </cell>
          <cell r="S2996">
            <v>22.918965517241379</v>
          </cell>
          <cell r="T2996">
            <v>32186</v>
          </cell>
          <cell r="U2996">
            <v>13.766389405011429</v>
          </cell>
          <cell r="V2996">
            <v>1949903</v>
          </cell>
          <cell r="X2996">
            <v>42</v>
          </cell>
          <cell r="Y2996">
            <v>23</v>
          </cell>
          <cell r="Z2996">
            <v>0</v>
          </cell>
        </row>
        <row r="2997">
          <cell r="A2997">
            <v>40614</v>
          </cell>
          <cell r="E2997">
            <v>1456160</v>
          </cell>
          <cell r="K2997">
            <v>0</v>
          </cell>
          <cell r="M2997">
            <v>92.27</v>
          </cell>
          <cell r="N2997">
            <v>18.739999999999998</v>
          </cell>
          <cell r="O2997">
            <v>0.20309959900292618</v>
          </cell>
          <cell r="P2997">
            <v>230</v>
          </cell>
          <cell r="Q2997">
            <v>73000</v>
          </cell>
          <cell r="R2997">
            <v>7.8907553917849791</v>
          </cell>
          <cell r="S2997" t="str">
            <v/>
          </cell>
          <cell r="T2997">
            <v>29241</v>
          </cell>
          <cell r="U2997">
            <v>16.747468684759916</v>
          </cell>
          <cell r="V2997">
            <v>1456160</v>
          </cell>
          <cell r="X2997">
            <v>56</v>
          </cell>
          <cell r="Y2997">
            <v>9</v>
          </cell>
          <cell r="Z2997">
            <v>0</v>
          </cell>
        </row>
        <row r="2998">
          <cell r="A2998">
            <v>40615</v>
          </cell>
          <cell r="E2998">
            <v>1648360</v>
          </cell>
          <cell r="K2998">
            <v>0</v>
          </cell>
          <cell r="M2998">
            <v>105.19</v>
          </cell>
          <cell r="N2998">
            <v>23.79</v>
          </cell>
          <cell r="O2998">
            <v>0.22616218271698829</v>
          </cell>
          <cell r="P2998">
            <v>230</v>
          </cell>
          <cell r="Q2998">
            <v>82000</v>
          </cell>
          <cell r="R2998">
            <v>7.8351554330259532</v>
          </cell>
          <cell r="S2998" t="str">
            <v/>
          </cell>
          <cell r="T2998">
            <v>30460</v>
          </cell>
          <cell r="U2998">
            <v>15.411463515251523</v>
          </cell>
          <cell r="V2998">
            <v>1648360</v>
          </cell>
          <cell r="X2998">
            <v>46</v>
          </cell>
          <cell r="Y2998">
            <v>19</v>
          </cell>
          <cell r="Z2998">
            <v>0</v>
          </cell>
        </row>
        <row r="2999">
          <cell r="A2999">
            <v>40616</v>
          </cell>
          <cell r="E2999">
            <v>1840090</v>
          </cell>
          <cell r="K2999">
            <v>0</v>
          </cell>
          <cell r="M2999">
            <v>118.42</v>
          </cell>
          <cell r="N2999">
            <v>25.55</v>
          </cell>
          <cell r="O2999">
            <v>0.21575747339976356</v>
          </cell>
          <cell r="P2999">
            <v>230</v>
          </cell>
          <cell r="Q2999">
            <v>81000</v>
          </cell>
          <cell r="R2999">
            <v>7.769337949670664</v>
          </cell>
          <cell r="S2999" t="str">
            <v/>
          </cell>
          <cell r="T2999">
            <v>30843</v>
          </cell>
          <cell r="U2999">
            <v>13.979241232765787</v>
          </cell>
          <cell r="V2999">
            <v>1840090</v>
          </cell>
          <cell r="X2999">
            <v>40</v>
          </cell>
          <cell r="Y2999">
            <v>25</v>
          </cell>
          <cell r="Z2999">
            <v>0</v>
          </cell>
        </row>
        <row r="3000">
          <cell r="A3000">
            <v>40617</v>
          </cell>
          <cell r="E3000">
            <v>1845940</v>
          </cell>
          <cell r="K3000">
            <v>0</v>
          </cell>
          <cell r="M3000">
            <v>117.9</v>
          </cell>
          <cell r="N3000">
            <v>24.59</v>
          </cell>
          <cell r="O3000">
            <v>0.20856658184902457</v>
          </cell>
          <cell r="P3000">
            <v>230</v>
          </cell>
          <cell r="Q3000">
            <v>81000</v>
          </cell>
          <cell r="R3000">
            <v>7.8284139100932997</v>
          </cell>
          <cell r="S3000" t="str">
            <v/>
          </cell>
          <cell r="T3000">
            <v>32182</v>
          </cell>
          <cell r="U3000">
            <v>14.53990270539671</v>
          </cell>
          <cell r="V3000">
            <v>1845940</v>
          </cell>
          <cell r="X3000">
            <v>40</v>
          </cell>
          <cell r="Y3000">
            <v>25</v>
          </cell>
          <cell r="Z3000">
            <v>0</v>
          </cell>
        </row>
        <row r="3001">
          <cell r="A3001">
            <v>40618</v>
          </cell>
          <cell r="E3001">
            <v>1551560</v>
          </cell>
          <cell r="K3001">
            <v>0</v>
          </cell>
          <cell r="M3001">
            <v>95.22</v>
          </cell>
          <cell r="N3001">
            <v>22.4</v>
          </cell>
          <cell r="O3001">
            <v>0.23524469649233354</v>
          </cell>
          <cell r="P3001">
            <v>230</v>
          </cell>
          <cell r="Q3001">
            <v>81000</v>
          </cell>
          <cell r="R3001">
            <v>8.1472379752152904</v>
          </cell>
          <cell r="S3001" t="str">
            <v/>
          </cell>
          <cell r="T3001">
            <v>28647</v>
          </cell>
          <cell r="U3001">
            <v>15.398436412384953</v>
          </cell>
          <cell r="V3001">
            <v>1551560</v>
          </cell>
          <cell r="X3001">
            <v>48</v>
          </cell>
          <cell r="Y3001">
            <v>17</v>
          </cell>
          <cell r="Z3001">
            <v>0</v>
          </cell>
        </row>
        <row r="3002">
          <cell r="A3002">
            <v>40619</v>
          </cell>
          <cell r="E3002">
            <v>1180030</v>
          </cell>
          <cell r="K3002">
            <v>0</v>
          </cell>
          <cell r="M3002">
            <v>73.91</v>
          </cell>
          <cell r="N3002">
            <v>16.34</v>
          </cell>
          <cell r="O3002">
            <v>0.22107969151670953</v>
          </cell>
          <cell r="P3002">
            <v>230</v>
          </cell>
          <cell r="Q3002">
            <v>61000</v>
          </cell>
          <cell r="R3002">
            <v>7.9828845893654448</v>
          </cell>
          <cell r="S3002" t="str">
            <v/>
          </cell>
          <cell r="T3002">
            <v>24892</v>
          </cell>
          <cell r="U3002">
            <v>17.592712049693652</v>
          </cell>
          <cell r="V3002">
            <v>1180030</v>
          </cell>
          <cell r="X3002">
            <v>60</v>
          </cell>
          <cell r="Y3002">
            <v>5</v>
          </cell>
          <cell r="Z3002">
            <v>3.1199999999999832</v>
          </cell>
        </row>
        <row r="3003">
          <cell r="A3003">
            <v>40620</v>
          </cell>
          <cell r="E3003">
            <v>1139220</v>
          </cell>
          <cell r="K3003">
            <v>0</v>
          </cell>
          <cell r="M3003">
            <v>74.06</v>
          </cell>
          <cell r="N3003">
            <v>16.82</v>
          </cell>
          <cell r="O3003">
            <v>0.22711315149878478</v>
          </cell>
          <cell r="P3003">
            <v>230</v>
          </cell>
          <cell r="Q3003">
            <v>56000</v>
          </cell>
          <cell r="R3003">
            <v>7.6911963273021877</v>
          </cell>
          <cell r="S3003" t="str">
            <v/>
          </cell>
          <cell r="T3003">
            <v>24702</v>
          </cell>
          <cell r="U3003">
            <v>18.083836309053563</v>
          </cell>
          <cell r="V3003">
            <v>1139220</v>
          </cell>
          <cell r="X3003">
            <v>58</v>
          </cell>
          <cell r="Y3003">
            <v>7</v>
          </cell>
          <cell r="Z3003">
            <v>2.7279999999999802</v>
          </cell>
        </row>
        <row r="3004">
          <cell r="A3004">
            <v>40621</v>
          </cell>
          <cell r="E3004">
            <v>1278060</v>
          </cell>
          <cell r="K3004">
            <v>0</v>
          </cell>
          <cell r="M3004">
            <v>83.15</v>
          </cell>
          <cell r="N3004">
            <v>19.54</v>
          </cell>
          <cell r="O3004">
            <v>0.23499699338544797</v>
          </cell>
          <cell r="P3004">
            <v>230</v>
          </cell>
          <cell r="Q3004">
            <v>60000</v>
          </cell>
          <cell r="R3004">
            <v>7.6852675886951296</v>
          </cell>
          <cell r="S3004" t="str">
            <v/>
          </cell>
          <cell r="T3004">
            <v>27335</v>
          </cell>
          <cell r="U3004">
            <v>17.837495892211631</v>
          </cell>
          <cell r="V3004">
            <v>1278060</v>
          </cell>
          <cell r="X3004">
            <v>54</v>
          </cell>
          <cell r="Y3004">
            <v>11</v>
          </cell>
          <cell r="Z3004">
            <v>0</v>
          </cell>
        </row>
        <row r="3005">
          <cell r="A3005">
            <v>40622</v>
          </cell>
          <cell r="E3005">
            <v>1101260</v>
          </cell>
          <cell r="K3005">
            <v>0</v>
          </cell>
          <cell r="M3005">
            <v>71.87</v>
          </cell>
          <cell r="N3005">
            <v>17.100000000000001</v>
          </cell>
          <cell r="O3005">
            <v>0.23792959510226799</v>
          </cell>
          <cell r="P3005">
            <v>230</v>
          </cell>
          <cell r="Q3005">
            <v>58000</v>
          </cell>
          <cell r="R3005">
            <v>7.6614721024071244</v>
          </cell>
          <cell r="S3005" t="str">
            <v/>
          </cell>
          <cell r="T3005">
            <v>25547</v>
          </cell>
          <cell r="U3005">
            <v>19.347109674372991</v>
          </cell>
          <cell r="V3005">
            <v>1101260</v>
          </cell>
          <cell r="X3005">
            <v>61</v>
          </cell>
          <cell r="Y3005">
            <v>4</v>
          </cell>
          <cell r="Z3005">
            <v>1.6735999999999933</v>
          </cell>
        </row>
        <row r="3006">
          <cell r="A3006">
            <v>40623</v>
          </cell>
          <cell r="E3006">
            <v>966270</v>
          </cell>
          <cell r="K3006">
            <v>0</v>
          </cell>
          <cell r="M3006">
            <v>61.31</v>
          </cell>
          <cell r="N3006">
            <v>16.309999999999999</v>
          </cell>
          <cell r="O3006">
            <v>0.26602511825150871</v>
          </cell>
          <cell r="P3006">
            <v>230</v>
          </cell>
          <cell r="Q3006">
            <v>45000</v>
          </cell>
          <cell r="R3006">
            <v>7.8801989887457182</v>
          </cell>
          <cell r="S3006" t="str">
            <v/>
          </cell>
          <cell r="T3006">
            <v>25717</v>
          </cell>
          <cell r="U3006">
            <v>22.196671737713061</v>
          </cell>
          <cell r="V3006">
            <v>966270</v>
          </cell>
          <cell r="X3006">
            <v>72</v>
          </cell>
          <cell r="Y3006">
            <v>0</v>
          </cell>
          <cell r="Z3006">
            <v>10.579199999999986</v>
          </cell>
        </row>
        <row r="3007">
          <cell r="A3007">
            <v>40624</v>
          </cell>
          <cell r="E3007">
            <v>979140</v>
          </cell>
          <cell r="K3007">
            <v>0</v>
          </cell>
          <cell r="M3007">
            <v>62.5</v>
          </cell>
          <cell r="N3007">
            <v>16.79</v>
          </cell>
          <cell r="O3007">
            <v>0.26863999999999999</v>
          </cell>
          <cell r="P3007">
            <v>230</v>
          </cell>
          <cell r="Q3007">
            <v>45000</v>
          </cell>
          <cell r="R3007">
            <v>7.8331200000000001</v>
          </cell>
          <cell r="S3007" t="str">
            <v/>
          </cell>
          <cell r="T3007">
            <v>25995</v>
          </cell>
          <cell r="U3007">
            <v>22.14170598688645</v>
          </cell>
          <cell r="V3007">
            <v>979140</v>
          </cell>
          <cell r="X3007">
            <v>66</v>
          </cell>
          <cell r="Y3007">
            <v>0</v>
          </cell>
          <cell r="Z3007">
            <v>8.8384000000000071</v>
          </cell>
        </row>
        <row r="3008">
          <cell r="A3008">
            <v>40625</v>
          </cell>
          <cell r="E3008">
            <v>989970</v>
          </cell>
          <cell r="K3008">
            <v>0</v>
          </cell>
          <cell r="M3008">
            <v>61.58</v>
          </cell>
          <cell r="N3008">
            <v>15.73</v>
          </cell>
          <cell r="O3008">
            <v>0.25544007794738555</v>
          </cell>
          <cell r="P3008">
            <v>230</v>
          </cell>
          <cell r="Q3008">
            <v>52000</v>
          </cell>
          <cell r="R3008">
            <v>8.0380805456316988</v>
          </cell>
          <cell r="S3008" t="str">
            <v/>
          </cell>
          <cell r="T3008">
            <v>25887</v>
          </cell>
          <cell r="U3008">
            <v>21.808497227188699</v>
          </cell>
          <cell r="V3008">
            <v>989970</v>
          </cell>
          <cell r="X3008">
            <v>64</v>
          </cell>
          <cell r="Y3008">
            <v>1</v>
          </cell>
          <cell r="Z3008">
            <v>2.4559999999999818</v>
          </cell>
        </row>
        <row r="3009">
          <cell r="A3009">
            <v>40626</v>
          </cell>
          <cell r="D3009">
            <v>35267</v>
          </cell>
          <cell r="E3009">
            <v>1537910</v>
          </cell>
          <cell r="K3009">
            <v>0</v>
          </cell>
          <cell r="L3009">
            <v>510</v>
          </cell>
          <cell r="M3009">
            <v>99.42</v>
          </cell>
          <cell r="N3009">
            <v>21.59</v>
          </cell>
          <cell r="O3009">
            <v>0.21715952524642929</v>
          </cell>
          <cell r="P3009">
            <v>230</v>
          </cell>
          <cell r="Q3009">
            <v>75000</v>
          </cell>
          <cell r="R3009">
            <v>7.7344095755381215</v>
          </cell>
          <cell r="S3009">
            <v>69.150980392156868</v>
          </cell>
          <cell r="T3009">
            <v>33195</v>
          </cell>
          <cell r="U3009">
            <v>17.597911741653991</v>
          </cell>
          <cell r="V3009">
            <v>1573177</v>
          </cell>
          <cell r="X3009">
            <v>41</v>
          </cell>
          <cell r="Y3009">
            <v>24</v>
          </cell>
          <cell r="Z3009">
            <v>0</v>
          </cell>
        </row>
        <row r="3010">
          <cell r="A3010">
            <v>40627</v>
          </cell>
          <cell r="E3010">
            <v>1768180</v>
          </cell>
          <cell r="K3010">
            <v>0</v>
          </cell>
          <cell r="M3010">
            <v>110.54</v>
          </cell>
          <cell r="N3010">
            <v>24.71</v>
          </cell>
          <cell r="O3010">
            <v>0.22353899041071104</v>
          </cell>
          <cell r="P3010">
            <v>230</v>
          </cell>
          <cell r="Q3010">
            <v>80000</v>
          </cell>
          <cell r="R3010">
            <v>7.9979193052288764</v>
          </cell>
          <cell r="S3010" t="str">
            <v/>
          </cell>
          <cell r="T3010">
            <v>27029</v>
          </cell>
          <cell r="U3010">
            <v>12.748807248130845</v>
          </cell>
          <cell r="V3010">
            <v>1768180</v>
          </cell>
          <cell r="X3010">
            <v>37</v>
          </cell>
          <cell r="Y3010">
            <v>28</v>
          </cell>
          <cell r="Z3010">
            <v>0</v>
          </cell>
        </row>
        <row r="3011">
          <cell r="A3011">
            <v>40628</v>
          </cell>
          <cell r="E3011">
            <v>1865560</v>
          </cell>
          <cell r="K3011">
            <v>0</v>
          </cell>
          <cell r="M3011">
            <v>119.05</v>
          </cell>
          <cell r="N3011">
            <v>26.14</v>
          </cell>
          <cell r="O3011">
            <v>0.21957160856782865</v>
          </cell>
          <cell r="P3011">
            <v>230</v>
          </cell>
          <cell r="Q3011">
            <v>86000</v>
          </cell>
          <cell r="R3011">
            <v>7.8351952960940778</v>
          </cell>
          <cell r="S3011" t="str">
            <v/>
          </cell>
          <cell r="T3011">
            <v>23701</v>
          </cell>
          <cell r="U3011">
            <v>10.595549861703724</v>
          </cell>
          <cell r="V3011">
            <v>1865560</v>
          </cell>
          <cell r="X3011">
            <v>36</v>
          </cell>
          <cell r="Y3011">
            <v>29</v>
          </cell>
          <cell r="Z3011">
            <v>0</v>
          </cell>
        </row>
        <row r="3012">
          <cell r="A3012">
            <v>40629</v>
          </cell>
          <cell r="E3012">
            <v>1847220</v>
          </cell>
          <cell r="K3012">
            <v>0</v>
          </cell>
          <cell r="M3012">
            <v>118.65</v>
          </cell>
          <cell r="N3012">
            <v>25.32</v>
          </cell>
          <cell r="O3012">
            <v>0.21340075853350188</v>
          </cell>
          <cell r="P3012">
            <v>230</v>
          </cell>
          <cell r="Q3012">
            <v>85000</v>
          </cell>
          <cell r="R3012">
            <v>7.7843236409608094</v>
          </cell>
          <cell r="S3012" t="str">
            <v/>
          </cell>
          <cell r="T3012">
            <v>22213</v>
          </cell>
          <cell r="U3012">
            <v>10.028931042323059</v>
          </cell>
          <cell r="V3012">
            <v>1847220</v>
          </cell>
          <cell r="X3012">
            <v>37</v>
          </cell>
          <cell r="Y3012">
            <v>28</v>
          </cell>
          <cell r="Z3012">
            <v>0</v>
          </cell>
        </row>
        <row r="3013">
          <cell r="A3013">
            <v>40630</v>
          </cell>
          <cell r="E3013">
            <v>1713820</v>
          </cell>
          <cell r="K3013">
            <v>0</v>
          </cell>
          <cell r="M3013">
            <v>111.35</v>
          </cell>
          <cell r="N3013">
            <v>24.02</v>
          </cell>
          <cell r="O3013">
            <v>0.21571621014818143</v>
          </cell>
          <cell r="P3013">
            <v>230</v>
          </cell>
          <cell r="Q3013">
            <v>86000</v>
          </cell>
          <cell r="R3013">
            <v>7.6956443646160757</v>
          </cell>
          <cell r="S3013" t="str">
            <v/>
          </cell>
          <cell r="T3013">
            <v>23750</v>
          </cell>
          <cell r="U3013">
            <v>11.557514791518363</v>
          </cell>
          <cell r="V3013">
            <v>1713820</v>
          </cell>
          <cell r="X3013">
            <v>42</v>
          </cell>
          <cell r="Y3013">
            <v>23</v>
          </cell>
          <cell r="Z3013">
            <v>0</v>
          </cell>
        </row>
        <row r="3014">
          <cell r="A3014">
            <v>40631</v>
          </cell>
          <cell r="E3014">
            <v>1633150</v>
          </cell>
          <cell r="K3014">
            <v>0</v>
          </cell>
          <cell r="M3014">
            <v>102.95</v>
          </cell>
          <cell r="N3014">
            <v>22.77</v>
          </cell>
          <cell r="O3014">
            <v>0.22117532782904323</v>
          </cell>
          <cell r="P3014">
            <v>230</v>
          </cell>
          <cell r="Q3014">
            <v>74000</v>
          </cell>
          <cell r="R3014">
            <v>7.9317629917435646</v>
          </cell>
          <cell r="S3014" t="str">
            <v/>
          </cell>
          <cell r="T3014">
            <v>24138</v>
          </cell>
          <cell r="U3014">
            <v>12.326541958791291</v>
          </cell>
          <cell r="V3014">
            <v>1633150</v>
          </cell>
          <cell r="X3014">
            <v>44</v>
          </cell>
          <cell r="Y3014">
            <v>21</v>
          </cell>
          <cell r="Z3014">
            <v>0</v>
          </cell>
        </row>
        <row r="3015">
          <cell r="A3015">
            <v>40632</v>
          </cell>
          <cell r="E3015">
            <v>1724810</v>
          </cell>
          <cell r="K3015">
            <v>0</v>
          </cell>
          <cell r="M3015">
            <v>108.5</v>
          </cell>
          <cell r="N3015">
            <v>22.4</v>
          </cell>
          <cell r="O3015">
            <v>0.20645161290322581</v>
          </cell>
          <cell r="P3015">
            <v>230</v>
          </cell>
          <cell r="Q3015">
            <v>81000</v>
          </cell>
          <cell r="R3015">
            <v>7.9484331797235024</v>
          </cell>
          <cell r="S3015" t="str">
            <v/>
          </cell>
          <cell r="T3015">
            <v>25126</v>
          </cell>
          <cell r="U3015">
            <v>12.149212956789443</v>
          </cell>
          <cell r="V3015">
            <v>1724810</v>
          </cell>
          <cell r="X3015">
            <v>42</v>
          </cell>
          <cell r="Y3015">
            <v>23</v>
          </cell>
          <cell r="Z3015">
            <v>0</v>
          </cell>
        </row>
        <row r="3016">
          <cell r="A3016">
            <v>40633</v>
          </cell>
          <cell r="E3016">
            <v>1647530</v>
          </cell>
          <cell r="K3016">
            <v>0</v>
          </cell>
          <cell r="M3016">
            <v>104.6</v>
          </cell>
          <cell r="N3016">
            <v>21.75</v>
          </cell>
          <cell r="O3016">
            <v>0.20793499043977057</v>
          </cell>
          <cell r="P3016">
            <v>230</v>
          </cell>
          <cell r="Q3016">
            <v>80000</v>
          </cell>
          <cell r="R3016">
            <v>7.8753824091778206</v>
          </cell>
          <cell r="S3016" t="str">
            <v/>
          </cell>
          <cell r="T3016">
            <v>25400</v>
          </cell>
          <cell r="U3016">
            <v>12.857793181307775</v>
          </cell>
          <cell r="V3016">
            <v>1647530</v>
          </cell>
          <cell r="X3016">
            <v>42</v>
          </cell>
          <cell r="Y3016">
            <v>23</v>
          </cell>
          <cell r="Z3016">
            <v>0</v>
          </cell>
        </row>
        <row r="3017">
          <cell r="A3017">
            <v>40634</v>
          </cell>
          <cell r="E3017">
            <v>1513030</v>
          </cell>
          <cell r="K3017">
            <v>0</v>
          </cell>
          <cell r="M3017">
            <v>95.08</v>
          </cell>
          <cell r="N3017">
            <v>20.010000000000002</v>
          </cell>
          <cell r="O3017">
            <v>0.21045435422801853</v>
          </cell>
          <cell r="P3017">
            <v>230</v>
          </cell>
          <cell r="Q3017">
            <v>77000</v>
          </cell>
          <cell r="R3017">
            <v>7.9566154816996217</v>
          </cell>
          <cell r="S3017" t="str">
            <v/>
          </cell>
          <cell r="T3017">
            <v>28487</v>
          </cell>
          <cell r="U3017">
            <v>15.70237073950946</v>
          </cell>
          <cell r="V3017">
            <v>1513030</v>
          </cell>
          <cell r="X3017">
            <v>44</v>
          </cell>
          <cell r="Y3017">
            <v>21</v>
          </cell>
          <cell r="Z3017">
            <v>0</v>
          </cell>
        </row>
        <row r="3018">
          <cell r="A3018">
            <v>40635</v>
          </cell>
          <cell r="E3018">
            <v>1255330</v>
          </cell>
          <cell r="K3018">
            <v>0</v>
          </cell>
          <cell r="M3018">
            <v>80.650000000000006</v>
          </cell>
          <cell r="N3018">
            <v>18.55</v>
          </cell>
          <cell r="O3018">
            <v>0.23000619962802232</v>
          </cell>
          <cell r="P3018">
            <v>230</v>
          </cell>
          <cell r="Q3018">
            <v>65000</v>
          </cell>
          <cell r="R3018">
            <v>7.7825790452572843</v>
          </cell>
          <cell r="S3018" t="str">
            <v/>
          </cell>
          <cell r="T3018">
            <v>26848</v>
          </cell>
          <cell r="U3018">
            <v>17.836928935021071</v>
          </cell>
          <cell r="V3018">
            <v>1255330</v>
          </cell>
          <cell r="X3018">
            <v>54</v>
          </cell>
          <cell r="Y3018">
            <v>11</v>
          </cell>
          <cell r="Z3018">
            <v>0</v>
          </cell>
        </row>
        <row r="3019">
          <cell r="A3019">
            <v>40636</v>
          </cell>
          <cell r="E3019">
            <v>1052020</v>
          </cell>
          <cell r="K3019">
            <v>0</v>
          </cell>
          <cell r="M3019">
            <v>68.739999999999995</v>
          </cell>
          <cell r="N3019">
            <v>15.82</v>
          </cell>
          <cell r="O3019">
            <v>0.23014256619144605</v>
          </cell>
          <cell r="P3019">
            <v>230</v>
          </cell>
          <cell r="Q3019">
            <v>52000</v>
          </cell>
          <cell r="R3019">
            <v>7.6521675880128015</v>
          </cell>
          <cell r="S3019" t="str">
            <v/>
          </cell>
          <cell r="T3019">
            <v>25046</v>
          </cell>
          <cell r="U3019">
            <v>19.855481834946101</v>
          </cell>
          <cell r="V3019">
            <v>1052020</v>
          </cell>
          <cell r="X3019">
            <v>62</v>
          </cell>
          <cell r="Y3019">
            <v>3</v>
          </cell>
          <cell r="Z3019">
            <v>2.4479999999999791</v>
          </cell>
        </row>
        <row r="3020">
          <cell r="A3020">
            <v>40637</v>
          </cell>
          <cell r="E3020">
            <v>1207850</v>
          </cell>
          <cell r="K3020">
            <v>0</v>
          </cell>
          <cell r="M3020">
            <v>76.48</v>
          </cell>
          <cell r="N3020">
            <v>18.63</v>
          </cell>
          <cell r="O3020">
            <v>0.24359309623430961</v>
          </cell>
          <cell r="P3020">
            <v>230</v>
          </cell>
          <cell r="Q3020">
            <v>64000</v>
          </cell>
          <cell r="R3020">
            <v>7.8965088912133892</v>
          </cell>
          <cell r="S3020" t="str">
            <v/>
          </cell>
          <cell r="T3020">
            <v>26462</v>
          </cell>
          <cell r="U3020">
            <v>18.271563521960505</v>
          </cell>
          <cell r="V3020">
            <v>1207850</v>
          </cell>
          <cell r="X3020">
            <v>58</v>
          </cell>
          <cell r="Y3020">
            <v>7</v>
          </cell>
          <cell r="Z3020">
            <v>3.4511999999999858</v>
          </cell>
        </row>
        <row r="3021">
          <cell r="A3021">
            <v>40638</v>
          </cell>
          <cell r="E3021">
            <v>1398350</v>
          </cell>
          <cell r="K3021">
            <v>0</v>
          </cell>
          <cell r="M3021">
            <v>85.64</v>
          </cell>
          <cell r="N3021">
            <v>19.73</v>
          </cell>
          <cell r="O3021">
            <v>0.23038299859878561</v>
          </cell>
          <cell r="P3021">
            <v>230</v>
          </cell>
          <cell r="Q3021">
            <v>73000</v>
          </cell>
          <cell r="R3021">
            <v>8.1641172349369455</v>
          </cell>
          <cell r="S3021" t="str">
            <v/>
          </cell>
          <cell r="T3021">
            <v>36853</v>
          </cell>
          <cell r="U3021">
            <v>21.979763292451821</v>
          </cell>
          <cell r="V3021">
            <v>1398350</v>
          </cell>
          <cell r="X3021">
            <v>48</v>
          </cell>
          <cell r="Y3021">
            <v>17</v>
          </cell>
          <cell r="Z3021">
            <v>0</v>
          </cell>
        </row>
        <row r="3022">
          <cell r="A3022">
            <v>40639</v>
          </cell>
          <cell r="E3022">
            <v>1181170</v>
          </cell>
          <cell r="K3022">
            <v>0</v>
          </cell>
          <cell r="M3022">
            <v>74.8</v>
          </cell>
          <cell r="N3022">
            <v>17.75</v>
          </cell>
          <cell r="O3022">
            <v>0.23729946524064172</v>
          </cell>
          <cell r="P3022">
            <v>230</v>
          </cell>
          <cell r="Q3022">
            <v>61000</v>
          </cell>
          <cell r="R3022">
            <v>7.8955213903743315</v>
          </cell>
          <cell r="S3022" t="str">
            <v/>
          </cell>
          <cell r="T3022">
            <v>27625</v>
          </cell>
          <cell r="U3022">
            <v>19.505447988011888</v>
          </cell>
          <cell r="V3022">
            <v>1181170</v>
          </cell>
          <cell r="X3022">
            <v>59</v>
          </cell>
          <cell r="Y3022">
            <v>6</v>
          </cell>
          <cell r="Z3022">
            <v>0</v>
          </cell>
        </row>
        <row r="3023">
          <cell r="A3023">
            <v>40640</v>
          </cell>
          <cell r="E3023">
            <v>1265870</v>
          </cell>
          <cell r="K3023">
            <v>0</v>
          </cell>
          <cell r="M3023">
            <v>81.22</v>
          </cell>
          <cell r="N3023">
            <v>19.510000000000002</v>
          </cell>
          <cell r="O3023">
            <v>0.24021177049987691</v>
          </cell>
          <cell r="P3023">
            <v>230</v>
          </cell>
          <cell r="Q3023">
            <v>67000</v>
          </cell>
          <cell r="R3023">
            <v>7.7928465895099732</v>
          </cell>
          <cell r="S3023" t="str">
            <v/>
          </cell>
          <cell r="T3023">
            <v>31189</v>
          </cell>
          <cell r="U3023">
            <v>20.548418084005469</v>
          </cell>
          <cell r="V3023">
            <v>1265870</v>
          </cell>
          <cell r="X3023">
            <v>60</v>
          </cell>
          <cell r="Y3023">
            <v>5</v>
          </cell>
          <cell r="Z3023">
            <v>2.4847999999999857</v>
          </cell>
        </row>
        <row r="3024">
          <cell r="A3024">
            <v>40641</v>
          </cell>
          <cell r="D3024">
            <v>59000</v>
          </cell>
          <cell r="E3024">
            <v>1532230</v>
          </cell>
          <cell r="K3024">
            <v>0</v>
          </cell>
          <cell r="L3024">
            <v>830</v>
          </cell>
          <cell r="M3024">
            <v>98.92</v>
          </cell>
          <cell r="N3024">
            <v>21.53</v>
          </cell>
          <cell r="O3024">
            <v>0.21765062676910635</v>
          </cell>
          <cell r="P3024">
            <v>230</v>
          </cell>
          <cell r="Q3024">
            <v>75000</v>
          </cell>
          <cell r="R3024">
            <v>7.7447937727456528</v>
          </cell>
          <cell r="S3024">
            <v>71.084337349397586</v>
          </cell>
          <cell r="T3024">
            <v>26935</v>
          </cell>
          <cell r="U3024">
            <v>14.117248920646292</v>
          </cell>
          <cell r="V3024">
            <v>1591230</v>
          </cell>
          <cell r="X3024">
            <v>70</v>
          </cell>
          <cell r="Y3024">
            <v>0</v>
          </cell>
          <cell r="Z3024">
            <v>12.879999999999995</v>
          </cell>
        </row>
        <row r="3025">
          <cell r="A3025">
            <v>40642</v>
          </cell>
          <cell r="E3025">
            <v>1614910</v>
          </cell>
          <cell r="K3025">
            <v>0</v>
          </cell>
          <cell r="M3025">
            <v>101.98</v>
          </cell>
          <cell r="N3025">
            <v>22.31</v>
          </cell>
          <cell r="O3025">
            <v>0.21876838595803097</v>
          </cell>
          <cell r="P3025">
            <v>230</v>
          </cell>
          <cell r="Q3025">
            <v>76000</v>
          </cell>
          <cell r="R3025">
            <v>7.9177779956854284</v>
          </cell>
          <cell r="S3025" t="str">
            <v/>
          </cell>
          <cell r="T3025">
            <v>26781</v>
          </cell>
          <cell r="U3025">
            <v>13.830711308989354</v>
          </cell>
          <cell r="V3025">
            <v>1614910</v>
          </cell>
          <cell r="X3025">
            <v>74</v>
          </cell>
          <cell r="Y3025">
            <v>0</v>
          </cell>
          <cell r="Z3025">
            <v>16.472000000000008</v>
          </cell>
        </row>
        <row r="3026">
          <cell r="A3026">
            <v>40643</v>
          </cell>
          <cell r="E3026">
            <v>1663330</v>
          </cell>
          <cell r="K3026">
            <v>0</v>
          </cell>
          <cell r="M3026">
            <v>106.85</v>
          </cell>
          <cell r="N3026">
            <v>23.2</v>
          </cell>
          <cell r="O3026">
            <v>0.21712681328965841</v>
          </cell>
          <cell r="P3026">
            <v>230</v>
          </cell>
          <cell r="Q3026">
            <v>76000</v>
          </cell>
          <cell r="R3026">
            <v>7.7834815161441275</v>
          </cell>
          <cell r="S3026" t="str">
            <v/>
          </cell>
          <cell r="T3026">
            <v>29777</v>
          </cell>
          <cell r="U3026">
            <v>14.930301263128785</v>
          </cell>
          <cell r="V3026">
            <v>1663330</v>
          </cell>
          <cell r="X3026">
            <v>76</v>
          </cell>
          <cell r="Y3026">
            <v>0</v>
          </cell>
          <cell r="Z3026">
            <v>15.560000000000016</v>
          </cell>
        </row>
        <row r="3027">
          <cell r="A3027">
            <v>40644</v>
          </cell>
          <cell r="E3027">
            <v>1609900</v>
          </cell>
          <cell r="K3027">
            <v>0</v>
          </cell>
          <cell r="M3027">
            <v>99.53</v>
          </cell>
          <cell r="N3027">
            <v>22.52</v>
          </cell>
          <cell r="O3027">
            <v>0.22626343815934893</v>
          </cell>
          <cell r="P3027">
            <v>230</v>
          </cell>
          <cell r="Q3027">
            <v>73000</v>
          </cell>
          <cell r="R3027">
            <v>8.0875113031246855</v>
          </cell>
          <cell r="S3027" t="str">
            <v/>
          </cell>
          <cell r="T3027">
            <v>27354</v>
          </cell>
          <cell r="U3027">
            <v>14.170591962233678</v>
          </cell>
          <cell r="V3027">
            <v>1609900</v>
          </cell>
          <cell r="X3027">
            <v>67</v>
          </cell>
          <cell r="Y3027">
            <v>0</v>
          </cell>
          <cell r="Z3027">
            <v>13.921599999999984</v>
          </cell>
        </row>
        <row r="3028">
          <cell r="A3028">
            <v>40645</v>
          </cell>
          <cell r="E3028">
            <v>1640540</v>
          </cell>
          <cell r="K3028">
            <v>0</v>
          </cell>
          <cell r="M3028">
            <v>107.36</v>
          </cell>
          <cell r="N3028">
            <v>22.35</v>
          </cell>
          <cell r="O3028">
            <v>0.20817809239940388</v>
          </cell>
          <cell r="P3028">
            <v>230</v>
          </cell>
          <cell r="Q3028">
            <v>75000</v>
          </cell>
          <cell r="R3028">
            <v>7.6403688524590168</v>
          </cell>
          <cell r="S3028" t="str">
            <v/>
          </cell>
          <cell r="T3028">
            <v>27137</v>
          </cell>
          <cell r="U3028">
            <v>13.795614858522192</v>
          </cell>
          <cell r="V3028">
            <v>1640540</v>
          </cell>
          <cell r="X3028">
            <v>56</v>
          </cell>
          <cell r="Y3028">
            <v>9</v>
          </cell>
          <cell r="Z3028">
            <v>0</v>
          </cell>
        </row>
        <row r="3029">
          <cell r="A3029">
            <v>40646</v>
          </cell>
          <cell r="E3029">
            <v>1631920</v>
          </cell>
          <cell r="K3029">
            <v>0</v>
          </cell>
          <cell r="M3029">
            <v>98.99</v>
          </cell>
          <cell r="N3029">
            <v>19.899999999999999</v>
          </cell>
          <cell r="O3029">
            <v>0.20103040711182948</v>
          </cell>
          <cell r="P3029">
            <v>230</v>
          </cell>
          <cell r="Q3029">
            <v>74000</v>
          </cell>
          <cell r="R3029">
            <v>8.2428528134154959</v>
          </cell>
          <cell r="S3029" t="str">
            <v/>
          </cell>
          <cell r="T3029">
            <v>29968</v>
          </cell>
          <cell r="U3029">
            <v>15.315280160792197</v>
          </cell>
          <cell r="V3029">
            <v>1631920</v>
          </cell>
          <cell r="X3029">
            <v>56</v>
          </cell>
          <cell r="Y3029">
            <v>9</v>
          </cell>
          <cell r="Z3029">
            <v>0</v>
          </cell>
        </row>
        <row r="3030">
          <cell r="A3030">
            <v>40647</v>
          </cell>
          <cell r="E3030">
            <v>1612520</v>
          </cell>
          <cell r="K3030">
            <v>0</v>
          </cell>
          <cell r="M3030">
            <v>107.21</v>
          </cell>
          <cell r="N3030">
            <v>24.5</v>
          </cell>
          <cell r="O3030">
            <v>0.22852345863259027</v>
          </cell>
          <cell r="P3030">
            <v>230</v>
          </cell>
          <cell r="Q3030">
            <v>73000</v>
          </cell>
          <cell r="R3030">
            <v>7.5203805615147843</v>
          </cell>
          <cell r="S3030" t="str">
            <v/>
          </cell>
          <cell r="T3030">
            <v>25504</v>
          </cell>
          <cell r="U3030">
            <v>13.190742440403838</v>
          </cell>
          <cell r="V3030">
            <v>1612520</v>
          </cell>
          <cell r="X3030">
            <v>60</v>
          </cell>
          <cell r="Y3030">
            <v>5</v>
          </cell>
          <cell r="Z3030">
            <v>2.0799999999999841</v>
          </cell>
        </row>
        <row r="3031">
          <cell r="A3031">
            <v>40648</v>
          </cell>
          <cell r="D3031">
            <v>1395</v>
          </cell>
          <cell r="E3031">
            <v>1584070</v>
          </cell>
          <cell r="K3031">
            <v>0</v>
          </cell>
          <cell r="L3031">
            <v>40</v>
          </cell>
          <cell r="M3031">
            <v>99.28</v>
          </cell>
          <cell r="N3031">
            <v>20.49</v>
          </cell>
          <cell r="O3031">
            <v>0.2063859790491539</v>
          </cell>
          <cell r="P3031">
            <v>230</v>
          </cell>
          <cell r="Q3031">
            <v>74000</v>
          </cell>
          <cell r="R3031">
            <v>7.9777900886381952</v>
          </cell>
          <cell r="S3031">
            <v>34.875</v>
          </cell>
          <cell r="T3031">
            <v>24583</v>
          </cell>
          <cell r="U3031">
            <v>12.931362092509138</v>
          </cell>
          <cell r="V3031">
            <v>1585465</v>
          </cell>
          <cell r="X3031">
            <v>60</v>
          </cell>
          <cell r="Y3031">
            <v>5</v>
          </cell>
          <cell r="Z3031">
            <v>4.6959999999999837</v>
          </cell>
        </row>
        <row r="3032">
          <cell r="A3032">
            <v>40649</v>
          </cell>
          <cell r="E3032">
            <v>1686710</v>
          </cell>
          <cell r="K3032">
            <v>0</v>
          </cell>
          <cell r="M3032">
            <v>108.21</v>
          </cell>
          <cell r="N3032">
            <v>23.25</v>
          </cell>
          <cell r="O3032">
            <v>0.21485999445522597</v>
          </cell>
          <cell r="P3032">
            <v>230</v>
          </cell>
          <cell r="Q3032">
            <v>78000</v>
          </cell>
          <cell r="R3032">
            <v>7.7936881988725624</v>
          </cell>
          <cell r="S3032" t="str">
            <v/>
          </cell>
          <cell r="T3032">
            <v>26711</v>
          </cell>
          <cell r="U3032">
            <v>13.207352775521578</v>
          </cell>
          <cell r="V3032">
            <v>1686710</v>
          </cell>
          <cell r="X3032">
            <v>46</v>
          </cell>
          <cell r="Y3032">
            <v>19</v>
          </cell>
          <cell r="Z3032">
            <v>0</v>
          </cell>
        </row>
        <row r="3033">
          <cell r="A3033">
            <v>40650</v>
          </cell>
          <cell r="E3033">
            <v>1634600</v>
          </cell>
          <cell r="K3033">
            <v>0</v>
          </cell>
          <cell r="M3033">
            <v>105.56</v>
          </cell>
          <cell r="N3033">
            <v>23.78</v>
          </cell>
          <cell r="O3033">
            <v>0.22527472527472528</v>
          </cell>
          <cell r="P3033">
            <v>230</v>
          </cell>
          <cell r="Q3033">
            <v>76000</v>
          </cell>
          <cell r="R3033">
            <v>7.7425161045850697</v>
          </cell>
          <cell r="S3033" t="str">
            <v/>
          </cell>
          <cell r="T3033">
            <v>26711</v>
          </cell>
          <cell r="U3033">
            <v>13.628394714303194</v>
          </cell>
          <cell r="V3033">
            <v>1634600</v>
          </cell>
          <cell r="X3033">
            <v>53</v>
          </cell>
          <cell r="Y3033">
            <v>12</v>
          </cell>
          <cell r="Z3033">
            <v>0</v>
          </cell>
        </row>
        <row r="3034">
          <cell r="A3034">
            <v>40651</v>
          </cell>
          <cell r="E3034">
            <v>1647650</v>
          </cell>
          <cell r="K3034">
            <v>0</v>
          </cell>
          <cell r="M3034">
            <v>103.17</v>
          </cell>
          <cell r="N3034">
            <v>23.02</v>
          </cell>
          <cell r="O3034">
            <v>0.22312687796840167</v>
          </cell>
          <cell r="P3034">
            <v>230</v>
          </cell>
          <cell r="Q3034">
            <v>78000</v>
          </cell>
          <cell r="R3034">
            <v>7.9851216438887276</v>
          </cell>
          <cell r="S3034" t="str">
            <v/>
          </cell>
          <cell r="T3034">
            <v>24339</v>
          </cell>
          <cell r="U3034">
            <v>12.31980457014536</v>
          </cell>
          <cell r="V3034">
            <v>1647650</v>
          </cell>
          <cell r="X3034">
            <v>67</v>
          </cell>
          <cell r="Y3034">
            <v>0</v>
          </cell>
          <cell r="Z3034">
            <v>9.2623999999999924</v>
          </cell>
        </row>
        <row r="3035">
          <cell r="A3035">
            <v>40652</v>
          </cell>
          <cell r="D3035">
            <v>1680</v>
          </cell>
          <cell r="E3035">
            <v>1871120</v>
          </cell>
          <cell r="K3035">
            <v>0</v>
          </cell>
          <cell r="L3035">
            <v>40</v>
          </cell>
          <cell r="M3035">
            <v>117.11</v>
          </cell>
          <cell r="N3035">
            <v>27.26</v>
          </cell>
          <cell r="O3035">
            <v>0.2327726069507301</v>
          </cell>
          <cell r="P3035">
            <v>230</v>
          </cell>
          <cell r="Q3035">
            <v>95000</v>
          </cell>
          <cell r="R3035">
            <v>7.9887285458116297</v>
          </cell>
          <cell r="S3035">
            <v>42</v>
          </cell>
          <cell r="T3035">
            <v>24428</v>
          </cell>
          <cell r="U3035">
            <v>10.878338316958565</v>
          </cell>
          <cell r="V3035">
            <v>1872800</v>
          </cell>
          <cell r="X3035">
            <v>72</v>
          </cell>
          <cell r="Y3035">
            <v>0</v>
          </cell>
          <cell r="Z3035">
            <v>16.361600000000038</v>
          </cell>
        </row>
        <row r="3036">
          <cell r="A3036">
            <v>40653</v>
          </cell>
          <cell r="E3036">
            <v>1629000</v>
          </cell>
          <cell r="K3036">
            <v>0</v>
          </cell>
          <cell r="M3036">
            <v>101.62</v>
          </cell>
          <cell r="N3036">
            <v>23.38</v>
          </cell>
          <cell r="O3036">
            <v>0.23007282031096238</v>
          </cell>
          <cell r="P3036">
            <v>230</v>
          </cell>
          <cell r="Q3036">
            <v>76000</v>
          </cell>
          <cell r="R3036">
            <v>8.0151544971462307</v>
          </cell>
          <cell r="S3036" t="str">
            <v/>
          </cell>
          <cell r="T3036">
            <v>27914</v>
          </cell>
          <cell r="U3036">
            <v>14.291145488029466</v>
          </cell>
          <cell r="V3036">
            <v>1629000</v>
          </cell>
          <cell r="X3036">
            <v>50</v>
          </cell>
          <cell r="Y3036">
            <v>15</v>
          </cell>
          <cell r="Z3036">
            <v>0</v>
          </cell>
        </row>
        <row r="3037">
          <cell r="A3037">
            <v>40654</v>
          </cell>
          <cell r="E3037">
            <v>1600820</v>
          </cell>
          <cell r="K3037">
            <v>0</v>
          </cell>
          <cell r="M3037">
            <v>99.33</v>
          </cell>
          <cell r="N3037">
            <v>22.94</v>
          </cell>
          <cell r="O3037">
            <v>0.23094734722641702</v>
          </cell>
          <cell r="P3037">
            <v>230</v>
          </cell>
          <cell r="Q3037">
            <v>73000</v>
          </cell>
          <cell r="R3037">
            <v>8.0580891976240814</v>
          </cell>
          <cell r="S3037" t="str">
            <v/>
          </cell>
          <cell r="T3037">
            <v>41471</v>
          </cell>
          <cell r="U3037">
            <v>21.605685836009048</v>
          </cell>
          <cell r="V3037">
            <v>1600820</v>
          </cell>
          <cell r="X3037">
            <v>54</v>
          </cell>
          <cell r="Y3037">
            <v>11</v>
          </cell>
          <cell r="Z3037">
            <v>0</v>
          </cell>
        </row>
        <row r="3038">
          <cell r="A3038">
            <v>40655</v>
          </cell>
          <cell r="D3038">
            <v>1290</v>
          </cell>
          <cell r="E3038">
            <v>1634510</v>
          </cell>
          <cell r="K3038">
            <v>0</v>
          </cell>
          <cell r="L3038">
            <v>40</v>
          </cell>
          <cell r="M3038">
            <v>103.12</v>
          </cell>
          <cell r="N3038">
            <v>24.85</v>
          </cell>
          <cell r="O3038">
            <v>0.24098138091543833</v>
          </cell>
          <cell r="P3038">
            <v>230</v>
          </cell>
          <cell r="Q3038">
            <v>73000</v>
          </cell>
          <cell r="R3038">
            <v>7.9252812257564003</v>
          </cell>
          <cell r="S3038">
            <v>32.25</v>
          </cell>
          <cell r="T3038">
            <v>30892</v>
          </cell>
          <cell r="U3038">
            <v>15.750047683090843</v>
          </cell>
          <cell r="V3038">
            <v>1635800</v>
          </cell>
          <cell r="X3038">
            <v>63</v>
          </cell>
          <cell r="Y3038">
            <v>2</v>
          </cell>
          <cell r="Z3038">
            <v>10.103999999999978</v>
          </cell>
        </row>
        <row r="3039">
          <cell r="A3039">
            <v>40656</v>
          </cell>
          <cell r="E3039">
            <v>1722970</v>
          </cell>
          <cell r="K3039">
            <v>0</v>
          </cell>
          <cell r="M3039">
            <v>111.74</v>
          </cell>
          <cell r="N3039">
            <v>26.79</v>
          </cell>
          <cell r="O3039">
            <v>0.23975299803114372</v>
          </cell>
          <cell r="P3039">
            <v>230</v>
          </cell>
          <cell r="Q3039">
            <v>75000</v>
          </cell>
          <cell r="R3039">
            <v>7.7097279398603904</v>
          </cell>
          <cell r="S3039" t="str">
            <v/>
          </cell>
          <cell r="T3039">
            <v>32496</v>
          </cell>
          <cell r="U3039">
            <v>15.729620364835139</v>
          </cell>
          <cell r="V3039">
            <v>1722970</v>
          </cell>
          <cell r="X3039">
            <v>62</v>
          </cell>
          <cell r="Y3039">
            <v>3</v>
          </cell>
          <cell r="Z3039">
            <v>9.9247999999999905</v>
          </cell>
        </row>
        <row r="3040">
          <cell r="A3040">
            <v>40657</v>
          </cell>
          <cell r="E3040">
            <v>1726430</v>
          </cell>
          <cell r="K3040">
            <v>0</v>
          </cell>
          <cell r="M3040">
            <v>107.21</v>
          </cell>
          <cell r="N3040">
            <v>23.68</v>
          </cell>
          <cell r="O3040">
            <v>0.22087491838447906</v>
          </cell>
          <cell r="P3040">
            <v>230</v>
          </cell>
          <cell r="Q3040">
            <v>79000</v>
          </cell>
          <cell r="R3040">
            <v>8.0516276466747509</v>
          </cell>
          <cell r="S3040" t="str">
            <v/>
          </cell>
          <cell r="T3040">
            <v>39560</v>
          </cell>
          <cell r="U3040">
            <v>19.110557624693733</v>
          </cell>
          <cell r="V3040">
            <v>1726430</v>
          </cell>
          <cell r="X3040">
            <v>60</v>
          </cell>
          <cell r="Y3040">
            <v>5</v>
          </cell>
          <cell r="Z3040">
            <v>8.3631999999999778</v>
          </cell>
        </row>
        <row r="3041">
          <cell r="A3041">
            <v>40658</v>
          </cell>
          <cell r="D3041">
            <v>1368</v>
          </cell>
          <cell r="E3041">
            <v>1792460</v>
          </cell>
          <cell r="K3041">
            <v>0</v>
          </cell>
          <cell r="L3041">
            <v>40</v>
          </cell>
          <cell r="M3041">
            <v>116.02</v>
          </cell>
          <cell r="N3041">
            <v>26.84</v>
          </cell>
          <cell r="O3041">
            <v>0.2313394242372005</v>
          </cell>
          <cell r="P3041">
            <v>230</v>
          </cell>
          <cell r="Q3041">
            <v>82000</v>
          </cell>
          <cell r="R3041">
            <v>7.7247888295121534</v>
          </cell>
          <cell r="S3041">
            <v>34.200000000000003</v>
          </cell>
          <cell r="T3041">
            <v>30661</v>
          </cell>
          <cell r="U3041">
            <v>14.255142633518933</v>
          </cell>
          <cell r="V3041">
            <v>1793828</v>
          </cell>
          <cell r="X3041">
            <v>63</v>
          </cell>
          <cell r="Y3041">
            <v>2</v>
          </cell>
          <cell r="Z3041">
            <v>11.08479999999998</v>
          </cell>
        </row>
        <row r="3042">
          <cell r="A3042">
            <v>40659</v>
          </cell>
          <cell r="D3042">
            <v>1400</v>
          </cell>
          <cell r="E3042">
            <v>1819550</v>
          </cell>
          <cell r="K3042">
            <v>0</v>
          </cell>
          <cell r="L3042">
            <v>80</v>
          </cell>
          <cell r="M3042">
            <v>115.12</v>
          </cell>
          <cell r="N3042">
            <v>26.04</v>
          </cell>
          <cell r="O3042">
            <v>0.22619874913134119</v>
          </cell>
          <cell r="P3042">
            <v>230</v>
          </cell>
          <cell r="Q3042">
            <v>81000</v>
          </cell>
          <cell r="R3042">
            <v>7.9028405142460043</v>
          </cell>
          <cell r="S3042">
            <v>17.5</v>
          </cell>
          <cell r="T3042">
            <v>22704</v>
          </cell>
          <cell r="U3042">
            <v>10.398493094263982</v>
          </cell>
          <cell r="V3042">
            <v>1820950</v>
          </cell>
          <cell r="X3042">
            <v>66</v>
          </cell>
          <cell r="Y3042">
            <v>0</v>
          </cell>
          <cell r="Z3042">
            <v>11.903999999999989</v>
          </cell>
        </row>
        <row r="3043">
          <cell r="A3043">
            <v>40660</v>
          </cell>
          <cell r="E3043">
            <v>1772230</v>
          </cell>
          <cell r="K3043">
            <v>0</v>
          </cell>
          <cell r="M3043">
            <v>114.37</v>
          </cell>
          <cell r="N3043">
            <v>25.74</v>
          </cell>
          <cell r="O3043">
            <v>0.22505901897350702</v>
          </cell>
          <cell r="P3043">
            <v>230</v>
          </cell>
          <cell r="Q3043">
            <v>79000</v>
          </cell>
          <cell r="R3043">
            <v>7.7477922532132553</v>
          </cell>
          <cell r="S3043" t="str">
            <v/>
          </cell>
          <cell r="T3043">
            <v>24150</v>
          </cell>
          <cell r="U3043">
            <v>11.36483413552417</v>
          </cell>
          <cell r="V3043">
            <v>1772230</v>
          </cell>
          <cell r="X3043">
            <v>58</v>
          </cell>
          <cell r="Y3043">
            <v>7</v>
          </cell>
          <cell r="Z3043">
            <v>6.0447999999999809</v>
          </cell>
        </row>
        <row r="3044">
          <cell r="A3044">
            <v>40661</v>
          </cell>
          <cell r="D3044">
            <v>3068</v>
          </cell>
          <cell r="E3044">
            <v>1750000</v>
          </cell>
          <cell r="K3044">
            <v>0</v>
          </cell>
          <cell r="L3044">
            <v>200</v>
          </cell>
          <cell r="M3044">
            <v>112.58</v>
          </cell>
          <cell r="N3044">
            <v>25.24</v>
          </cell>
          <cell r="O3044">
            <v>0.22419612719843665</v>
          </cell>
          <cell r="P3044">
            <v>230</v>
          </cell>
          <cell r="Q3044">
            <v>78000</v>
          </cell>
          <cell r="R3044">
            <v>7.7722508438443771</v>
          </cell>
          <cell r="S3044">
            <v>15.34</v>
          </cell>
          <cell r="T3044">
            <v>22103</v>
          </cell>
          <cell r="U3044">
            <v>10.515223596574689</v>
          </cell>
          <cell r="V3044">
            <v>1753068</v>
          </cell>
          <cell r="X3044">
            <v>58</v>
          </cell>
          <cell r="Y3044">
            <v>7</v>
          </cell>
          <cell r="Z3044">
            <v>0.74719999999999231</v>
          </cell>
        </row>
        <row r="3045">
          <cell r="A3045">
            <v>40662</v>
          </cell>
          <cell r="E3045">
            <v>1727870</v>
          </cell>
          <cell r="K3045">
            <v>0</v>
          </cell>
          <cell r="M3045">
            <v>110.03</v>
          </cell>
          <cell r="N3045">
            <v>24.74</v>
          </cell>
          <cell r="O3045">
            <v>0.22484776879032989</v>
          </cell>
          <cell r="P3045">
            <v>230</v>
          </cell>
          <cell r="Q3045">
            <v>75000</v>
          </cell>
          <cell r="R3045">
            <v>7.8518131418703989</v>
          </cell>
          <cell r="S3045" t="str">
            <v/>
          </cell>
          <cell r="T3045">
            <v>22799</v>
          </cell>
          <cell r="U3045">
            <v>11.004511913512012</v>
          </cell>
          <cell r="V3045">
            <v>1727870</v>
          </cell>
          <cell r="X3045">
            <v>60</v>
          </cell>
          <cell r="Y3045">
            <v>5</v>
          </cell>
          <cell r="Z3045">
            <v>2.0815999999999732</v>
          </cell>
        </row>
        <row r="3046">
          <cell r="A3046">
            <v>40663</v>
          </cell>
          <cell r="E3046">
            <v>1678970</v>
          </cell>
          <cell r="K3046">
            <v>0</v>
          </cell>
          <cell r="M3046">
            <v>105.02</v>
          </cell>
          <cell r="N3046">
            <v>24.91</v>
          </cell>
          <cell r="O3046">
            <v>0.23719291563511713</v>
          </cell>
          <cell r="P3046">
            <v>230</v>
          </cell>
          <cell r="Q3046">
            <v>78000</v>
          </cell>
          <cell r="R3046">
            <v>7.9935726528280329</v>
          </cell>
          <cell r="S3046" t="str">
            <v/>
          </cell>
          <cell r="T3046">
            <v>21336</v>
          </cell>
          <cell r="U3046">
            <v>10.598297765892184</v>
          </cell>
          <cell r="V3046">
            <v>1678970</v>
          </cell>
          <cell r="X3046">
            <v>63</v>
          </cell>
          <cell r="Y3046">
            <v>2</v>
          </cell>
          <cell r="Z3046">
            <v>7.2399999999999878</v>
          </cell>
        </row>
        <row r="3047">
          <cell r="A3047">
            <v>40664</v>
          </cell>
          <cell r="E3047">
            <v>1740550</v>
          </cell>
          <cell r="K3047">
            <v>0</v>
          </cell>
          <cell r="M3047">
            <v>108.59</v>
          </cell>
          <cell r="N3047">
            <v>25.25</v>
          </cell>
          <cell r="O3047">
            <v>0.23252601528685882</v>
          </cell>
          <cell r="P3047">
            <v>230</v>
          </cell>
          <cell r="Q3047">
            <v>77000</v>
          </cell>
          <cell r="R3047">
            <v>8.0143199189612311</v>
          </cell>
          <cell r="S3047" t="str">
            <v/>
          </cell>
          <cell r="T3047">
            <v>20881</v>
          </cell>
          <cell r="U3047">
            <v>10.00531671023527</v>
          </cell>
          <cell r="V3047">
            <v>1740550</v>
          </cell>
          <cell r="X3047">
            <v>57</v>
          </cell>
          <cell r="Y3047">
            <v>8</v>
          </cell>
          <cell r="Z3047">
            <v>4.9119999999999919</v>
          </cell>
        </row>
        <row r="3048">
          <cell r="A3048">
            <v>40665</v>
          </cell>
          <cell r="E3048">
            <v>1793250</v>
          </cell>
          <cell r="K3048">
            <v>0</v>
          </cell>
          <cell r="M3048">
            <v>114.07</v>
          </cell>
          <cell r="N3048">
            <v>27.42</v>
          </cell>
          <cell r="O3048">
            <v>0.24037871482423076</v>
          </cell>
          <cell r="P3048">
            <v>230</v>
          </cell>
          <cell r="Q3048">
            <v>81000</v>
          </cell>
          <cell r="R3048">
            <v>7.8603050758306301</v>
          </cell>
          <cell r="S3048" t="str">
            <v/>
          </cell>
          <cell r="T3048">
            <v>23284</v>
          </cell>
          <cell r="U3048">
            <v>10.82886156419908</v>
          </cell>
          <cell r="V3048">
            <v>1793250</v>
          </cell>
          <cell r="X3048">
            <v>48</v>
          </cell>
          <cell r="Y3048">
            <v>17</v>
          </cell>
          <cell r="Z3048">
            <v>0</v>
          </cell>
        </row>
        <row r="3049">
          <cell r="A3049">
            <v>40666</v>
          </cell>
          <cell r="E3049">
            <v>1677200</v>
          </cell>
          <cell r="K3049">
            <v>0</v>
          </cell>
          <cell r="M3049">
            <v>107.04</v>
          </cell>
          <cell r="N3049">
            <v>24.06</v>
          </cell>
          <cell r="O3049">
            <v>0.22477578475336321</v>
          </cell>
          <cell r="P3049">
            <v>230</v>
          </cell>
          <cell r="Q3049">
            <v>75000</v>
          </cell>
          <cell r="R3049">
            <v>7.8344544095665176</v>
          </cell>
          <cell r="S3049" t="str">
            <v/>
          </cell>
          <cell r="T3049">
            <v>21742</v>
          </cell>
          <cell r="U3049">
            <v>10.811368948247079</v>
          </cell>
          <cell r="V3049">
            <v>1677200</v>
          </cell>
          <cell r="X3049">
            <v>54</v>
          </cell>
          <cell r="Y3049">
            <v>11</v>
          </cell>
          <cell r="Z3049">
            <v>0</v>
          </cell>
        </row>
        <row r="3050">
          <cell r="A3050">
            <v>40667</v>
          </cell>
          <cell r="E3050">
            <v>1672840</v>
          </cell>
          <cell r="K3050">
            <v>0</v>
          </cell>
          <cell r="M3050">
            <v>108.67</v>
          </cell>
          <cell r="N3050">
            <v>23.62</v>
          </cell>
          <cell r="O3050">
            <v>0.21735529584982055</v>
          </cell>
          <cell r="P3050">
            <v>230</v>
          </cell>
          <cell r="Q3050">
            <v>75000</v>
          </cell>
          <cell r="R3050">
            <v>7.6968804637894541</v>
          </cell>
          <cell r="S3050" t="str">
            <v/>
          </cell>
          <cell r="T3050">
            <v>22676</v>
          </cell>
          <cell r="U3050">
            <v>11.305195954185695</v>
          </cell>
          <cell r="V3050">
            <v>1672840</v>
          </cell>
          <cell r="X3050">
            <v>48</v>
          </cell>
          <cell r="Y3050">
            <v>17</v>
          </cell>
          <cell r="Z3050">
            <v>0</v>
          </cell>
        </row>
        <row r="3051">
          <cell r="A3051">
            <v>40668</v>
          </cell>
          <cell r="D3051">
            <v>15470</v>
          </cell>
          <cell r="E3051">
            <v>1629560</v>
          </cell>
          <cell r="K3051">
            <v>0</v>
          </cell>
          <cell r="L3051">
            <v>30</v>
          </cell>
          <cell r="M3051">
            <v>104.76</v>
          </cell>
          <cell r="N3051">
            <v>23.3</v>
          </cell>
          <cell r="O3051">
            <v>0.2224131347842688</v>
          </cell>
          <cell r="P3051">
            <v>230</v>
          </cell>
          <cell r="Q3051">
            <v>71000</v>
          </cell>
          <cell r="R3051">
            <v>7.7775868652157314</v>
          </cell>
          <cell r="S3051">
            <v>515.66666666666663</v>
          </cell>
          <cell r="T3051">
            <v>26047</v>
          </cell>
          <cell r="U3051">
            <v>13.205350662297951</v>
          </cell>
          <cell r="V3051">
            <v>1645030</v>
          </cell>
          <cell r="X3051">
            <v>52</v>
          </cell>
          <cell r="Y3051">
            <v>13</v>
          </cell>
          <cell r="Z3051">
            <v>0</v>
          </cell>
        </row>
        <row r="3052">
          <cell r="A3052">
            <v>40669</v>
          </cell>
          <cell r="D3052">
            <v>67182</v>
          </cell>
          <cell r="E3052">
            <v>1550570</v>
          </cell>
          <cell r="K3052">
            <v>0</v>
          </cell>
          <cell r="L3052">
            <v>950</v>
          </cell>
          <cell r="M3052">
            <v>97.44</v>
          </cell>
          <cell r="N3052">
            <v>22.43</v>
          </cell>
          <cell r="O3052">
            <v>0.23019293924466339</v>
          </cell>
          <cell r="P3052">
            <v>230</v>
          </cell>
          <cell r="Q3052">
            <v>77000</v>
          </cell>
          <cell r="R3052">
            <v>7.9565373563218387</v>
          </cell>
          <cell r="S3052">
            <v>70.717894736842112</v>
          </cell>
          <cell r="T3052">
            <v>40284</v>
          </cell>
          <cell r="U3052">
            <v>20.767618275236256</v>
          </cell>
          <cell r="V3052">
            <v>1617752</v>
          </cell>
          <cell r="X3052">
            <v>60</v>
          </cell>
          <cell r="Y3052">
            <v>5</v>
          </cell>
          <cell r="Z3052">
            <v>5.1215999999999724</v>
          </cell>
        </row>
        <row r="3053">
          <cell r="A3053">
            <v>40670</v>
          </cell>
          <cell r="D3053">
            <v>20716</v>
          </cell>
          <cell r="E3053">
            <v>1640800</v>
          </cell>
          <cell r="K3053">
            <v>0</v>
          </cell>
          <cell r="L3053">
            <v>330</v>
          </cell>
          <cell r="M3053">
            <v>105.29</v>
          </cell>
          <cell r="N3053">
            <v>24.74</v>
          </cell>
          <cell r="O3053">
            <v>0.2349700826289296</v>
          </cell>
          <cell r="P3053">
            <v>230</v>
          </cell>
          <cell r="Q3053">
            <v>75000</v>
          </cell>
          <cell r="R3053">
            <v>7.7918130876626464</v>
          </cell>
          <cell r="S3053">
            <v>62.775757575757574</v>
          </cell>
          <cell r="T3053">
            <v>37027</v>
          </cell>
          <cell r="U3053">
            <v>18.585748196225616</v>
          </cell>
          <cell r="V3053">
            <v>1661516</v>
          </cell>
          <cell r="X3053">
            <v>64</v>
          </cell>
          <cell r="Y3053">
            <v>1</v>
          </cell>
          <cell r="Z3053">
            <v>9.6239999999999881</v>
          </cell>
        </row>
        <row r="3054">
          <cell r="A3054">
            <v>40671</v>
          </cell>
          <cell r="E3054">
            <v>1777520</v>
          </cell>
          <cell r="K3054">
            <v>0</v>
          </cell>
          <cell r="M3054">
            <v>115.22</v>
          </cell>
          <cell r="N3054">
            <v>26.14</v>
          </cell>
          <cell r="O3054">
            <v>0.22687033501128276</v>
          </cell>
          <cell r="P3054">
            <v>230</v>
          </cell>
          <cell r="Q3054">
            <v>82000</v>
          </cell>
          <cell r="R3054">
            <v>7.7135913903836135</v>
          </cell>
          <cell r="S3054" t="str">
            <v/>
          </cell>
          <cell r="T3054">
            <v>36078</v>
          </cell>
          <cell r="U3054">
            <v>16.927546244205409</v>
          </cell>
          <cell r="V3054">
            <v>1777520</v>
          </cell>
          <cell r="X3054">
            <v>70</v>
          </cell>
          <cell r="Y3054">
            <v>0</v>
          </cell>
          <cell r="Z3054">
            <v>13.828800000000001</v>
          </cell>
        </row>
        <row r="3055">
          <cell r="A3055">
            <v>40672</v>
          </cell>
          <cell r="D3055">
            <v>278768</v>
          </cell>
          <cell r="E3055">
            <v>1698580</v>
          </cell>
          <cell r="K3055">
            <v>0</v>
          </cell>
          <cell r="L3055">
            <v>4100</v>
          </cell>
          <cell r="M3055">
            <v>104.86</v>
          </cell>
          <cell r="N3055">
            <v>23.06</v>
          </cell>
          <cell r="O3055">
            <v>0.21991226397100896</v>
          </cell>
          <cell r="P3055">
            <v>230</v>
          </cell>
          <cell r="Q3055">
            <v>109000</v>
          </cell>
          <cell r="R3055">
            <v>8.0992752241083341</v>
          </cell>
          <cell r="S3055">
            <v>67.992195121951227</v>
          </cell>
          <cell r="T3055">
            <v>42610</v>
          </cell>
          <cell r="U3055">
            <v>17.971919965529587</v>
          </cell>
          <cell r="V3055">
            <v>1977348</v>
          </cell>
          <cell r="X3055">
            <v>73</v>
          </cell>
          <cell r="Y3055">
            <v>0</v>
          </cell>
          <cell r="Z3055">
            <v>16.808000000000021</v>
          </cell>
        </row>
        <row r="3056">
          <cell r="A3056">
            <v>40673</v>
          </cell>
          <cell r="D3056">
            <v>196200</v>
          </cell>
          <cell r="E3056">
            <v>2121110</v>
          </cell>
          <cell r="K3056">
            <v>0</v>
          </cell>
          <cell r="L3056">
            <v>2810</v>
          </cell>
          <cell r="M3056">
            <v>134.68</v>
          </cell>
          <cell r="N3056">
            <v>31.12</v>
          </cell>
          <cell r="O3056">
            <v>0.23106623106623106</v>
          </cell>
          <cell r="P3056">
            <v>230</v>
          </cell>
          <cell r="Q3056">
            <v>118000</v>
          </cell>
          <cell r="R3056">
            <v>7.8746287496287497</v>
          </cell>
          <cell r="S3056">
            <v>69.822064056939496</v>
          </cell>
          <cell r="T3056">
            <v>39556</v>
          </cell>
          <cell r="U3056">
            <v>14.236206636142768</v>
          </cell>
          <cell r="V3056">
            <v>2317310</v>
          </cell>
          <cell r="X3056">
            <v>78</v>
          </cell>
          <cell r="Y3056">
            <v>0</v>
          </cell>
          <cell r="Z3056">
            <v>20.864000000000019</v>
          </cell>
        </row>
        <row r="3057">
          <cell r="A3057">
            <v>40674</v>
          </cell>
          <cell r="D3057">
            <v>206015</v>
          </cell>
          <cell r="E3057">
            <v>2145690</v>
          </cell>
          <cell r="K3057">
            <v>0</v>
          </cell>
          <cell r="L3057">
            <v>2710</v>
          </cell>
          <cell r="M3057">
            <v>137.94</v>
          </cell>
          <cell r="N3057">
            <v>30.75</v>
          </cell>
          <cell r="O3057">
            <v>0.22292301000434972</v>
          </cell>
          <cell r="P3057">
            <v>230</v>
          </cell>
          <cell r="Q3057">
            <v>115000</v>
          </cell>
          <cell r="R3057">
            <v>7.7776207046541979</v>
          </cell>
          <cell r="S3057">
            <v>76.020295202952028</v>
          </cell>
          <cell r="T3057">
            <v>38175</v>
          </cell>
          <cell r="U3057">
            <v>13.538241403577405</v>
          </cell>
          <cell r="V3057">
            <v>2351705</v>
          </cell>
          <cell r="X3057">
            <v>77</v>
          </cell>
          <cell r="Y3057">
            <v>0</v>
          </cell>
          <cell r="Z3057">
            <v>20.737600000000029</v>
          </cell>
        </row>
        <row r="3058">
          <cell r="A3058">
            <v>40675</v>
          </cell>
          <cell r="D3058">
            <v>176302</v>
          </cell>
          <cell r="E3058">
            <v>2082630</v>
          </cell>
          <cell r="K3058">
            <v>0</v>
          </cell>
          <cell r="L3058">
            <v>2470</v>
          </cell>
          <cell r="M3058">
            <v>130.80000000000001</v>
          </cell>
          <cell r="N3058">
            <v>28.44</v>
          </cell>
          <cell r="O3058">
            <v>0.21743119266055044</v>
          </cell>
          <cell r="P3058">
            <v>230</v>
          </cell>
          <cell r="Q3058">
            <v>105000</v>
          </cell>
          <cell r="R3058">
            <v>7.9611238532110082</v>
          </cell>
          <cell r="S3058">
            <v>71.377327935222667</v>
          </cell>
          <cell r="T3058">
            <v>43265</v>
          </cell>
          <cell r="U3058">
            <v>15.973482158825497</v>
          </cell>
          <cell r="V3058">
            <v>2258932</v>
          </cell>
          <cell r="X3058">
            <v>76</v>
          </cell>
          <cell r="Y3058">
            <v>0</v>
          </cell>
          <cell r="Z3058">
            <v>18.528000000000034</v>
          </cell>
        </row>
        <row r="3059">
          <cell r="A3059">
            <v>40676</v>
          </cell>
          <cell r="D3059">
            <v>55531</v>
          </cell>
          <cell r="E3059">
            <v>2010080</v>
          </cell>
          <cell r="K3059">
            <v>0</v>
          </cell>
          <cell r="L3059">
            <v>1020</v>
          </cell>
          <cell r="M3059">
            <v>128.32</v>
          </cell>
          <cell r="N3059">
            <v>28.15</v>
          </cell>
          <cell r="O3059">
            <v>0.21937344139650872</v>
          </cell>
          <cell r="P3059">
            <v>230</v>
          </cell>
          <cell r="Q3059">
            <v>94000</v>
          </cell>
          <cell r="R3059">
            <v>7.8322942643391524</v>
          </cell>
          <cell r="S3059">
            <v>54.442156862745101</v>
          </cell>
          <cell r="T3059">
            <v>38699</v>
          </cell>
          <cell r="U3059">
            <v>15.624900332153535</v>
          </cell>
          <cell r="V3059">
            <v>2065611</v>
          </cell>
          <cell r="X3059">
            <v>68</v>
          </cell>
          <cell r="Y3059">
            <v>0</v>
          </cell>
          <cell r="Z3059">
            <v>13.567999999999977</v>
          </cell>
        </row>
        <row r="3060">
          <cell r="A3060">
            <v>40677</v>
          </cell>
          <cell r="D3060">
            <v>1050</v>
          </cell>
          <cell r="E3060">
            <v>1955080</v>
          </cell>
          <cell r="K3060">
            <v>0</v>
          </cell>
          <cell r="L3060">
            <v>40</v>
          </cell>
          <cell r="M3060">
            <v>123.37</v>
          </cell>
          <cell r="N3060">
            <v>28.7</v>
          </cell>
          <cell r="O3060">
            <v>0.23263354137958983</v>
          </cell>
          <cell r="P3060">
            <v>230</v>
          </cell>
          <cell r="Q3060">
            <v>87000</v>
          </cell>
          <cell r="R3060">
            <v>7.9236443219583368</v>
          </cell>
          <cell r="S3060">
            <v>26.25</v>
          </cell>
          <cell r="T3060">
            <v>40184</v>
          </cell>
          <cell r="U3060">
            <v>17.132530046571549</v>
          </cell>
          <cell r="V3060">
            <v>1956130</v>
          </cell>
          <cell r="X3060">
            <v>57</v>
          </cell>
          <cell r="Y3060">
            <v>8</v>
          </cell>
          <cell r="Z3060">
            <v>4.7279999999999802</v>
          </cell>
        </row>
        <row r="3061">
          <cell r="A3061">
            <v>40678</v>
          </cell>
          <cell r="D3061">
            <v>1328</v>
          </cell>
          <cell r="E3061">
            <v>2021920</v>
          </cell>
          <cell r="K3061">
            <v>0</v>
          </cell>
          <cell r="L3061">
            <v>170</v>
          </cell>
          <cell r="M3061">
            <v>130.29</v>
          </cell>
          <cell r="N3061">
            <v>30.35</v>
          </cell>
          <cell r="O3061">
            <v>0.23294189884104691</v>
          </cell>
          <cell r="P3061">
            <v>230</v>
          </cell>
          <cell r="Q3061">
            <v>92000</v>
          </cell>
          <cell r="R3061">
            <v>7.7593061631744575</v>
          </cell>
          <cell r="S3061">
            <v>7.8117647058823527</v>
          </cell>
          <cell r="T3061">
            <v>44345</v>
          </cell>
          <cell r="U3061">
            <v>18.279385423833361</v>
          </cell>
          <cell r="V3061">
            <v>2023248</v>
          </cell>
          <cell r="X3061">
            <v>50</v>
          </cell>
          <cell r="Y3061">
            <v>15</v>
          </cell>
          <cell r="Z3061">
            <v>0</v>
          </cell>
        </row>
        <row r="3062">
          <cell r="A3062">
            <v>40679</v>
          </cell>
          <cell r="D3062">
            <v>250594</v>
          </cell>
          <cell r="E3062">
            <v>1306370</v>
          </cell>
          <cell r="K3062">
            <v>0</v>
          </cell>
          <cell r="L3062">
            <v>3290</v>
          </cell>
          <cell r="M3062">
            <v>82.39</v>
          </cell>
          <cell r="N3062">
            <v>20.71</v>
          </cell>
          <cell r="O3062">
            <v>0.25136545697293361</v>
          </cell>
          <cell r="P3062">
            <v>230</v>
          </cell>
          <cell r="Q3062">
            <v>71000</v>
          </cell>
          <cell r="R3062">
            <v>7.9279645588056802</v>
          </cell>
          <cell r="S3062">
            <v>76.168389057750758</v>
          </cell>
          <cell r="T3062">
            <v>36969</v>
          </cell>
          <cell r="U3062">
            <v>19.802735323360078</v>
          </cell>
          <cell r="V3062">
            <v>1556964</v>
          </cell>
          <cell r="X3062">
            <v>53</v>
          </cell>
          <cell r="Y3062">
            <v>12</v>
          </cell>
          <cell r="Z3062">
            <v>0</v>
          </cell>
        </row>
        <row r="3063">
          <cell r="A3063">
            <v>40680</v>
          </cell>
          <cell r="D3063">
            <v>32330</v>
          </cell>
          <cell r="E3063">
            <v>1435930</v>
          </cell>
          <cell r="K3063">
            <v>0</v>
          </cell>
          <cell r="L3063">
            <v>450</v>
          </cell>
          <cell r="M3063">
            <v>93.27</v>
          </cell>
          <cell r="N3063">
            <v>21.94</v>
          </cell>
          <cell r="O3063">
            <v>0.23523104964082772</v>
          </cell>
          <cell r="P3063">
            <v>230</v>
          </cell>
          <cell r="Q3063">
            <v>69000</v>
          </cell>
          <cell r="R3063">
            <v>7.6977055859333117</v>
          </cell>
          <cell r="S3063">
            <v>71.844444444444449</v>
          </cell>
          <cell r="T3063">
            <v>37871</v>
          </cell>
          <cell r="U3063">
            <v>21.511458461035513</v>
          </cell>
          <cell r="V3063">
            <v>1468260</v>
          </cell>
          <cell r="X3063">
            <v>51</v>
          </cell>
          <cell r="Y3063">
            <v>14</v>
          </cell>
          <cell r="Z3063">
            <v>0</v>
          </cell>
        </row>
        <row r="3064">
          <cell r="A3064">
            <v>40681</v>
          </cell>
          <cell r="E3064">
            <v>1433580</v>
          </cell>
          <cell r="K3064">
            <v>0</v>
          </cell>
          <cell r="M3064">
            <v>91.44</v>
          </cell>
          <cell r="N3064">
            <v>21.56</v>
          </cell>
          <cell r="O3064">
            <v>0.23578302712160978</v>
          </cell>
          <cell r="P3064">
            <v>230</v>
          </cell>
          <cell r="Q3064">
            <v>66000</v>
          </cell>
          <cell r="R3064">
            <v>7.8389107611548559</v>
          </cell>
          <cell r="S3064" t="str">
            <v/>
          </cell>
          <cell r="T3064">
            <v>40093</v>
          </cell>
          <cell r="U3064">
            <v>23.324517641150127</v>
          </cell>
          <cell r="V3064">
            <v>1433580</v>
          </cell>
          <cell r="X3064">
            <v>59</v>
          </cell>
          <cell r="Y3064">
            <v>6</v>
          </cell>
          <cell r="Z3064">
            <v>2.8207999999999984</v>
          </cell>
        </row>
        <row r="3065">
          <cell r="A3065">
            <v>40682</v>
          </cell>
          <cell r="D3065">
            <v>7808</v>
          </cell>
          <cell r="E3065">
            <v>1725280</v>
          </cell>
          <cell r="K3065">
            <v>0</v>
          </cell>
          <cell r="L3065">
            <v>380</v>
          </cell>
          <cell r="M3065">
            <v>110.59</v>
          </cell>
          <cell r="N3065">
            <v>25.4</v>
          </cell>
          <cell r="O3065">
            <v>0.22967718600235101</v>
          </cell>
          <cell r="P3065">
            <v>230</v>
          </cell>
          <cell r="Q3065">
            <v>96000</v>
          </cell>
          <cell r="R3065">
            <v>7.8003436115381142</v>
          </cell>
          <cell r="S3065">
            <v>20.547368421052632</v>
          </cell>
          <cell r="T3065">
            <v>42238</v>
          </cell>
          <cell r="U3065">
            <v>20.325853043815432</v>
          </cell>
          <cell r="V3065">
            <v>1733088</v>
          </cell>
          <cell r="X3065">
            <v>62</v>
          </cell>
          <cell r="Y3065">
            <v>3</v>
          </cell>
          <cell r="Z3065">
            <v>8.5631999999999806</v>
          </cell>
        </row>
        <row r="3066">
          <cell r="A3066">
            <v>40683</v>
          </cell>
          <cell r="D3066">
            <v>106804</v>
          </cell>
          <cell r="E3066">
            <v>2047250</v>
          </cell>
          <cell r="K3066">
            <v>0</v>
          </cell>
          <cell r="L3066">
            <v>1570</v>
          </cell>
          <cell r="M3066">
            <v>130.22999999999999</v>
          </cell>
          <cell r="N3066">
            <v>30.02</v>
          </cell>
          <cell r="O3066">
            <v>0.23051524226368733</v>
          </cell>
          <cell r="P3066">
            <v>230</v>
          </cell>
          <cell r="Q3066">
            <v>104000</v>
          </cell>
          <cell r="R3066">
            <v>7.8601320740228831</v>
          </cell>
          <cell r="S3066">
            <v>68.028025477707004</v>
          </cell>
          <cell r="T3066">
            <v>44052</v>
          </cell>
          <cell r="U3066">
            <v>17.055917818216258</v>
          </cell>
          <cell r="V3066">
            <v>2154054</v>
          </cell>
          <cell r="X3066">
            <v>72</v>
          </cell>
          <cell r="Y3066">
            <v>0</v>
          </cell>
          <cell r="Z3066">
            <v>14.436799999999991</v>
          </cell>
        </row>
        <row r="3067">
          <cell r="A3067">
            <v>40684</v>
          </cell>
          <cell r="D3067">
            <v>91415</v>
          </cell>
          <cell r="E3067">
            <v>2144400</v>
          </cell>
          <cell r="K3067">
            <v>0</v>
          </cell>
          <cell r="L3067">
            <v>1430</v>
          </cell>
          <cell r="M3067">
            <v>134.32</v>
          </cell>
          <cell r="N3067">
            <v>31.8</v>
          </cell>
          <cell r="O3067">
            <v>0.23674806432400239</v>
          </cell>
          <cell r="P3067">
            <v>230</v>
          </cell>
          <cell r="Q3067">
            <v>102000</v>
          </cell>
          <cell r="R3067">
            <v>7.9824300178677783</v>
          </cell>
          <cell r="S3067">
            <v>63.926573426573427</v>
          </cell>
          <cell r="T3067">
            <v>40216</v>
          </cell>
          <cell r="U3067">
            <v>15.00130556419024</v>
          </cell>
          <cell r="V3067">
            <v>2235815</v>
          </cell>
          <cell r="X3067">
            <v>73</v>
          </cell>
          <cell r="Y3067">
            <v>0</v>
          </cell>
          <cell r="Z3067">
            <v>17.30080000000001</v>
          </cell>
        </row>
        <row r="3068">
          <cell r="A3068">
            <v>40685</v>
          </cell>
          <cell r="D3068">
            <v>67154</v>
          </cell>
          <cell r="E3068">
            <v>2028420</v>
          </cell>
          <cell r="K3068">
            <v>0</v>
          </cell>
          <cell r="L3068">
            <v>1190</v>
          </cell>
          <cell r="M3068">
            <v>128.66</v>
          </cell>
          <cell r="N3068">
            <v>30.88</v>
          </cell>
          <cell r="O3068">
            <v>0.24001243587750659</v>
          </cell>
          <cell r="P3068">
            <v>230</v>
          </cell>
          <cell r="Q3068">
            <v>101000</v>
          </cell>
          <cell r="R3068">
            <v>7.8828695787346499</v>
          </cell>
          <cell r="S3068">
            <v>56.431932773109246</v>
          </cell>
          <cell r="T3068">
            <v>40214</v>
          </cell>
          <cell r="U3068">
            <v>16.004434107313799</v>
          </cell>
          <cell r="V3068">
            <v>2095574</v>
          </cell>
          <cell r="X3068">
            <v>74</v>
          </cell>
          <cell r="Y3068">
            <v>0</v>
          </cell>
          <cell r="Z3068">
            <v>16.721600000000038</v>
          </cell>
        </row>
        <row r="3069">
          <cell r="A3069">
            <v>40686</v>
          </cell>
          <cell r="D3069">
            <v>35959</v>
          </cell>
          <cell r="E3069">
            <v>1973820</v>
          </cell>
          <cell r="K3069">
            <v>0</v>
          </cell>
          <cell r="L3069">
            <v>580</v>
          </cell>
          <cell r="M3069">
            <v>123.48</v>
          </cell>
          <cell r="N3069">
            <v>29.37</v>
          </cell>
          <cell r="O3069">
            <v>0.23785228377065112</v>
          </cell>
          <cell r="P3069">
            <v>230</v>
          </cell>
          <cell r="Q3069">
            <v>100000</v>
          </cell>
          <cell r="R3069">
            <v>7.9924684159378039</v>
          </cell>
          <cell r="S3069">
            <v>61.998275862068965</v>
          </cell>
          <cell r="T3069">
            <v>39624</v>
          </cell>
          <cell r="U3069">
            <v>16.442810876220719</v>
          </cell>
          <cell r="V3069">
            <v>2009779</v>
          </cell>
          <cell r="X3069">
            <v>71</v>
          </cell>
          <cell r="Y3069">
            <v>0</v>
          </cell>
          <cell r="Z3069">
            <v>17.068799999999996</v>
          </cell>
        </row>
        <row r="3070">
          <cell r="A3070">
            <v>40687</v>
          </cell>
          <cell r="D3070">
            <v>12722</v>
          </cell>
          <cell r="E3070">
            <v>2006250</v>
          </cell>
          <cell r="K3070">
            <v>0</v>
          </cell>
          <cell r="L3070">
            <v>400</v>
          </cell>
          <cell r="M3070">
            <v>126.71</v>
          </cell>
          <cell r="N3070">
            <v>29.86</v>
          </cell>
          <cell r="O3070">
            <v>0.23565622287112303</v>
          </cell>
          <cell r="P3070">
            <v>230</v>
          </cell>
          <cell r="Q3070">
            <v>93000</v>
          </cell>
          <cell r="R3070">
            <v>7.9166995501538944</v>
          </cell>
          <cell r="S3070">
            <v>31.805</v>
          </cell>
          <cell r="T3070">
            <v>38780</v>
          </cell>
          <cell r="U3070">
            <v>16.019300911553007</v>
          </cell>
          <cell r="V3070">
            <v>2018972</v>
          </cell>
          <cell r="X3070">
            <v>72</v>
          </cell>
          <cell r="Y3070">
            <v>0</v>
          </cell>
          <cell r="Z3070">
            <v>16.848000000000027</v>
          </cell>
        </row>
        <row r="3071">
          <cell r="A3071">
            <v>40688</v>
          </cell>
          <cell r="D3071">
            <v>29241</v>
          </cell>
          <cell r="E3071">
            <v>2111740</v>
          </cell>
          <cell r="K3071">
            <v>0</v>
          </cell>
          <cell r="L3071">
            <v>490</v>
          </cell>
          <cell r="M3071">
            <v>133.04</v>
          </cell>
          <cell r="N3071">
            <v>31.03</v>
          </cell>
          <cell r="O3071">
            <v>0.23323812387251958</v>
          </cell>
          <cell r="P3071">
            <v>230</v>
          </cell>
          <cell r="Q3071">
            <v>98000</v>
          </cell>
          <cell r="R3071">
            <v>7.9364852675886954</v>
          </cell>
          <cell r="S3071">
            <v>59.675510204081633</v>
          </cell>
          <cell r="T3071">
            <v>38481</v>
          </cell>
          <cell r="U3071">
            <v>14.989929382838987</v>
          </cell>
          <cell r="V3071">
            <v>2140981</v>
          </cell>
          <cell r="X3071">
            <v>72</v>
          </cell>
          <cell r="Y3071">
            <v>0</v>
          </cell>
          <cell r="Z3071">
            <v>17.542400000000015</v>
          </cell>
        </row>
        <row r="3072">
          <cell r="A3072">
            <v>40689</v>
          </cell>
          <cell r="E3072">
            <v>1770930</v>
          </cell>
          <cell r="K3072">
            <v>0</v>
          </cell>
          <cell r="M3072">
            <v>112.03</v>
          </cell>
          <cell r="N3072">
            <v>24.84</v>
          </cell>
          <cell r="O3072">
            <v>0.22172632330625724</v>
          </cell>
          <cell r="P3072">
            <v>230</v>
          </cell>
          <cell r="Q3072">
            <v>80000</v>
          </cell>
          <cell r="R3072">
            <v>7.9038204052485943</v>
          </cell>
          <cell r="S3072" t="str">
            <v/>
          </cell>
          <cell r="T3072">
            <v>38747</v>
          </cell>
          <cell r="U3072">
            <v>18.247473361454151</v>
          </cell>
          <cell r="V3072">
            <v>1770930</v>
          </cell>
          <cell r="X3072">
            <v>58</v>
          </cell>
          <cell r="Y3072">
            <v>7</v>
          </cell>
          <cell r="Z3072">
            <v>5.8719999999999928</v>
          </cell>
        </row>
        <row r="3073">
          <cell r="A3073">
            <v>40690</v>
          </cell>
          <cell r="E3073">
            <v>1689470</v>
          </cell>
          <cell r="K3073">
            <v>0</v>
          </cell>
          <cell r="M3073">
            <v>109.3</v>
          </cell>
          <cell r="N3073">
            <v>24.2</v>
          </cell>
          <cell r="O3073">
            <v>0.22140896614821592</v>
          </cell>
          <cell r="P3073">
            <v>230</v>
          </cell>
          <cell r="Q3073">
            <v>77000</v>
          </cell>
          <cell r="R3073">
            <v>7.7285910338517843</v>
          </cell>
          <cell r="S3073" t="str">
            <v/>
          </cell>
          <cell r="T3073">
            <v>36848</v>
          </cell>
          <cell r="U3073">
            <v>18.189865460765802</v>
          </cell>
          <cell r="V3073">
            <v>1689470</v>
          </cell>
          <cell r="X3073">
            <v>60</v>
          </cell>
          <cell r="Y3073">
            <v>5</v>
          </cell>
          <cell r="Z3073">
            <v>5.8991999999999933</v>
          </cell>
        </row>
        <row r="3074">
          <cell r="A3074">
            <v>40691</v>
          </cell>
          <cell r="D3074">
            <v>1260</v>
          </cell>
          <cell r="E3074">
            <v>1881790</v>
          </cell>
          <cell r="K3074">
            <v>0</v>
          </cell>
          <cell r="L3074">
            <v>150</v>
          </cell>
          <cell r="M3074">
            <v>121.15</v>
          </cell>
          <cell r="N3074">
            <v>26.3</v>
          </cell>
          <cell r="O3074">
            <v>0.21708625670656212</v>
          </cell>
          <cell r="P3074">
            <v>230</v>
          </cell>
          <cell r="Q3074">
            <v>91000</v>
          </cell>
          <cell r="R3074">
            <v>7.7663640115559227</v>
          </cell>
          <cell r="S3074">
            <v>8.4</v>
          </cell>
          <cell r="T3074">
            <v>36839</v>
          </cell>
          <cell r="U3074">
            <v>16.315937441916041</v>
          </cell>
          <cell r="V3074">
            <v>1883050</v>
          </cell>
          <cell r="X3074">
            <v>70</v>
          </cell>
          <cell r="Y3074">
            <v>0</v>
          </cell>
          <cell r="Z3074">
            <v>14.756800000000013</v>
          </cell>
        </row>
        <row r="3075">
          <cell r="A3075">
            <v>40692</v>
          </cell>
          <cell r="D3075">
            <v>22649</v>
          </cell>
          <cell r="E3075">
            <v>2011100</v>
          </cell>
          <cell r="K3075">
            <v>0</v>
          </cell>
          <cell r="L3075">
            <v>650</v>
          </cell>
          <cell r="M3075">
            <v>126.47</v>
          </cell>
          <cell r="N3075">
            <v>27.71</v>
          </cell>
          <cell r="O3075">
            <v>0.21910334466671938</v>
          </cell>
          <cell r="P3075">
            <v>230</v>
          </cell>
          <cell r="Q3075">
            <v>96000</v>
          </cell>
          <cell r="R3075">
            <v>7.9508974460346327</v>
          </cell>
          <cell r="S3075">
            <v>34.844615384615388</v>
          </cell>
          <cell r="T3075">
            <v>39665</v>
          </cell>
          <cell r="U3075">
            <v>16.265827297272178</v>
          </cell>
          <cell r="V3075">
            <v>2033749</v>
          </cell>
          <cell r="X3075">
            <v>80</v>
          </cell>
          <cell r="Y3075">
            <v>0</v>
          </cell>
          <cell r="Z3075">
            <v>19.881600000000034</v>
          </cell>
        </row>
        <row r="3076">
          <cell r="A3076">
            <v>40693</v>
          </cell>
          <cell r="D3076">
            <v>78514</v>
          </cell>
          <cell r="E3076">
            <v>2097090</v>
          </cell>
          <cell r="K3076">
            <v>0</v>
          </cell>
          <cell r="L3076">
            <v>1450</v>
          </cell>
          <cell r="M3076">
            <v>133.63</v>
          </cell>
          <cell r="N3076">
            <v>29.02</v>
          </cell>
          <cell r="O3076">
            <v>0.21716680386140838</v>
          </cell>
          <cell r="P3076">
            <v>230</v>
          </cell>
          <cell r="Q3076">
            <v>106000</v>
          </cell>
          <cell r="R3076">
            <v>7.8466287510289607</v>
          </cell>
          <cell r="S3076">
            <v>54.147586206896548</v>
          </cell>
          <cell r="T3076">
            <v>35646</v>
          </cell>
          <cell r="U3076">
            <v>13.66460256554042</v>
          </cell>
          <cell r="V3076">
            <v>2175604</v>
          </cell>
          <cell r="X3076">
            <v>81</v>
          </cell>
          <cell r="Y3076">
            <v>0</v>
          </cell>
          <cell r="Z3076">
            <v>21.064000000000007</v>
          </cell>
        </row>
        <row r="3077">
          <cell r="A3077">
            <v>40694</v>
          </cell>
          <cell r="D3077">
            <v>281564</v>
          </cell>
          <cell r="E3077">
            <v>2029250</v>
          </cell>
          <cell r="K3077">
            <v>0</v>
          </cell>
          <cell r="L3077">
            <v>3710</v>
          </cell>
          <cell r="M3077">
            <v>129.82</v>
          </cell>
          <cell r="N3077">
            <v>29.8</v>
          </cell>
          <cell r="O3077">
            <v>0.22954860576182409</v>
          </cell>
          <cell r="P3077">
            <v>230</v>
          </cell>
          <cell r="Q3077">
            <v>114000</v>
          </cell>
          <cell r="R3077">
            <v>7.8156293329225077</v>
          </cell>
          <cell r="S3077">
            <v>75.893261455525604</v>
          </cell>
          <cell r="T3077">
            <v>37937</v>
          </cell>
          <cell r="U3077">
            <v>13.691910296544854</v>
          </cell>
          <cell r="V3077">
            <v>2310814</v>
          </cell>
          <cell r="X3077">
            <v>80</v>
          </cell>
          <cell r="Y3077">
            <v>0</v>
          </cell>
          <cell r="Z3077">
            <v>21.609600000000015</v>
          </cell>
        </row>
        <row r="3078">
          <cell r="A3078">
            <v>40695</v>
          </cell>
          <cell r="D3078">
            <v>429801</v>
          </cell>
          <cell r="E3078">
            <v>1547180</v>
          </cell>
          <cell r="K3078">
            <v>0</v>
          </cell>
          <cell r="L3078">
            <v>5980</v>
          </cell>
          <cell r="M3078">
            <v>96.09</v>
          </cell>
          <cell r="N3078">
            <v>22.24</v>
          </cell>
          <cell r="O3078">
            <v>0.23144968258923923</v>
          </cell>
          <cell r="P3078">
            <v>230</v>
          </cell>
          <cell r="Q3078">
            <v>101000</v>
          </cell>
          <cell r="R3078">
            <v>8.050681652617337</v>
          </cell>
          <cell r="S3078">
            <v>71.873076923076923</v>
          </cell>
          <cell r="T3078">
            <v>39356</v>
          </cell>
          <cell r="U3078">
            <v>16.602538921719528</v>
          </cell>
          <cell r="V3078">
            <v>1976981</v>
          </cell>
          <cell r="X3078">
            <v>79</v>
          </cell>
          <cell r="Y3078">
            <v>0</v>
          </cell>
          <cell r="Z3078">
            <v>20.168000000000035</v>
          </cell>
        </row>
        <row r="3079">
          <cell r="A3079">
            <v>40696</v>
          </cell>
          <cell r="D3079">
            <v>170594</v>
          </cell>
          <cell r="E3079">
            <v>1938980</v>
          </cell>
          <cell r="K3079">
            <v>0</v>
          </cell>
          <cell r="L3079">
            <v>2790</v>
          </cell>
          <cell r="M3079">
            <v>120.93</v>
          </cell>
          <cell r="N3079">
            <v>27.27</v>
          </cell>
          <cell r="O3079">
            <v>0.22550235673530139</v>
          </cell>
          <cell r="P3079">
            <v>230</v>
          </cell>
          <cell r="Q3079">
            <v>101000</v>
          </cell>
          <cell r="R3079">
            <v>8.0169519556768378</v>
          </cell>
          <cell r="S3079">
            <v>61.144802867383511</v>
          </cell>
          <cell r="T3079">
            <v>38627</v>
          </cell>
          <cell r="U3079">
            <v>15.270816762057175</v>
          </cell>
          <cell r="V3079">
            <v>2109574</v>
          </cell>
          <cell r="X3079">
            <v>78</v>
          </cell>
          <cell r="Y3079">
            <v>0</v>
          </cell>
          <cell r="Z3079">
            <v>19.814400000000006</v>
          </cell>
        </row>
        <row r="3080">
          <cell r="A3080">
            <v>40697</v>
          </cell>
          <cell r="D3080">
            <v>267968</v>
          </cell>
          <cell r="E3080">
            <v>2093140</v>
          </cell>
          <cell r="K3080">
            <v>0</v>
          </cell>
          <cell r="L3080">
            <v>3470</v>
          </cell>
          <cell r="M3080">
            <v>132.57</v>
          </cell>
          <cell r="N3080">
            <v>29.59</v>
          </cell>
          <cell r="O3080">
            <v>0.22320283623745946</v>
          </cell>
          <cell r="P3080">
            <v>230</v>
          </cell>
          <cell r="Q3080">
            <v>117000</v>
          </cell>
          <cell r="R3080">
            <v>7.8944708455910089</v>
          </cell>
          <cell r="S3080">
            <v>77.224207492795387</v>
          </cell>
          <cell r="T3080">
            <v>35913</v>
          </cell>
          <cell r="U3080">
            <v>12.685333326556853</v>
          </cell>
          <cell r="V3080">
            <v>2361108</v>
          </cell>
          <cell r="X3080">
            <v>80</v>
          </cell>
          <cell r="Y3080">
            <v>0</v>
          </cell>
          <cell r="Z3080">
            <v>22.155200000000008</v>
          </cell>
        </row>
        <row r="3081">
          <cell r="A3081">
            <v>40698</v>
          </cell>
          <cell r="D3081">
            <v>205000</v>
          </cell>
          <cell r="E3081">
            <v>2153790</v>
          </cell>
          <cell r="K3081">
            <v>0</v>
          </cell>
          <cell r="L3081">
            <v>2920</v>
          </cell>
          <cell r="M3081">
            <v>136.36000000000001</v>
          </cell>
          <cell r="N3081">
            <v>30.09</v>
          </cell>
          <cell r="O3081">
            <v>0.22066588442358462</v>
          </cell>
          <cell r="P3081">
            <v>230</v>
          </cell>
          <cell r="Q3081">
            <v>106000</v>
          </cell>
          <cell r="R3081">
            <v>7.8974405984159581</v>
          </cell>
          <cell r="S3081">
            <v>70.205479452054789</v>
          </cell>
          <cell r="T3081">
            <v>33970</v>
          </cell>
          <cell r="U3081">
            <v>12.010810627482735</v>
          </cell>
          <cell r="V3081">
            <v>2358790</v>
          </cell>
          <cell r="X3081">
            <v>84</v>
          </cell>
          <cell r="Y3081">
            <v>0</v>
          </cell>
          <cell r="Z3081">
            <v>24.302400000000006</v>
          </cell>
        </row>
        <row r="3082">
          <cell r="A3082">
            <v>40699</v>
          </cell>
          <cell r="D3082">
            <v>40000</v>
          </cell>
          <cell r="E3082">
            <v>2160920</v>
          </cell>
          <cell r="K3082">
            <v>0</v>
          </cell>
          <cell r="L3082">
            <v>1260</v>
          </cell>
          <cell r="M3082">
            <v>138.49</v>
          </cell>
          <cell r="N3082">
            <v>31.75</v>
          </cell>
          <cell r="O3082">
            <v>0.22925843021156761</v>
          </cell>
          <cell r="P3082">
            <v>230</v>
          </cell>
          <cell r="Q3082">
            <v>101000</v>
          </cell>
          <cell r="R3082">
            <v>7.8017185356343415</v>
          </cell>
          <cell r="S3082">
            <v>31.746031746031747</v>
          </cell>
          <cell r="T3082">
            <v>32428</v>
          </cell>
          <cell r="U3082">
            <v>12.288021372880433</v>
          </cell>
          <cell r="V3082">
            <v>2200920</v>
          </cell>
          <cell r="X3082">
            <v>80</v>
          </cell>
          <cell r="Y3082">
            <v>0</v>
          </cell>
          <cell r="Z3082">
            <v>21.881600000000034</v>
          </cell>
        </row>
        <row r="3083">
          <cell r="A3083">
            <v>40700</v>
          </cell>
          <cell r="D3083">
            <v>181934</v>
          </cell>
          <cell r="E3083">
            <v>2156350</v>
          </cell>
          <cell r="K3083">
            <v>0</v>
          </cell>
          <cell r="L3083">
            <v>2500</v>
          </cell>
          <cell r="M3083">
            <v>138.81</v>
          </cell>
          <cell r="N3083">
            <v>30.36</v>
          </cell>
          <cell r="O3083">
            <v>0.21871623081910524</v>
          </cell>
          <cell r="P3083">
            <v>230</v>
          </cell>
          <cell r="Q3083">
            <v>106000</v>
          </cell>
          <cell r="R3083">
            <v>7.7672718103883005</v>
          </cell>
          <cell r="S3083">
            <v>72.773600000000002</v>
          </cell>
          <cell r="T3083">
            <v>45852</v>
          </cell>
          <cell r="U3083">
            <v>16.354116095393032</v>
          </cell>
          <cell r="V3083">
            <v>2338284</v>
          </cell>
          <cell r="X3083">
            <v>80</v>
          </cell>
          <cell r="Y3083">
            <v>0</v>
          </cell>
          <cell r="Z3083">
            <v>22.150400000000005</v>
          </cell>
        </row>
        <row r="3084">
          <cell r="A3084">
            <v>40701</v>
          </cell>
          <cell r="D3084">
            <v>240430</v>
          </cell>
          <cell r="E3084">
            <v>2146920</v>
          </cell>
          <cell r="K3084">
            <v>0</v>
          </cell>
          <cell r="L3084">
            <v>3220</v>
          </cell>
          <cell r="M3084">
            <v>137.85</v>
          </cell>
          <cell r="N3084">
            <v>30.77</v>
          </cell>
          <cell r="O3084">
            <v>0.22321363801233224</v>
          </cell>
          <cell r="P3084">
            <v>230</v>
          </cell>
          <cell r="Q3084">
            <v>123000</v>
          </cell>
          <cell r="R3084">
            <v>7.7871599564744285</v>
          </cell>
          <cell r="S3084">
            <v>74.66770186335404</v>
          </cell>
          <cell r="T3084">
            <v>47068</v>
          </cell>
          <cell r="U3084">
            <v>16.442797243805892</v>
          </cell>
          <cell r="V3084">
            <v>2387350</v>
          </cell>
          <cell r="X3084">
            <v>82</v>
          </cell>
          <cell r="Y3084">
            <v>0</v>
          </cell>
          <cell r="Z3084">
            <v>21.92800000000004</v>
          </cell>
        </row>
        <row r="3085">
          <cell r="A3085">
            <v>40702</v>
          </cell>
          <cell r="D3085">
            <v>323005</v>
          </cell>
          <cell r="E3085">
            <v>2195040</v>
          </cell>
          <cell r="K3085">
            <v>0</v>
          </cell>
          <cell r="L3085">
            <v>4110</v>
          </cell>
          <cell r="M3085">
            <v>138.44</v>
          </cell>
          <cell r="N3085">
            <v>32.1</v>
          </cell>
          <cell r="O3085">
            <v>0.23186940190696331</v>
          </cell>
          <cell r="P3085">
            <v>230</v>
          </cell>
          <cell r="Q3085">
            <v>116000</v>
          </cell>
          <cell r="R3085">
            <v>7.9277665414620051</v>
          </cell>
          <cell r="S3085">
            <v>78.590024330900249</v>
          </cell>
          <cell r="T3085">
            <v>35628</v>
          </cell>
          <cell r="U3085">
            <v>11.800326046595673</v>
          </cell>
          <cell r="V3085">
            <v>2518045</v>
          </cell>
          <cell r="X3085">
            <v>82</v>
          </cell>
          <cell r="Y3085">
            <v>0</v>
          </cell>
          <cell r="Z3085">
            <v>22.515200000000007</v>
          </cell>
        </row>
        <row r="3086">
          <cell r="A3086">
            <v>40703</v>
          </cell>
          <cell r="D3086">
            <v>334573</v>
          </cell>
          <cell r="E3086">
            <v>2143350</v>
          </cell>
          <cell r="K3086">
            <v>0</v>
          </cell>
          <cell r="L3086">
            <v>4320</v>
          </cell>
          <cell r="M3086">
            <v>134.44</v>
          </cell>
          <cell r="N3086">
            <v>31.36</v>
          </cell>
          <cell r="O3086">
            <v>0.23326390955072895</v>
          </cell>
          <cell r="P3086">
            <v>230</v>
          </cell>
          <cell r="Q3086">
            <v>116000</v>
          </cell>
          <cell r="R3086">
            <v>7.9713998809878008</v>
          </cell>
          <cell r="S3086">
            <v>77.447453703703701</v>
          </cell>
          <cell r="T3086">
            <v>32504</v>
          </cell>
          <cell r="U3086">
            <v>10.939942847295899</v>
          </cell>
          <cell r="V3086">
            <v>2477923</v>
          </cell>
          <cell r="X3086">
            <v>80</v>
          </cell>
          <cell r="Y3086">
            <v>0</v>
          </cell>
          <cell r="Z3086">
            <v>20.464000000000013</v>
          </cell>
        </row>
        <row r="3087">
          <cell r="A3087">
            <v>40704</v>
          </cell>
          <cell r="D3087">
            <v>315524</v>
          </cell>
          <cell r="E3087">
            <v>2192650</v>
          </cell>
          <cell r="K3087">
            <v>0</v>
          </cell>
          <cell r="L3087">
            <v>4080</v>
          </cell>
          <cell r="M3087">
            <v>135.47999999999999</v>
          </cell>
          <cell r="N3087">
            <v>31.95</v>
          </cell>
          <cell r="O3087">
            <v>0.23582816651904343</v>
          </cell>
          <cell r="P3087">
            <v>230</v>
          </cell>
          <cell r="Q3087">
            <v>113000</v>
          </cell>
          <cell r="R3087">
            <v>8.0921538234425743</v>
          </cell>
          <cell r="S3087">
            <v>77.33431372549019</v>
          </cell>
          <cell r="T3087">
            <v>39857</v>
          </cell>
          <cell r="U3087">
            <v>13.252963311157838</v>
          </cell>
          <cell r="V3087">
            <v>2508174</v>
          </cell>
          <cell r="X3087">
            <v>82</v>
          </cell>
          <cell r="Y3087">
            <v>0</v>
          </cell>
          <cell r="Z3087">
            <v>23.094400000000007</v>
          </cell>
        </row>
        <row r="3088">
          <cell r="A3088">
            <v>40705</v>
          </cell>
          <cell r="D3088">
            <v>115900</v>
          </cell>
          <cell r="E3088">
            <v>2118600</v>
          </cell>
          <cell r="K3088">
            <v>0</v>
          </cell>
          <cell r="L3088">
            <v>1810</v>
          </cell>
          <cell r="M3088">
            <v>131.6</v>
          </cell>
          <cell r="N3088">
            <v>29.45</v>
          </cell>
          <cell r="O3088">
            <v>0.22378419452887538</v>
          </cell>
          <cell r="P3088">
            <v>230</v>
          </cell>
          <cell r="Q3088">
            <v>106000</v>
          </cell>
          <cell r="R3088">
            <v>8.0493920972644375</v>
          </cell>
          <cell r="S3088">
            <v>64.033149171270722</v>
          </cell>
          <cell r="T3088">
            <v>34211</v>
          </cell>
          <cell r="U3088">
            <v>12.768840456477959</v>
          </cell>
          <cell r="V3088">
            <v>2234500</v>
          </cell>
          <cell r="X3088">
            <v>76</v>
          </cell>
          <cell r="Y3088">
            <v>0</v>
          </cell>
          <cell r="Z3088">
            <v>20.073599999999999</v>
          </cell>
        </row>
        <row r="3089">
          <cell r="A3089">
            <v>40706</v>
          </cell>
          <cell r="D3089">
            <v>38167</v>
          </cell>
          <cell r="E3089">
            <v>2011180</v>
          </cell>
          <cell r="K3089">
            <v>0</v>
          </cell>
          <cell r="L3089">
            <v>840</v>
          </cell>
          <cell r="M3089">
            <v>127.29</v>
          </cell>
          <cell r="N3089">
            <v>29.06</v>
          </cell>
          <cell r="O3089">
            <v>0.22829758818446066</v>
          </cell>
          <cell r="P3089">
            <v>230</v>
          </cell>
          <cell r="Q3089">
            <v>94000</v>
          </cell>
          <cell r="R3089">
            <v>7.8999921439233249</v>
          </cell>
          <cell r="S3089">
            <v>45.436904761904763</v>
          </cell>
          <cell r="T3089">
            <v>34553</v>
          </cell>
          <cell r="U3089">
            <v>14.06165085756585</v>
          </cell>
          <cell r="V3089">
            <v>2049347</v>
          </cell>
          <cell r="X3089">
            <v>74</v>
          </cell>
          <cell r="Y3089">
            <v>0</v>
          </cell>
          <cell r="Z3089">
            <v>16.98720000000003</v>
          </cell>
        </row>
        <row r="3090">
          <cell r="A3090">
            <v>40707</v>
          </cell>
          <cell r="D3090">
            <v>46400</v>
          </cell>
          <cell r="E3090">
            <v>1961580</v>
          </cell>
          <cell r="K3090">
            <v>0</v>
          </cell>
          <cell r="L3090">
            <v>780</v>
          </cell>
          <cell r="M3090">
            <v>122.93</v>
          </cell>
          <cell r="N3090">
            <v>27.44</v>
          </cell>
          <cell r="O3090">
            <v>0.22321646465468153</v>
          </cell>
          <cell r="P3090">
            <v>230</v>
          </cell>
          <cell r="Q3090">
            <v>101000</v>
          </cell>
          <cell r="R3090">
            <v>7.9784430163507691</v>
          </cell>
          <cell r="S3090">
            <v>59.487179487179489</v>
          </cell>
          <cell r="T3090">
            <v>36560</v>
          </cell>
          <cell r="U3090">
            <v>15.184932120837857</v>
          </cell>
          <cell r="V3090">
            <v>2007980</v>
          </cell>
          <cell r="X3090">
            <v>72</v>
          </cell>
          <cell r="Y3090">
            <v>0</v>
          </cell>
          <cell r="Z3090">
            <v>13.943999999999988</v>
          </cell>
        </row>
        <row r="3091">
          <cell r="A3091">
            <v>40708</v>
          </cell>
          <cell r="D3091">
            <v>72000</v>
          </cell>
          <cell r="E3091">
            <v>1899320</v>
          </cell>
          <cell r="K3091">
            <v>0</v>
          </cell>
          <cell r="L3091">
            <v>1110</v>
          </cell>
          <cell r="M3091">
            <v>123.42</v>
          </cell>
          <cell r="N3091">
            <v>29.04</v>
          </cell>
          <cell r="O3091">
            <v>0.23529411764705882</v>
          </cell>
          <cell r="P3091">
            <v>230</v>
          </cell>
          <cell r="Q3091">
            <v>100000</v>
          </cell>
          <cell r="R3091">
            <v>7.6945389726138389</v>
          </cell>
          <cell r="S3091">
            <v>64.86486486486487</v>
          </cell>
          <cell r="T3091">
            <v>33498</v>
          </cell>
          <cell r="U3091">
            <v>14.171890915731591</v>
          </cell>
          <cell r="V3091">
            <v>1971320</v>
          </cell>
          <cell r="X3091">
            <v>70</v>
          </cell>
          <cell r="Y3091">
            <v>0</v>
          </cell>
          <cell r="Z3091">
            <v>16.129600000000025</v>
          </cell>
        </row>
        <row r="3092">
          <cell r="A3092">
            <v>40709</v>
          </cell>
          <cell r="D3092">
            <v>135863</v>
          </cell>
          <cell r="E3092">
            <v>2042090</v>
          </cell>
          <cell r="K3092">
            <v>0</v>
          </cell>
          <cell r="L3092">
            <v>2040</v>
          </cell>
          <cell r="M3092">
            <v>133.38999999999999</v>
          </cell>
          <cell r="N3092">
            <v>34.61</v>
          </cell>
          <cell r="O3092">
            <v>0.25946472749081645</v>
          </cell>
          <cell r="P3092">
            <v>230</v>
          </cell>
          <cell r="Q3092">
            <v>112000</v>
          </cell>
          <cell r="R3092">
            <v>7.6545843016717896</v>
          </cell>
          <cell r="S3092">
            <v>66.599509803921563</v>
          </cell>
          <cell r="T3092">
            <v>40316</v>
          </cell>
          <cell r="U3092">
            <v>15.438140308812908</v>
          </cell>
          <cell r="V3092">
            <v>2177953</v>
          </cell>
          <cell r="X3092">
            <v>78</v>
          </cell>
          <cell r="Y3092">
            <v>0</v>
          </cell>
          <cell r="Z3092">
            <v>20.057600000000008</v>
          </cell>
        </row>
        <row r="3093">
          <cell r="A3093">
            <v>40710</v>
          </cell>
          <cell r="D3093">
            <v>91161</v>
          </cell>
          <cell r="E3093">
            <v>2225860</v>
          </cell>
          <cell r="K3093">
            <v>0</v>
          </cell>
          <cell r="L3093">
            <v>1600</v>
          </cell>
          <cell r="M3093">
            <v>146.43</v>
          </cell>
          <cell r="N3093">
            <v>36.61</v>
          </cell>
          <cell r="O3093">
            <v>0.25001707300416581</v>
          </cell>
          <cell r="P3093">
            <v>230</v>
          </cell>
          <cell r="Q3093">
            <v>110000</v>
          </cell>
          <cell r="R3093">
            <v>7.6004234105033124</v>
          </cell>
          <cell r="S3093">
            <v>56.975625000000001</v>
          </cell>
          <cell r="T3093">
            <v>39877</v>
          </cell>
          <cell r="U3093">
            <v>14.353524633570434</v>
          </cell>
          <cell r="V3093">
            <v>2317021</v>
          </cell>
          <cell r="X3093">
            <v>74</v>
          </cell>
          <cell r="Y3093">
            <v>0</v>
          </cell>
          <cell r="Z3093">
            <v>15.699200000000019</v>
          </cell>
        </row>
        <row r="3094">
          <cell r="A3094">
            <v>40711</v>
          </cell>
          <cell r="D3094">
            <v>158000</v>
          </cell>
          <cell r="E3094">
            <v>2189410</v>
          </cell>
          <cell r="K3094">
            <v>0</v>
          </cell>
          <cell r="L3094">
            <v>2220</v>
          </cell>
          <cell r="M3094">
            <v>142.44999999999999</v>
          </cell>
          <cell r="N3094">
            <v>34.270000000000003</v>
          </cell>
          <cell r="O3094">
            <v>0.24057564057564063</v>
          </cell>
          <cell r="P3094">
            <v>230</v>
          </cell>
          <cell r="Q3094">
            <v>110000</v>
          </cell>
          <cell r="R3094">
            <v>7.6848367848367847</v>
          </cell>
          <cell r="S3094">
            <v>71.171171171171167</v>
          </cell>
          <cell r="T3094">
            <v>40285</v>
          </cell>
          <cell r="U3094">
            <v>14.312663744296907</v>
          </cell>
          <cell r="V3094">
            <v>2347410</v>
          </cell>
          <cell r="X3094">
            <v>72</v>
          </cell>
          <cell r="Y3094">
            <v>0</v>
          </cell>
          <cell r="Z3094">
            <v>17.321600000000032</v>
          </cell>
        </row>
        <row r="3095">
          <cell r="A3095">
            <v>40712</v>
          </cell>
          <cell r="D3095">
            <v>158300</v>
          </cell>
          <cell r="E3095">
            <v>2279880</v>
          </cell>
          <cell r="K3095">
            <v>0</v>
          </cell>
          <cell r="L3095">
            <v>2400</v>
          </cell>
          <cell r="M3095">
            <v>150.5</v>
          </cell>
          <cell r="N3095">
            <v>36.75</v>
          </cell>
          <cell r="O3095">
            <v>0.2441860465116279</v>
          </cell>
          <cell r="P3095">
            <v>230</v>
          </cell>
          <cell r="Q3095">
            <v>112000</v>
          </cell>
          <cell r="R3095">
            <v>7.5743521594684386</v>
          </cell>
          <cell r="S3095">
            <v>65.958333333333329</v>
          </cell>
          <cell r="T3095">
            <v>40285</v>
          </cell>
          <cell r="U3095">
            <v>13.779823474887007</v>
          </cell>
          <cell r="V3095">
            <v>2438180</v>
          </cell>
          <cell r="X3095">
            <v>74</v>
          </cell>
          <cell r="Y3095">
            <v>0</v>
          </cell>
          <cell r="Z3095">
            <v>20.148800000000008</v>
          </cell>
        </row>
        <row r="3096">
          <cell r="A3096">
            <v>40713</v>
          </cell>
          <cell r="D3096">
            <v>245169</v>
          </cell>
          <cell r="E3096">
            <v>2253820</v>
          </cell>
          <cell r="K3096">
            <v>0</v>
          </cell>
          <cell r="L3096">
            <v>3440</v>
          </cell>
          <cell r="M3096">
            <v>146.59</v>
          </cell>
          <cell r="N3096">
            <v>36.01</v>
          </cell>
          <cell r="O3096">
            <v>0.24565113582099732</v>
          </cell>
          <cell r="P3096">
            <v>230</v>
          </cell>
          <cell r="Q3096">
            <v>120000</v>
          </cell>
          <cell r="R3096">
            <v>7.6874957364076675</v>
          </cell>
          <cell r="S3096">
            <v>71.270058139534882</v>
          </cell>
          <cell r="T3096">
            <v>41643</v>
          </cell>
          <cell r="U3096">
            <v>13.897725040006179</v>
          </cell>
          <cell r="V3096">
            <v>2498989</v>
          </cell>
          <cell r="X3096">
            <v>75</v>
          </cell>
          <cell r="Y3096">
            <v>0</v>
          </cell>
          <cell r="Z3096">
            <v>20.37120000000003</v>
          </cell>
        </row>
        <row r="3097">
          <cell r="A3097">
            <v>40714</v>
          </cell>
          <cell r="D3097">
            <v>499727</v>
          </cell>
          <cell r="E3097">
            <v>2249350</v>
          </cell>
          <cell r="K3097">
            <v>0</v>
          </cell>
          <cell r="L3097">
            <v>6170</v>
          </cell>
          <cell r="M3097">
            <v>145.66</v>
          </cell>
          <cell r="N3097">
            <v>34.909999999999997</v>
          </cell>
          <cell r="O3097">
            <v>0.23966771934642317</v>
          </cell>
          <cell r="P3097">
            <v>230</v>
          </cell>
          <cell r="Q3097">
            <v>128000</v>
          </cell>
          <cell r="R3097">
            <v>7.7212343814362212</v>
          </cell>
          <cell r="S3097">
            <v>80.993030794165321</v>
          </cell>
          <cell r="T3097">
            <v>37445</v>
          </cell>
          <cell r="U3097">
            <v>11.3598600548475</v>
          </cell>
          <cell r="V3097">
            <v>2749077</v>
          </cell>
          <cell r="X3097">
            <v>82</v>
          </cell>
          <cell r="Y3097">
            <v>0</v>
          </cell>
          <cell r="Z3097">
            <v>23.65600000000002</v>
          </cell>
        </row>
        <row r="3098">
          <cell r="A3098">
            <v>40715</v>
          </cell>
          <cell r="D3098">
            <v>458950</v>
          </cell>
          <cell r="E3098">
            <v>2281040</v>
          </cell>
          <cell r="K3098">
            <v>0</v>
          </cell>
          <cell r="L3098">
            <v>5800</v>
          </cell>
          <cell r="M3098">
            <v>146.72999999999999</v>
          </cell>
          <cell r="N3098">
            <v>35.729999999999997</v>
          </cell>
          <cell r="O3098">
            <v>0.24350848497239827</v>
          </cell>
          <cell r="P3098">
            <v>230</v>
          </cell>
          <cell r="Q3098">
            <v>128000</v>
          </cell>
          <cell r="R3098">
            <v>7.7729162407142374</v>
          </cell>
          <cell r="S3098">
            <v>79.129310344827587</v>
          </cell>
          <cell r="T3098">
            <v>28844</v>
          </cell>
          <cell r="U3098">
            <v>8.7795561297668971</v>
          </cell>
          <cell r="V3098">
            <v>2739990</v>
          </cell>
          <cell r="X3098">
            <v>79</v>
          </cell>
          <cell r="Y3098">
            <v>0</v>
          </cell>
          <cell r="Z3098">
            <v>22.8352</v>
          </cell>
        </row>
        <row r="3099">
          <cell r="A3099">
            <v>40716</v>
          </cell>
          <cell r="C3099">
            <v>233828</v>
          </cell>
          <cell r="D3099">
            <v>131062</v>
          </cell>
          <cell r="E3099">
            <v>2149850</v>
          </cell>
          <cell r="J3099">
            <v>17.04</v>
          </cell>
          <cell r="K3099">
            <v>17.04</v>
          </cell>
          <cell r="L3099">
            <v>1710</v>
          </cell>
          <cell r="M3099">
            <v>135.99</v>
          </cell>
          <cell r="N3099">
            <v>34.1</v>
          </cell>
          <cell r="O3099">
            <v>0.25075373189205086</v>
          </cell>
          <cell r="P3099">
            <v>230</v>
          </cell>
          <cell r="Q3099">
            <v>108000</v>
          </cell>
          <cell r="R3099">
            <v>7.7882702738025227</v>
          </cell>
          <cell r="S3099">
            <v>76.644444444444446</v>
          </cell>
          <cell r="T3099">
            <v>25624</v>
          </cell>
          <cell r="U3099">
            <v>8.4980618274652659</v>
          </cell>
          <cell r="V3099">
            <v>2514740</v>
          </cell>
          <cell r="X3099">
            <v>77</v>
          </cell>
          <cell r="Y3099">
            <v>0</v>
          </cell>
          <cell r="Z3099">
            <v>18.081600000000023</v>
          </cell>
        </row>
        <row r="3100">
          <cell r="A3100">
            <v>40717</v>
          </cell>
          <cell r="C3100">
            <v>579508</v>
          </cell>
          <cell r="E3100">
            <v>1767300</v>
          </cell>
          <cell r="J3100">
            <v>29.97</v>
          </cell>
          <cell r="K3100">
            <v>29.97</v>
          </cell>
          <cell r="M3100">
            <v>114.22</v>
          </cell>
          <cell r="N3100">
            <v>25.93</v>
          </cell>
          <cell r="O3100">
            <v>0.22701803537033793</v>
          </cell>
          <cell r="P3100">
            <v>230</v>
          </cell>
          <cell r="Q3100">
            <v>107000</v>
          </cell>
          <cell r="R3100">
            <v>8.1379013801234485</v>
          </cell>
          <cell r="S3100" t="str">
            <v/>
          </cell>
          <cell r="T3100">
            <v>23781</v>
          </cell>
          <cell r="U3100">
            <v>8.451204359282908</v>
          </cell>
          <cell r="V3100">
            <v>2346808</v>
          </cell>
          <cell r="X3100">
            <v>73</v>
          </cell>
          <cell r="Y3100">
            <v>0</v>
          </cell>
          <cell r="Z3100">
            <v>13.775999999999982</v>
          </cell>
        </row>
        <row r="3101">
          <cell r="A3101">
            <v>40718</v>
          </cell>
          <cell r="C3101">
            <v>678200</v>
          </cell>
          <cell r="D3101">
            <v>1391</v>
          </cell>
          <cell r="E3101">
            <v>1624040</v>
          </cell>
          <cell r="J3101">
            <v>36.96</v>
          </cell>
          <cell r="K3101">
            <v>36.96</v>
          </cell>
          <cell r="L3101">
            <v>120</v>
          </cell>
          <cell r="M3101">
            <v>102.87</v>
          </cell>
          <cell r="N3101">
            <v>25.48</v>
          </cell>
          <cell r="O3101">
            <v>0.2476912608146204</v>
          </cell>
          <cell r="P3101">
            <v>230</v>
          </cell>
          <cell r="Q3101">
            <v>104000</v>
          </cell>
          <cell r="R3101">
            <v>8.2322820567832373</v>
          </cell>
          <cell r="S3101">
            <v>11.591666666666667</v>
          </cell>
          <cell r="T3101">
            <v>27162</v>
          </cell>
          <cell r="U3101">
            <v>9.8336530459956464</v>
          </cell>
          <cell r="V3101">
            <v>2303631</v>
          </cell>
          <cell r="X3101">
            <v>72</v>
          </cell>
          <cell r="Y3101">
            <v>0</v>
          </cell>
          <cell r="Z3101">
            <v>14.179200000000023</v>
          </cell>
        </row>
        <row r="3102">
          <cell r="A3102">
            <v>40719</v>
          </cell>
          <cell r="C3102">
            <v>780967</v>
          </cell>
          <cell r="E3102">
            <v>1766350</v>
          </cell>
          <cell r="J3102">
            <v>39.83</v>
          </cell>
          <cell r="K3102">
            <v>39.83</v>
          </cell>
          <cell r="M3102">
            <v>115.9</v>
          </cell>
          <cell r="N3102">
            <v>29.04</v>
          </cell>
          <cell r="O3102">
            <v>0.25056082830025883</v>
          </cell>
          <cell r="P3102">
            <v>230</v>
          </cell>
          <cell r="Q3102">
            <v>122000</v>
          </cell>
          <cell r="R3102">
            <v>8.178632890258779</v>
          </cell>
          <cell r="S3102" t="str">
            <v/>
          </cell>
          <cell r="T3102">
            <v>22292</v>
          </cell>
          <cell r="U3102">
            <v>7.2984744340810357</v>
          </cell>
          <cell r="V3102">
            <v>2547317</v>
          </cell>
          <cell r="X3102">
            <v>74</v>
          </cell>
          <cell r="Y3102">
            <v>0</v>
          </cell>
          <cell r="Z3102">
            <v>19.19680000000001</v>
          </cell>
        </row>
        <row r="3103">
          <cell r="A3103">
            <v>40720</v>
          </cell>
          <cell r="C3103">
            <v>797034</v>
          </cell>
          <cell r="D3103">
            <v>28664</v>
          </cell>
          <cell r="E3103">
            <v>1526290</v>
          </cell>
          <cell r="J3103">
            <v>40.9</v>
          </cell>
          <cell r="K3103">
            <v>40.9</v>
          </cell>
          <cell r="L3103">
            <v>860</v>
          </cell>
          <cell r="M3103">
            <v>98.52</v>
          </cell>
          <cell r="N3103">
            <v>24.15</v>
          </cell>
          <cell r="O3103">
            <v>0.24512789281364189</v>
          </cell>
          <cell r="P3103">
            <v>230</v>
          </cell>
          <cell r="Q3103">
            <v>126000</v>
          </cell>
          <cell r="R3103">
            <v>8.3321044326495475</v>
          </cell>
          <cell r="S3103">
            <v>33.330232558139535</v>
          </cell>
          <cell r="T3103">
            <v>29369</v>
          </cell>
          <cell r="U3103">
            <v>10.414060786024418</v>
          </cell>
          <cell r="V3103">
            <v>2351988</v>
          </cell>
          <cell r="X3103">
            <v>75</v>
          </cell>
          <cell r="Y3103">
            <v>0</v>
          </cell>
          <cell r="Z3103">
            <v>21.81280000000001</v>
          </cell>
        </row>
        <row r="3104">
          <cell r="A3104">
            <v>40721</v>
          </cell>
          <cell r="C3104">
            <v>799651</v>
          </cell>
          <cell r="E3104">
            <v>1919100</v>
          </cell>
          <cell r="J3104">
            <v>39.700000000000003</v>
          </cell>
          <cell r="K3104">
            <v>39.700000000000003</v>
          </cell>
          <cell r="M3104">
            <v>122.8</v>
          </cell>
          <cell r="N3104">
            <v>27.09</v>
          </cell>
          <cell r="O3104">
            <v>0.22060260586319219</v>
          </cell>
          <cell r="P3104">
            <v>230</v>
          </cell>
          <cell r="Q3104">
            <v>123000</v>
          </cell>
          <cell r="R3104">
            <v>8.3653876923076922</v>
          </cell>
          <cell r="S3104" t="str">
            <v/>
          </cell>
          <cell r="T3104">
            <v>23573</v>
          </cell>
          <cell r="U3104">
            <v>7.2312183057587838</v>
          </cell>
          <cell r="V3104">
            <v>2718751</v>
          </cell>
          <cell r="X3104">
            <v>76</v>
          </cell>
          <cell r="Y3104">
            <v>0</v>
          </cell>
          <cell r="Z3104">
            <v>22.29440000000001</v>
          </cell>
        </row>
        <row r="3105">
          <cell r="A3105">
            <v>40722</v>
          </cell>
          <cell r="C3105">
            <v>809164</v>
          </cell>
          <cell r="E3105">
            <v>1777930</v>
          </cell>
          <cell r="J3105">
            <v>42.49</v>
          </cell>
          <cell r="K3105">
            <v>42.49</v>
          </cell>
          <cell r="M3105">
            <v>112.73</v>
          </cell>
          <cell r="N3105">
            <v>25.35</v>
          </cell>
          <cell r="O3105">
            <v>0.22487359176794111</v>
          </cell>
          <cell r="P3105">
            <v>230</v>
          </cell>
          <cell r="Q3105">
            <v>115000</v>
          </cell>
          <cell r="R3105">
            <v>8.3336361293647734</v>
          </cell>
          <cell r="S3105" t="str">
            <v/>
          </cell>
          <cell r="T3105">
            <v>26245</v>
          </cell>
          <cell r="U3105">
            <v>8.4605855063635111</v>
          </cell>
          <cell r="V3105">
            <v>2587094</v>
          </cell>
          <cell r="X3105">
            <v>76</v>
          </cell>
          <cell r="Y3105">
            <v>0</v>
          </cell>
          <cell r="Z3105">
            <v>19.059200000000004</v>
          </cell>
        </row>
        <row r="3106">
          <cell r="A3106">
            <v>40723</v>
          </cell>
          <cell r="C3106">
            <v>730880</v>
          </cell>
          <cell r="E3106">
            <v>1692620</v>
          </cell>
          <cell r="J3106">
            <v>38.049999999999997</v>
          </cell>
          <cell r="K3106">
            <v>38.049999999999997</v>
          </cell>
          <cell r="M3106">
            <v>108.86</v>
          </cell>
          <cell r="N3106">
            <v>24.27</v>
          </cell>
          <cell r="O3106">
            <v>0.22294690428072753</v>
          </cell>
          <cell r="P3106">
            <v>230</v>
          </cell>
          <cell r="Q3106">
            <v>109000</v>
          </cell>
          <cell r="R3106">
            <v>8.2482472261929072</v>
          </cell>
          <cell r="S3106" t="str">
            <v/>
          </cell>
          <cell r="T3106">
            <v>23139</v>
          </cell>
          <cell r="U3106">
            <v>7.9628330926346189</v>
          </cell>
          <cell r="V3106">
            <v>2423500</v>
          </cell>
          <cell r="X3106">
            <v>72</v>
          </cell>
          <cell r="Y3106">
            <v>0</v>
          </cell>
          <cell r="Z3106">
            <v>17.33280000000002</v>
          </cell>
        </row>
        <row r="3107">
          <cell r="A3107">
            <v>40724</v>
          </cell>
          <cell r="C3107">
            <v>736238</v>
          </cell>
          <cell r="E3107">
            <v>1814560</v>
          </cell>
          <cell r="J3107">
            <v>36.69</v>
          </cell>
          <cell r="K3107">
            <v>36.69</v>
          </cell>
          <cell r="M3107">
            <v>115.53</v>
          </cell>
          <cell r="N3107">
            <v>25.42</v>
          </cell>
          <cell r="O3107">
            <v>0.2200294295853891</v>
          </cell>
          <cell r="P3107">
            <v>230</v>
          </cell>
          <cell r="Q3107">
            <v>119000</v>
          </cell>
          <cell r="R3107">
            <v>8.3786558927867567</v>
          </cell>
          <cell r="S3107" t="str">
            <v/>
          </cell>
          <cell r="T3107">
            <v>23295</v>
          </cell>
          <cell r="U3107">
            <v>7.6164517927330975</v>
          </cell>
          <cell r="V3107">
            <v>2550798</v>
          </cell>
          <cell r="X3107">
            <v>76</v>
          </cell>
          <cell r="Y3107">
            <v>0</v>
          </cell>
          <cell r="Z3107">
            <v>18.801600000000022</v>
          </cell>
        </row>
        <row r="3108">
          <cell r="A3108">
            <v>40725</v>
          </cell>
          <cell r="C3108">
            <v>766000</v>
          </cell>
          <cell r="E3108">
            <v>1908550</v>
          </cell>
          <cell r="J3108">
            <v>39.64</v>
          </cell>
          <cell r="K3108">
            <v>39.64</v>
          </cell>
          <cell r="M3108">
            <v>123.78</v>
          </cell>
          <cell r="N3108">
            <v>27.49</v>
          </cell>
          <cell r="O3108">
            <v>0.22208757472935853</v>
          </cell>
          <cell r="P3108">
            <v>230</v>
          </cell>
          <cell r="Q3108">
            <v>125000</v>
          </cell>
          <cell r="R3108">
            <v>8.1830559295067911</v>
          </cell>
          <cell r="S3108" t="str">
            <v/>
          </cell>
          <cell r="T3108">
            <v>25669</v>
          </cell>
          <cell r="U3108">
            <v>8.0043169879045077</v>
          </cell>
          <cell r="V3108">
            <v>2674550</v>
          </cell>
          <cell r="X3108">
            <v>78</v>
          </cell>
          <cell r="Y3108">
            <v>0</v>
          </cell>
          <cell r="Z3108">
            <v>20.88000000000001</v>
          </cell>
        </row>
        <row r="3109">
          <cell r="A3109">
            <v>40726</v>
          </cell>
          <cell r="C3109">
            <v>850783</v>
          </cell>
          <cell r="E3109">
            <v>1906470</v>
          </cell>
          <cell r="J3109">
            <v>40.590000000000003</v>
          </cell>
          <cell r="K3109">
            <v>40.590000000000003</v>
          </cell>
          <cell r="M3109">
            <v>121.79</v>
          </cell>
          <cell r="N3109">
            <v>27.56</v>
          </cell>
          <cell r="O3109">
            <v>0.22629115690943424</v>
          </cell>
          <cell r="P3109">
            <v>230</v>
          </cell>
          <cell r="Q3109">
            <v>130000</v>
          </cell>
          <cell r="R3109">
            <v>8.490125015395984</v>
          </cell>
          <cell r="S3109" t="str">
            <v/>
          </cell>
          <cell r="T3109">
            <v>23678</v>
          </cell>
          <cell r="U3109">
            <v>7.1620021811563888</v>
          </cell>
          <cell r="V3109">
            <v>2757253</v>
          </cell>
          <cell r="X3109">
            <v>80</v>
          </cell>
          <cell r="Y3109">
            <v>0</v>
          </cell>
          <cell r="Z3109">
            <v>23.243200000000016</v>
          </cell>
        </row>
        <row r="3110">
          <cell r="A3110">
            <v>40727</v>
          </cell>
          <cell r="C3110">
            <v>875234</v>
          </cell>
          <cell r="E3110">
            <v>1958380</v>
          </cell>
          <cell r="J3110">
            <v>42.7</v>
          </cell>
          <cell r="K3110">
            <v>42.7</v>
          </cell>
          <cell r="M3110">
            <v>125.69</v>
          </cell>
          <cell r="N3110">
            <v>30.06</v>
          </cell>
          <cell r="O3110">
            <v>0.23915983769591853</v>
          </cell>
          <cell r="P3110">
            <v>230</v>
          </cell>
          <cell r="Q3110">
            <v>142000</v>
          </cell>
          <cell r="R3110">
            <v>8.4138428647781929</v>
          </cell>
          <cell r="S3110" t="str">
            <v/>
          </cell>
          <cell r="T3110">
            <v>24241</v>
          </cell>
          <cell r="U3110">
            <v>7.1347028917841309</v>
          </cell>
          <cell r="V3110">
            <v>2833614</v>
          </cell>
          <cell r="X3110">
            <v>81</v>
          </cell>
          <cell r="Y3110">
            <v>0</v>
          </cell>
          <cell r="Z3110">
            <v>26.030399999999986</v>
          </cell>
        </row>
        <row r="3111">
          <cell r="A3111">
            <v>40728</v>
          </cell>
          <cell r="C3111">
            <v>810275</v>
          </cell>
          <cell r="E3111">
            <v>1881500</v>
          </cell>
          <cell r="J3111">
            <v>41.25</v>
          </cell>
          <cell r="K3111">
            <v>41.25</v>
          </cell>
          <cell r="M3111">
            <v>124.18</v>
          </cell>
          <cell r="N3111">
            <v>30.31</v>
          </cell>
          <cell r="O3111">
            <v>0.24408117249154451</v>
          </cell>
          <cell r="P3111">
            <v>230</v>
          </cell>
          <cell r="Q3111">
            <v>121000</v>
          </cell>
          <cell r="R3111">
            <v>8.1356918334038575</v>
          </cell>
          <cell r="S3111" t="str">
            <v/>
          </cell>
          <cell r="T3111">
            <v>26638</v>
          </cell>
          <cell r="U3111">
            <v>8.2533242934494897</v>
          </cell>
          <cell r="V3111">
            <v>2691775</v>
          </cell>
          <cell r="X3111">
            <v>78</v>
          </cell>
          <cell r="Y3111">
            <v>0</v>
          </cell>
          <cell r="Z3111">
            <v>22.952000000000027</v>
          </cell>
        </row>
        <row r="3112">
          <cell r="A3112">
            <v>40729</v>
          </cell>
          <cell r="C3112">
            <v>855023</v>
          </cell>
          <cell r="E3112">
            <v>2016620</v>
          </cell>
          <cell r="J3112">
            <v>43.26</v>
          </cell>
          <cell r="K3112">
            <v>43.26</v>
          </cell>
          <cell r="M3112">
            <v>130.94999999999999</v>
          </cell>
          <cell r="N3112">
            <v>30.67</v>
          </cell>
          <cell r="O3112">
            <v>0.23421153111874765</v>
          </cell>
          <cell r="P3112">
            <v>230</v>
          </cell>
          <cell r="Q3112">
            <v>128000</v>
          </cell>
          <cell r="R3112">
            <v>8.2419005797600615</v>
          </cell>
          <cell r="S3112" t="str">
            <v/>
          </cell>
          <cell r="T3112">
            <v>23291</v>
          </cell>
          <cell r="U3112">
            <v>6.7643136699095257</v>
          </cell>
          <cell r="V3112">
            <v>2871643</v>
          </cell>
          <cell r="X3112">
            <v>80</v>
          </cell>
          <cell r="Y3112">
            <v>0</v>
          </cell>
          <cell r="Z3112">
            <v>25.345600000000019</v>
          </cell>
        </row>
        <row r="3113">
          <cell r="A3113">
            <v>40730</v>
          </cell>
          <cell r="C3113">
            <v>968450</v>
          </cell>
          <cell r="D3113">
            <v>190463</v>
          </cell>
          <cell r="E3113">
            <v>1648830</v>
          </cell>
          <cell r="J3113">
            <v>46.55</v>
          </cell>
          <cell r="K3113">
            <v>46.55</v>
          </cell>
          <cell r="M3113">
            <v>108.89</v>
          </cell>
          <cell r="N3113">
            <v>25.7</v>
          </cell>
          <cell r="O3113">
            <v>0.2360179998163284</v>
          </cell>
          <cell r="P3113">
            <v>230</v>
          </cell>
          <cell r="Q3113">
            <v>129000</v>
          </cell>
          <cell r="R3113">
            <v>8.4189397838394235</v>
          </cell>
          <cell r="S3113" t="str">
            <v/>
          </cell>
          <cell r="T3113">
            <v>23537</v>
          </cell>
          <cell r="U3113">
            <v>6.9913300469451798</v>
          </cell>
          <cell r="V3113">
            <v>2807743</v>
          </cell>
          <cell r="X3113">
            <v>80</v>
          </cell>
          <cell r="Y3113">
            <v>0</v>
          </cell>
          <cell r="Z3113">
            <v>25.857600000000019</v>
          </cell>
        </row>
        <row r="3114">
          <cell r="A3114">
            <v>40731</v>
          </cell>
          <cell r="C3114">
            <v>904145</v>
          </cell>
          <cell r="E3114">
            <v>1987720</v>
          </cell>
          <cell r="J3114">
            <v>47.82</v>
          </cell>
          <cell r="K3114">
            <v>47.82</v>
          </cell>
          <cell r="M3114">
            <v>130.86000000000001</v>
          </cell>
          <cell r="N3114">
            <v>31.66</v>
          </cell>
          <cell r="O3114">
            <v>0.2419379489530796</v>
          </cell>
          <cell r="P3114">
            <v>230</v>
          </cell>
          <cell r="Q3114">
            <v>137000</v>
          </cell>
          <cell r="R3114">
            <v>8.0923018804566826</v>
          </cell>
          <cell r="S3114" t="str">
            <v/>
          </cell>
          <cell r="T3114">
            <v>26233</v>
          </cell>
          <cell r="U3114">
            <v>7.5654714172342068</v>
          </cell>
          <cell r="V3114">
            <v>2891865</v>
          </cell>
          <cell r="X3114">
            <v>80</v>
          </cell>
          <cell r="Y3114">
            <v>0</v>
          </cell>
          <cell r="Z3114">
            <v>26.361600000000038</v>
          </cell>
        </row>
        <row r="3115">
          <cell r="A3115">
            <v>40732</v>
          </cell>
          <cell r="C3115">
            <v>899539</v>
          </cell>
          <cell r="E3115">
            <v>1898370</v>
          </cell>
          <cell r="J3115">
            <v>44.57</v>
          </cell>
          <cell r="K3115">
            <v>44.57</v>
          </cell>
          <cell r="M3115">
            <v>122.25</v>
          </cell>
          <cell r="N3115">
            <v>28.37</v>
          </cell>
          <cell r="O3115">
            <v>0.23206543967280163</v>
          </cell>
          <cell r="P3115">
            <v>230</v>
          </cell>
          <cell r="Q3115">
            <v>126000</v>
          </cell>
          <cell r="R3115">
            <v>8.3860118690804466</v>
          </cell>
          <cell r="S3115" t="str">
            <v/>
          </cell>
          <cell r="T3115">
            <v>29449</v>
          </cell>
          <cell r="U3115">
            <v>8.7781503973145654</v>
          </cell>
          <cell r="V3115">
            <v>2797909</v>
          </cell>
          <cell r="X3115">
            <v>78</v>
          </cell>
          <cell r="Y3115">
            <v>0</v>
          </cell>
          <cell r="Z3115">
            <v>24.198400000000007</v>
          </cell>
        </row>
        <row r="3116">
          <cell r="A3116">
            <v>40733</v>
          </cell>
          <cell r="C3116">
            <v>896604</v>
          </cell>
          <cell r="E3116">
            <v>1679050</v>
          </cell>
          <cell r="J3116">
            <v>44.91</v>
          </cell>
          <cell r="K3116">
            <v>44.91</v>
          </cell>
          <cell r="M3116">
            <v>104.25</v>
          </cell>
          <cell r="N3116">
            <v>22.5</v>
          </cell>
          <cell r="O3116">
            <v>0.21582733812949639</v>
          </cell>
          <cell r="P3116">
            <v>230</v>
          </cell>
          <cell r="Q3116">
            <v>126000</v>
          </cell>
          <cell r="R3116">
            <v>8.6338629659426118</v>
          </cell>
          <cell r="S3116" t="str">
            <v/>
          </cell>
          <cell r="T3116">
            <v>23960</v>
          </cell>
          <cell r="U3116">
            <v>7.7582780917002045</v>
          </cell>
          <cell r="V3116">
            <v>2575654</v>
          </cell>
          <cell r="X3116">
            <v>78</v>
          </cell>
          <cell r="Y3116">
            <v>0</v>
          </cell>
          <cell r="Z3116">
            <v>22.438399999999987</v>
          </cell>
        </row>
        <row r="3117">
          <cell r="A3117">
            <v>40734</v>
          </cell>
          <cell r="C3117">
            <v>1036430</v>
          </cell>
          <cell r="E3117">
            <v>2012550</v>
          </cell>
          <cell r="J3117">
            <v>51.56</v>
          </cell>
          <cell r="K3117">
            <v>51.56</v>
          </cell>
          <cell r="M3117">
            <v>131.36000000000001</v>
          </cell>
          <cell r="N3117">
            <v>30.32</v>
          </cell>
          <cell r="O3117">
            <v>0.23081607795371495</v>
          </cell>
          <cell r="P3117">
            <v>230</v>
          </cell>
          <cell r="Q3117">
            <v>146000</v>
          </cell>
          <cell r="R3117">
            <v>8.3341898097528961</v>
          </cell>
          <cell r="S3117" t="str">
            <v/>
          </cell>
          <cell r="T3117">
            <v>24161</v>
          </cell>
          <cell r="U3117">
            <v>6.6088573883725052</v>
          </cell>
          <cell r="V3117">
            <v>3048980</v>
          </cell>
          <cell r="X3117">
            <v>82</v>
          </cell>
          <cell r="Y3117">
            <v>0</v>
          </cell>
          <cell r="Z3117">
            <v>25.894400000000019</v>
          </cell>
        </row>
        <row r="3118">
          <cell r="A3118">
            <v>40735</v>
          </cell>
          <cell r="C3118">
            <v>1186350</v>
          </cell>
          <cell r="D3118">
            <v>9480</v>
          </cell>
          <cell r="E3118">
            <v>2119180</v>
          </cell>
          <cell r="J3118">
            <v>56.62</v>
          </cell>
          <cell r="K3118">
            <v>56.62</v>
          </cell>
          <cell r="L3118">
            <v>320</v>
          </cell>
          <cell r="M3118">
            <v>136.41999999999999</v>
          </cell>
          <cell r="N3118">
            <v>32.44</v>
          </cell>
          <cell r="O3118">
            <v>0.23779504471485119</v>
          </cell>
          <cell r="P3118">
            <v>230</v>
          </cell>
          <cell r="Q3118">
            <v>147000</v>
          </cell>
          <cell r="R3118">
            <v>8.5617747617074187</v>
          </cell>
          <cell r="S3118">
            <v>29.625</v>
          </cell>
          <cell r="T3118">
            <v>26552</v>
          </cell>
          <cell r="U3118">
            <v>6.680030527811379</v>
          </cell>
          <cell r="V3118">
            <v>3315010</v>
          </cell>
          <cell r="X3118">
            <v>90</v>
          </cell>
          <cell r="Y3118">
            <v>0</v>
          </cell>
          <cell r="Z3118">
            <v>30.569600000000037</v>
          </cell>
        </row>
        <row r="3119">
          <cell r="A3119">
            <v>40736</v>
          </cell>
          <cell r="C3119">
            <v>1247560</v>
          </cell>
          <cell r="D3119">
            <v>1555</v>
          </cell>
          <cell r="E3119">
            <v>2111770</v>
          </cell>
          <cell r="J3119">
            <v>58.83</v>
          </cell>
          <cell r="K3119">
            <v>58.83</v>
          </cell>
          <cell r="L3119">
            <v>40</v>
          </cell>
          <cell r="M3119">
            <v>138.41</v>
          </cell>
          <cell r="N3119">
            <v>29.65</v>
          </cell>
          <cell r="O3119">
            <v>0.21421862582183368</v>
          </cell>
          <cell r="P3119">
            <v>230</v>
          </cell>
          <cell r="Q3119">
            <v>151000</v>
          </cell>
          <cell r="R3119">
            <v>8.5158436422632331</v>
          </cell>
          <cell r="S3119">
            <v>38.875</v>
          </cell>
          <cell r="T3119">
            <v>25018</v>
          </cell>
          <cell r="U3119">
            <v>6.2081898071490098</v>
          </cell>
          <cell r="V3119">
            <v>3360885</v>
          </cell>
          <cell r="X3119">
            <v>84</v>
          </cell>
          <cell r="Y3119">
            <v>0</v>
          </cell>
          <cell r="Z3119">
            <v>28.033599999999993</v>
          </cell>
        </row>
        <row r="3120">
          <cell r="A3120">
            <v>40737</v>
          </cell>
          <cell r="C3120">
            <v>1035890</v>
          </cell>
          <cell r="D3120">
            <v>1672</v>
          </cell>
          <cell r="E3120">
            <v>2078890</v>
          </cell>
          <cell r="J3120">
            <v>48.71</v>
          </cell>
          <cell r="K3120">
            <v>48.71</v>
          </cell>
          <cell r="L3120">
            <v>40</v>
          </cell>
          <cell r="M3120">
            <v>135.41</v>
          </cell>
          <cell r="N3120">
            <v>28.63</v>
          </cell>
          <cell r="O3120">
            <v>0.21143194741894986</v>
          </cell>
          <cell r="P3120">
            <v>230</v>
          </cell>
          <cell r="Q3120">
            <v>140000</v>
          </cell>
          <cell r="R3120">
            <v>8.458559635020638</v>
          </cell>
          <cell r="S3120">
            <v>41.8</v>
          </cell>
          <cell r="T3120">
            <v>27827</v>
          </cell>
          <cell r="U3120">
            <v>7.4468395470233455</v>
          </cell>
          <cell r="V3120">
            <v>3116452</v>
          </cell>
          <cell r="X3120">
            <v>82</v>
          </cell>
          <cell r="Y3120">
            <v>0</v>
          </cell>
          <cell r="Z3120">
            <v>26.168000000000035</v>
          </cell>
        </row>
        <row r="3121">
          <cell r="A3121">
            <v>40738</v>
          </cell>
          <cell r="C3121">
            <v>977321</v>
          </cell>
          <cell r="E3121">
            <v>2050280</v>
          </cell>
          <cell r="J3121">
            <v>51.91</v>
          </cell>
          <cell r="K3121">
            <v>51.91</v>
          </cell>
          <cell r="M3121">
            <v>133.51</v>
          </cell>
          <cell r="N3121">
            <v>27.88</v>
          </cell>
          <cell r="O3121">
            <v>0.20882330911542207</v>
          </cell>
          <cell r="P3121">
            <v>230</v>
          </cell>
          <cell r="Q3121">
            <v>138000</v>
          </cell>
          <cell r="R3121">
            <v>8.1641705317657216</v>
          </cell>
          <cell r="S3121" t="str">
            <v/>
          </cell>
          <cell r="T3121">
            <v>23649</v>
          </cell>
          <cell r="U3121">
            <v>6.5144865522240218</v>
          </cell>
          <cell r="V3121">
            <v>3027601</v>
          </cell>
          <cell r="X3121">
            <v>80</v>
          </cell>
          <cell r="Y3121">
            <v>0</v>
          </cell>
          <cell r="Z3121">
            <v>23.235199999999992</v>
          </cell>
        </row>
        <row r="3122">
          <cell r="A3122">
            <v>40739</v>
          </cell>
          <cell r="C3122">
            <v>945582</v>
          </cell>
          <cell r="E3122">
            <v>1930870</v>
          </cell>
          <cell r="J3122">
            <v>46.31</v>
          </cell>
          <cell r="K3122">
            <v>46.31</v>
          </cell>
          <cell r="M3122">
            <v>124.75</v>
          </cell>
          <cell r="N3122">
            <v>22.97</v>
          </cell>
          <cell r="O3122">
            <v>0.18412825651302606</v>
          </cell>
          <cell r="P3122">
            <v>230</v>
          </cell>
          <cell r="Q3122">
            <v>128000</v>
          </cell>
          <cell r="R3122">
            <v>8.4077282824739861</v>
          </cell>
          <cell r="S3122" t="str">
            <v/>
          </cell>
          <cell r="T3122">
            <v>24097</v>
          </cell>
          <cell r="U3122">
            <v>6.9866968056480694</v>
          </cell>
          <cell r="V3122">
            <v>2876452</v>
          </cell>
          <cell r="X3122">
            <v>80</v>
          </cell>
          <cell r="Y3122">
            <v>0</v>
          </cell>
          <cell r="Z3122">
            <v>21.592000000000027</v>
          </cell>
        </row>
        <row r="3123">
          <cell r="A3123">
            <v>40740</v>
          </cell>
          <cell r="C3123">
            <v>923697</v>
          </cell>
          <cell r="E3123">
            <v>2001670</v>
          </cell>
          <cell r="J3123">
            <v>39.67</v>
          </cell>
          <cell r="K3123">
            <v>39.67</v>
          </cell>
          <cell r="M3123">
            <v>127.04</v>
          </cell>
          <cell r="N3123">
            <v>24.44</v>
          </cell>
          <cell r="O3123">
            <v>0.19238035264483627</v>
          </cell>
          <cell r="P3123">
            <v>230</v>
          </cell>
          <cell r="Q3123">
            <v>136000</v>
          </cell>
          <cell r="R3123">
            <v>8.7738198068502182</v>
          </cell>
          <cell r="S3123" t="str">
            <v/>
          </cell>
          <cell r="T3123">
            <v>23738</v>
          </cell>
          <cell r="U3123">
            <v>6.7675242114920957</v>
          </cell>
          <cell r="V3123">
            <v>2925367</v>
          </cell>
          <cell r="X3123">
            <v>80</v>
          </cell>
          <cell r="Y3123">
            <v>0</v>
          </cell>
          <cell r="Z3123">
            <v>24.828800000000001</v>
          </cell>
        </row>
        <row r="3124">
          <cell r="A3124">
            <v>40741</v>
          </cell>
          <cell r="C3124">
            <v>993313</v>
          </cell>
          <cell r="E3124">
            <v>2033480</v>
          </cell>
          <cell r="J3124">
            <v>49.67</v>
          </cell>
          <cell r="K3124">
            <v>49.67</v>
          </cell>
          <cell r="M3124">
            <v>129.49</v>
          </cell>
          <cell r="N3124">
            <v>25.21</v>
          </cell>
          <cell r="O3124">
            <v>0.19468684840528225</v>
          </cell>
          <cell r="P3124">
            <v>230</v>
          </cell>
          <cell r="Q3124">
            <v>136000</v>
          </cell>
          <cell r="R3124">
            <v>8.4471784996651031</v>
          </cell>
          <cell r="S3124" t="str">
            <v/>
          </cell>
          <cell r="T3124">
            <v>24442</v>
          </cell>
          <cell r="U3124">
            <v>6.7347281429552668</v>
          </cell>
          <cell r="V3124">
            <v>3026793</v>
          </cell>
          <cell r="X3124">
            <v>82</v>
          </cell>
          <cell r="Y3124">
            <v>0</v>
          </cell>
          <cell r="Z3124">
            <v>25.084800000000016</v>
          </cell>
        </row>
        <row r="3125">
          <cell r="A3125">
            <v>40742</v>
          </cell>
          <cell r="C3125">
            <v>1107270</v>
          </cell>
          <cell r="E3125">
            <v>2029970</v>
          </cell>
          <cell r="J3125">
            <v>55.87</v>
          </cell>
          <cell r="K3125">
            <v>55.87</v>
          </cell>
          <cell r="M3125">
            <v>129.94999999999999</v>
          </cell>
          <cell r="N3125">
            <v>26.4</v>
          </cell>
          <cell r="O3125">
            <v>0.20315505963832245</v>
          </cell>
          <cell r="P3125">
            <v>230</v>
          </cell>
          <cell r="Q3125">
            <v>142000</v>
          </cell>
          <cell r="R3125">
            <v>8.4416101603702511</v>
          </cell>
          <cell r="S3125" t="str">
            <v/>
          </cell>
          <cell r="T3125">
            <v>25009</v>
          </cell>
          <cell r="U3125">
            <v>6.6483616172176827</v>
          </cell>
          <cell r="V3125">
            <v>3137240</v>
          </cell>
          <cell r="X3125">
            <v>83</v>
          </cell>
          <cell r="Y3125">
            <v>0</v>
          </cell>
          <cell r="Z3125">
            <v>25.721600000000038</v>
          </cell>
        </row>
        <row r="3126">
          <cell r="A3126">
            <v>40743</v>
          </cell>
          <cell r="C3126">
            <v>1213110</v>
          </cell>
          <cell r="D3126">
            <v>131095</v>
          </cell>
          <cell r="E3126">
            <v>1932440</v>
          </cell>
          <cell r="J3126">
            <v>57.13</v>
          </cell>
          <cell r="K3126">
            <v>57.13</v>
          </cell>
          <cell r="L3126">
            <v>1670</v>
          </cell>
          <cell r="M3126">
            <v>120.31</v>
          </cell>
          <cell r="N3126">
            <v>25.35</v>
          </cell>
          <cell r="O3126">
            <v>0.21070567700108056</v>
          </cell>
          <cell r="P3126">
            <v>230</v>
          </cell>
          <cell r="Q3126">
            <v>148000</v>
          </cell>
          <cell r="R3126">
            <v>8.863700405770965</v>
          </cell>
          <cell r="S3126">
            <v>78.5</v>
          </cell>
          <cell r="T3126">
            <v>25153</v>
          </cell>
          <cell r="U3126">
            <v>6.4021589155981191</v>
          </cell>
          <cell r="V3126">
            <v>3276645</v>
          </cell>
          <cell r="X3126">
            <v>84</v>
          </cell>
          <cell r="Y3126">
            <v>0</v>
          </cell>
          <cell r="Z3126">
            <v>25.766400000000033</v>
          </cell>
        </row>
        <row r="3127">
          <cell r="A3127">
            <v>40744</v>
          </cell>
          <cell r="C3127">
            <v>1162250</v>
          </cell>
          <cell r="D3127">
            <v>64452</v>
          </cell>
          <cell r="E3127">
            <v>2116810</v>
          </cell>
          <cell r="J3127">
            <v>59.79</v>
          </cell>
          <cell r="K3127">
            <v>59.79</v>
          </cell>
          <cell r="L3127">
            <v>890</v>
          </cell>
          <cell r="M3127">
            <v>135.97</v>
          </cell>
          <cell r="N3127">
            <v>29.48</v>
          </cell>
          <cell r="O3127">
            <v>0.21681253217621535</v>
          </cell>
          <cell r="P3127">
            <v>230</v>
          </cell>
          <cell r="Q3127">
            <v>147000</v>
          </cell>
          <cell r="R3127">
            <v>8.3752043318348992</v>
          </cell>
          <cell r="S3127">
            <v>72.417977528089892</v>
          </cell>
          <cell r="T3127">
            <v>27516</v>
          </cell>
          <cell r="U3127">
            <v>6.8635446799652584</v>
          </cell>
          <cell r="V3127">
            <v>3343512</v>
          </cell>
          <cell r="X3127">
            <v>86</v>
          </cell>
          <cell r="Y3127">
            <v>0</v>
          </cell>
          <cell r="Z3127">
            <v>27.572800000000029</v>
          </cell>
        </row>
        <row r="3128">
          <cell r="A3128">
            <v>40745</v>
          </cell>
          <cell r="C3128">
            <v>1376940</v>
          </cell>
          <cell r="D3128">
            <v>1558</v>
          </cell>
          <cell r="E3128">
            <v>2051110</v>
          </cell>
          <cell r="J3128">
            <v>66.790000000000006</v>
          </cell>
          <cell r="K3128">
            <v>66.790000000000006</v>
          </cell>
          <cell r="L3128">
            <v>30</v>
          </cell>
          <cell r="M3128">
            <v>129.47999999999999</v>
          </cell>
          <cell r="N3128">
            <v>32.229999999999997</v>
          </cell>
          <cell r="O3128">
            <v>0.24891875193080013</v>
          </cell>
          <cell r="P3128">
            <v>230</v>
          </cell>
          <cell r="Q3128">
            <v>149000</v>
          </cell>
          <cell r="R3128">
            <v>8.7329953635298327</v>
          </cell>
          <cell r="S3128">
            <v>51.93333333333333</v>
          </cell>
          <cell r="T3128">
            <v>25117</v>
          </cell>
          <cell r="U3128">
            <v>6.107863639226407</v>
          </cell>
          <cell r="V3128">
            <v>3429608</v>
          </cell>
          <cell r="X3128">
            <v>86</v>
          </cell>
          <cell r="Y3128">
            <v>0</v>
          </cell>
          <cell r="Z3128">
            <v>26.971200000000039</v>
          </cell>
        </row>
        <row r="3129">
          <cell r="A3129">
            <v>40746</v>
          </cell>
          <cell r="C3129">
            <v>1306450</v>
          </cell>
          <cell r="D3129">
            <v>1608</v>
          </cell>
          <cell r="E3129">
            <v>2163640</v>
          </cell>
          <cell r="J3129">
            <v>67.98</v>
          </cell>
          <cell r="K3129">
            <v>67.98</v>
          </cell>
          <cell r="L3129">
            <v>40</v>
          </cell>
          <cell r="M3129">
            <v>135.05000000000001</v>
          </cell>
          <cell r="N3129">
            <v>36.72</v>
          </cell>
          <cell r="O3129">
            <v>0.27189929655683076</v>
          </cell>
          <cell r="P3129">
            <v>230</v>
          </cell>
          <cell r="Q3129">
            <v>150000</v>
          </cell>
          <cell r="R3129">
            <v>8.5457567847116174</v>
          </cell>
          <cell r="S3129">
            <v>40.200000000000003</v>
          </cell>
          <cell r="T3129">
            <v>24464</v>
          </cell>
          <cell r="U3129">
            <v>5.876944365552534</v>
          </cell>
          <cell r="V3129">
            <v>3471698</v>
          </cell>
          <cell r="X3129">
            <v>86</v>
          </cell>
          <cell r="Y3129">
            <v>0</v>
          </cell>
          <cell r="Z3129">
            <v>27.574400000000026</v>
          </cell>
        </row>
        <row r="3130">
          <cell r="A3130">
            <v>40747</v>
          </cell>
          <cell r="C3130">
            <v>1307570</v>
          </cell>
          <cell r="D3130">
            <v>1584</v>
          </cell>
          <cell r="E3130">
            <v>2129910</v>
          </cell>
          <cell r="J3130">
            <v>66.61</v>
          </cell>
          <cell r="K3130">
            <v>66.61</v>
          </cell>
          <cell r="L3130">
            <v>30</v>
          </cell>
          <cell r="M3130">
            <v>132.82</v>
          </cell>
          <cell r="N3130">
            <v>36.72</v>
          </cell>
          <cell r="O3130">
            <v>0.27646438789338956</v>
          </cell>
          <cell r="P3130">
            <v>230</v>
          </cell>
          <cell r="Q3130">
            <v>150000</v>
          </cell>
          <cell r="R3130">
            <v>8.6182620468334754</v>
          </cell>
          <cell r="S3130">
            <v>52.8</v>
          </cell>
          <cell r="T3130">
            <v>24401</v>
          </cell>
          <cell r="U3130">
            <v>5.9174339296971503</v>
          </cell>
          <cell r="V3130">
            <v>3439064</v>
          </cell>
          <cell r="X3130">
            <v>86</v>
          </cell>
          <cell r="Y3130">
            <v>0</v>
          </cell>
          <cell r="Z3130">
            <v>27.875200000000007</v>
          </cell>
        </row>
        <row r="3131">
          <cell r="A3131">
            <v>40748</v>
          </cell>
          <cell r="C3131">
            <v>1212050</v>
          </cell>
          <cell r="D3131">
            <v>1480</v>
          </cell>
          <cell r="E3131">
            <v>2130650</v>
          </cell>
          <cell r="J3131">
            <v>59.91</v>
          </cell>
          <cell r="K3131">
            <v>59.91</v>
          </cell>
          <cell r="L3131">
            <v>40</v>
          </cell>
          <cell r="M3131">
            <v>131.35</v>
          </cell>
          <cell r="N3131">
            <v>36.25</v>
          </cell>
          <cell r="O3131">
            <v>0.27598020555767033</v>
          </cell>
          <cell r="P3131">
            <v>230</v>
          </cell>
          <cell r="Q3131">
            <v>151000</v>
          </cell>
          <cell r="R3131">
            <v>8.738628045592387</v>
          </cell>
          <cell r="S3131">
            <v>37</v>
          </cell>
          <cell r="T3131">
            <v>27498</v>
          </cell>
          <cell r="U3131">
            <v>6.8576846940057052</v>
          </cell>
          <cell r="V3131">
            <v>3344180</v>
          </cell>
          <cell r="X3131">
            <v>84</v>
          </cell>
          <cell r="Y3131">
            <v>0</v>
          </cell>
          <cell r="Z3131">
            <v>29.667200000000008</v>
          </cell>
        </row>
        <row r="3132">
          <cell r="A3132">
            <v>40749</v>
          </cell>
          <cell r="C3132">
            <v>1162060</v>
          </cell>
          <cell r="D3132">
            <v>61111</v>
          </cell>
          <cell r="E3132">
            <v>1902040</v>
          </cell>
          <cell r="J3132">
            <v>55.29</v>
          </cell>
          <cell r="K3132">
            <v>55.29</v>
          </cell>
          <cell r="L3132">
            <v>820</v>
          </cell>
          <cell r="M3132">
            <v>120.71</v>
          </cell>
          <cell r="N3132">
            <v>31.27</v>
          </cell>
          <cell r="O3132">
            <v>0.2590506171816751</v>
          </cell>
          <cell r="P3132">
            <v>230</v>
          </cell>
          <cell r="Q3132">
            <v>141000</v>
          </cell>
          <cell r="R3132">
            <v>8.7048295454545457</v>
          </cell>
          <cell r="S3132">
            <v>74.525609756097566</v>
          </cell>
          <cell r="T3132">
            <v>26204</v>
          </cell>
          <cell r="U3132">
            <v>6.9928513626759923</v>
          </cell>
          <cell r="V3132">
            <v>3125211</v>
          </cell>
          <cell r="X3132">
            <v>82</v>
          </cell>
          <cell r="Y3132">
            <v>0</v>
          </cell>
          <cell r="Z3132">
            <v>26.971200000000039</v>
          </cell>
        </row>
        <row r="3133">
          <cell r="A3133">
            <v>40750</v>
          </cell>
          <cell r="C3133">
            <v>1212800</v>
          </cell>
          <cell r="D3133">
            <v>3818</v>
          </cell>
          <cell r="E3133">
            <v>2075150</v>
          </cell>
          <cell r="J3133">
            <v>57.85</v>
          </cell>
          <cell r="K3133">
            <v>57.85</v>
          </cell>
          <cell r="L3133">
            <v>70</v>
          </cell>
          <cell r="M3133">
            <v>131.47999999999999</v>
          </cell>
          <cell r="N3133">
            <v>33.64</v>
          </cell>
          <cell r="O3133">
            <v>0.25585640401581994</v>
          </cell>
          <cell r="P3133">
            <v>230</v>
          </cell>
          <cell r="Q3133">
            <v>144000</v>
          </cell>
          <cell r="R3133">
            <v>8.6831194211165705</v>
          </cell>
          <cell r="S3133">
            <v>54.542857142857144</v>
          </cell>
          <cell r="T3133">
            <v>25787</v>
          </cell>
          <cell r="U3133">
            <v>6.5333759851848612</v>
          </cell>
          <cell r="V3133">
            <v>3291768</v>
          </cell>
          <cell r="X3133">
            <v>82</v>
          </cell>
          <cell r="Y3133">
            <v>0</v>
          </cell>
          <cell r="Z3133">
            <v>27.49760000000002</v>
          </cell>
        </row>
        <row r="3134">
          <cell r="A3134">
            <v>40751</v>
          </cell>
          <cell r="C3134">
            <v>1168110</v>
          </cell>
          <cell r="D3134">
            <v>1480</v>
          </cell>
          <cell r="E3134">
            <v>2105120</v>
          </cell>
          <cell r="J3134">
            <v>59.23</v>
          </cell>
          <cell r="K3134">
            <v>59.23</v>
          </cell>
          <cell r="L3134">
            <v>150</v>
          </cell>
          <cell r="M3134">
            <v>134.86000000000001</v>
          </cell>
          <cell r="N3134">
            <v>33.44</v>
          </cell>
          <cell r="O3134">
            <v>0.24796084828711251</v>
          </cell>
          <cell r="P3134">
            <v>230</v>
          </cell>
          <cell r="Q3134">
            <v>145000</v>
          </cell>
          <cell r="R3134">
            <v>8.4322479262197945</v>
          </cell>
          <cell r="S3134">
            <v>9.8666666666666671</v>
          </cell>
          <cell r="T3134">
            <v>26377</v>
          </cell>
          <cell r="U3134">
            <v>6.7176690455032659</v>
          </cell>
          <cell r="V3134">
            <v>3274710</v>
          </cell>
          <cell r="X3134">
            <v>82</v>
          </cell>
          <cell r="Y3134">
            <v>0</v>
          </cell>
          <cell r="Z3134">
            <v>26.704000000000022</v>
          </cell>
        </row>
        <row r="3135">
          <cell r="A3135">
            <v>40752</v>
          </cell>
          <cell r="C3135">
            <v>1191770</v>
          </cell>
          <cell r="E3135">
            <v>2088100</v>
          </cell>
          <cell r="J3135">
            <v>59.2</v>
          </cell>
          <cell r="K3135">
            <v>59.2</v>
          </cell>
          <cell r="M3135">
            <v>132.19</v>
          </cell>
          <cell r="N3135">
            <v>32.86</v>
          </cell>
          <cell r="O3135">
            <v>0.24858158710946365</v>
          </cell>
          <cell r="P3135">
            <v>230</v>
          </cell>
          <cell r="Q3135">
            <v>146000</v>
          </cell>
          <cell r="R3135">
            <v>8.5685511259731442</v>
          </cell>
          <cell r="S3135" t="str">
            <v/>
          </cell>
          <cell r="T3135">
            <v>25494</v>
          </cell>
          <cell r="U3135">
            <v>6.4825727848969619</v>
          </cell>
          <cell r="V3135">
            <v>3279870</v>
          </cell>
          <cell r="X3135">
            <v>84</v>
          </cell>
          <cell r="Y3135">
            <v>0</v>
          </cell>
          <cell r="Z3135">
            <v>26.344000000000023</v>
          </cell>
        </row>
        <row r="3136">
          <cell r="A3136">
            <v>40753</v>
          </cell>
          <cell r="C3136">
            <v>1203710</v>
          </cell>
          <cell r="E3136">
            <v>2092820</v>
          </cell>
          <cell r="J3136">
            <v>61.16</v>
          </cell>
          <cell r="K3136">
            <v>61.16</v>
          </cell>
          <cell r="M3136">
            <v>128.22</v>
          </cell>
          <cell r="N3136">
            <v>33.44</v>
          </cell>
          <cell r="O3136">
            <v>0.26080174699734832</v>
          </cell>
          <cell r="P3136">
            <v>230</v>
          </cell>
          <cell r="Q3136">
            <v>144000</v>
          </cell>
          <cell r="R3136">
            <v>8.7034797761115215</v>
          </cell>
          <cell r="S3136" t="str">
            <v/>
          </cell>
          <cell r="T3136">
            <v>25608</v>
          </cell>
          <cell r="U3136">
            <v>6.478652401161221</v>
          </cell>
          <cell r="V3136">
            <v>3296530</v>
          </cell>
          <cell r="X3136">
            <v>84</v>
          </cell>
          <cell r="Y3136">
            <v>0</v>
          </cell>
          <cell r="Z3136">
            <v>26.916800000000009</v>
          </cell>
        </row>
        <row r="3137">
          <cell r="A3137">
            <v>40754</v>
          </cell>
          <cell r="C3137">
            <v>1036400</v>
          </cell>
          <cell r="E3137">
            <v>2033540</v>
          </cell>
          <cell r="J3137">
            <v>51.93</v>
          </cell>
          <cell r="K3137">
            <v>51.93</v>
          </cell>
          <cell r="M3137">
            <v>128.58000000000001</v>
          </cell>
          <cell r="N3137">
            <v>31.19</v>
          </cell>
          <cell r="O3137">
            <v>0.24257271737439726</v>
          </cell>
          <cell r="P3137">
            <v>230</v>
          </cell>
          <cell r="Q3137">
            <v>144000</v>
          </cell>
          <cell r="R3137">
            <v>8.5035178106476081</v>
          </cell>
          <cell r="S3137" t="str">
            <v/>
          </cell>
          <cell r="T3137">
            <v>24917</v>
          </cell>
          <cell r="U3137">
            <v>6.7691153573033995</v>
          </cell>
          <cell r="V3137">
            <v>3069940</v>
          </cell>
          <cell r="X3137">
            <v>83</v>
          </cell>
          <cell r="Y3137">
            <v>0</v>
          </cell>
          <cell r="Z3137">
            <v>29.24160000000002</v>
          </cell>
        </row>
        <row r="3138">
          <cell r="A3138">
            <v>40755</v>
          </cell>
          <cell r="C3138">
            <v>969959</v>
          </cell>
          <cell r="E3138">
            <v>2029980</v>
          </cell>
          <cell r="J3138">
            <v>49.62</v>
          </cell>
          <cell r="K3138">
            <v>49.62</v>
          </cell>
          <cell r="M3138">
            <v>130.28</v>
          </cell>
          <cell r="N3138">
            <v>29.38</v>
          </cell>
          <cell r="O3138">
            <v>0.22551427694197113</v>
          </cell>
          <cell r="P3138">
            <v>230</v>
          </cell>
          <cell r="Q3138">
            <v>137000</v>
          </cell>
          <cell r="R3138">
            <v>8.3377959977765421</v>
          </cell>
          <cell r="S3138" t="str">
            <v/>
          </cell>
          <cell r="T3138">
            <v>24698</v>
          </cell>
          <cell r="U3138">
            <v>6.8661836124001185</v>
          </cell>
          <cell r="V3138">
            <v>2999939</v>
          </cell>
          <cell r="X3138">
            <v>83</v>
          </cell>
          <cell r="Y3138">
            <v>0</v>
          </cell>
          <cell r="Z3138">
            <v>26.832000000000008</v>
          </cell>
        </row>
        <row r="3139">
          <cell r="A3139">
            <v>40756</v>
          </cell>
          <cell r="C3139">
            <v>1003460</v>
          </cell>
          <cell r="E3139">
            <v>2122210</v>
          </cell>
          <cell r="J3139">
            <v>48.19</v>
          </cell>
          <cell r="K3139">
            <v>48.19</v>
          </cell>
          <cell r="M3139">
            <v>135.30000000000001</v>
          </cell>
          <cell r="N3139">
            <v>30.75</v>
          </cell>
          <cell r="O3139">
            <v>0.22727272727272727</v>
          </cell>
          <cell r="P3139">
            <v>230</v>
          </cell>
          <cell r="Q3139">
            <v>139000</v>
          </cell>
          <cell r="R3139">
            <v>8.5172761458390109</v>
          </cell>
          <cell r="S3139" t="str">
            <v/>
          </cell>
          <cell r="T3139">
            <v>25679</v>
          </cell>
          <cell r="U3139">
            <v>6.8517425064066257</v>
          </cell>
          <cell r="V3139">
            <v>3125670</v>
          </cell>
          <cell r="X3139">
            <v>83</v>
          </cell>
          <cell r="Y3139">
            <v>0</v>
          </cell>
          <cell r="Z3139">
            <v>28.979200000000034</v>
          </cell>
        </row>
        <row r="3140">
          <cell r="A3140">
            <v>40757</v>
          </cell>
          <cell r="C3140">
            <v>866915</v>
          </cell>
          <cell r="E3140">
            <v>2092060</v>
          </cell>
          <cell r="J3140">
            <v>41.68</v>
          </cell>
          <cell r="K3140">
            <v>41.68</v>
          </cell>
          <cell r="M3140">
            <v>132.62</v>
          </cell>
          <cell r="N3140">
            <v>31.98</v>
          </cell>
          <cell r="O3140">
            <v>0.24114009953249887</v>
          </cell>
          <cell r="P3140">
            <v>230</v>
          </cell>
          <cell r="Q3140">
            <v>133000</v>
          </cell>
          <cell r="R3140">
            <v>8.488166953528399</v>
          </cell>
          <cell r="S3140" t="str">
            <v/>
          </cell>
          <cell r="T3140">
            <v>24700</v>
          </cell>
          <cell r="U3140">
            <v>6.9618026512559243</v>
          </cell>
          <cell r="V3140">
            <v>2958975</v>
          </cell>
          <cell r="X3140">
            <v>83</v>
          </cell>
          <cell r="Y3140">
            <v>0</v>
          </cell>
          <cell r="Z3140">
            <v>26.548800000000014</v>
          </cell>
        </row>
        <row r="3141">
          <cell r="A3141">
            <v>40758</v>
          </cell>
          <cell r="C3141">
            <v>1128880</v>
          </cell>
          <cell r="E3141">
            <v>2087480</v>
          </cell>
          <cell r="J3141">
            <v>52.29</v>
          </cell>
          <cell r="K3141">
            <v>52.29</v>
          </cell>
          <cell r="M3141">
            <v>130.31</v>
          </cell>
          <cell r="N3141">
            <v>35.049999999999997</v>
          </cell>
          <cell r="O3141">
            <v>0.26897398511242421</v>
          </cell>
          <cell r="P3141">
            <v>230</v>
          </cell>
          <cell r="Q3141">
            <v>144000</v>
          </cell>
          <cell r="R3141">
            <v>8.8071193866374582</v>
          </cell>
          <cell r="S3141" t="str">
            <v/>
          </cell>
          <cell r="T3141">
            <v>25526</v>
          </cell>
          <cell r="U3141">
            <v>6.6188747528261764</v>
          </cell>
          <cell r="V3141">
            <v>3216360</v>
          </cell>
          <cell r="X3141">
            <v>89</v>
          </cell>
          <cell r="Y3141">
            <v>0</v>
          </cell>
          <cell r="Z3141">
            <v>28.708800000000011</v>
          </cell>
        </row>
        <row r="3142">
          <cell r="A3142">
            <v>40759</v>
          </cell>
          <cell r="C3142">
            <v>904465</v>
          </cell>
          <cell r="E3142">
            <v>1965440</v>
          </cell>
          <cell r="J3142">
            <v>46.71</v>
          </cell>
          <cell r="K3142">
            <v>46.71</v>
          </cell>
          <cell r="M3142">
            <v>120.61</v>
          </cell>
          <cell r="N3142">
            <v>30.48</v>
          </cell>
          <cell r="O3142">
            <v>0.25271536356852664</v>
          </cell>
          <cell r="P3142">
            <v>230</v>
          </cell>
          <cell r="Q3142">
            <v>126000</v>
          </cell>
          <cell r="R3142">
            <v>8.5760967009323448</v>
          </cell>
          <cell r="S3142" t="str">
            <v/>
          </cell>
          <cell r="T3142">
            <v>24969</v>
          </cell>
          <cell r="U3142">
            <v>7.2560401825147514</v>
          </cell>
          <cell r="V3142">
            <v>2869905</v>
          </cell>
          <cell r="X3142">
            <v>82</v>
          </cell>
          <cell r="Y3142">
            <v>0</v>
          </cell>
          <cell r="Z3142">
            <v>22.806400000000011</v>
          </cell>
        </row>
        <row r="3143">
          <cell r="A3143">
            <v>40760</v>
          </cell>
          <cell r="C3143">
            <v>922324</v>
          </cell>
          <cell r="E3143">
            <v>2028520</v>
          </cell>
          <cell r="J3143">
            <v>48</v>
          </cell>
          <cell r="K3143">
            <v>48</v>
          </cell>
          <cell r="M3143">
            <v>123.82</v>
          </cell>
          <cell r="N3143">
            <v>30.9</v>
          </cell>
          <cell r="O3143">
            <v>0.24955580681634632</v>
          </cell>
          <cell r="P3143">
            <v>230</v>
          </cell>
          <cell r="Q3143">
            <v>137000</v>
          </cell>
          <cell r="R3143">
            <v>8.5870213013618901</v>
          </cell>
          <cell r="S3143" t="str">
            <v/>
          </cell>
          <cell r="T3143">
            <v>25464</v>
          </cell>
          <cell r="U3143">
            <v>7.1969158654269769</v>
          </cell>
          <cell r="V3143">
            <v>2950844</v>
          </cell>
          <cell r="X3143">
            <v>82</v>
          </cell>
          <cell r="Y3143">
            <v>0</v>
          </cell>
          <cell r="Z3143">
            <v>28.28</v>
          </cell>
        </row>
        <row r="3144">
          <cell r="A3144">
            <v>40761</v>
          </cell>
          <cell r="C3144">
            <v>1012300</v>
          </cell>
          <cell r="E3144">
            <v>2106540</v>
          </cell>
          <cell r="J3144">
            <v>47.31</v>
          </cell>
          <cell r="K3144">
            <v>47.31</v>
          </cell>
          <cell r="M3144">
            <v>130.71</v>
          </cell>
          <cell r="N3144">
            <v>32.01</v>
          </cell>
          <cell r="O3144">
            <v>0.24489327518935045</v>
          </cell>
          <cell r="P3144">
            <v>230</v>
          </cell>
          <cell r="Q3144">
            <v>140000</v>
          </cell>
          <cell r="R3144">
            <v>8.7598022694079312</v>
          </cell>
          <cell r="S3144" t="str">
            <v/>
          </cell>
          <cell r="T3144">
            <v>24877</v>
          </cell>
          <cell r="U3144">
            <v>6.6522867476369418</v>
          </cell>
          <cell r="V3144">
            <v>3118840</v>
          </cell>
          <cell r="X3144">
            <v>83</v>
          </cell>
          <cell r="Y3144">
            <v>0</v>
          </cell>
          <cell r="Z3144">
            <v>28.974400000000031</v>
          </cell>
        </row>
        <row r="3145">
          <cell r="A3145">
            <v>40762</v>
          </cell>
          <cell r="C3145">
            <v>992996</v>
          </cell>
          <cell r="D3145">
            <v>9165</v>
          </cell>
          <cell r="E3145">
            <v>1821120</v>
          </cell>
          <cell r="J3145">
            <v>50.36</v>
          </cell>
          <cell r="K3145">
            <v>50.36</v>
          </cell>
          <cell r="M3145">
            <v>111.09</v>
          </cell>
          <cell r="N3145">
            <v>29.94</v>
          </cell>
          <cell r="O3145">
            <v>0.26951120712935456</v>
          </cell>
          <cell r="P3145">
            <v>230</v>
          </cell>
          <cell r="Q3145">
            <v>142000</v>
          </cell>
          <cell r="R3145">
            <v>8.7151316196964999</v>
          </cell>
          <cell r="S3145" t="str">
            <v/>
          </cell>
          <cell r="T3145">
            <v>29345</v>
          </cell>
          <cell r="U3145">
            <v>8.6685420261036708</v>
          </cell>
          <cell r="V3145">
            <v>2823281</v>
          </cell>
          <cell r="X3145">
            <v>84</v>
          </cell>
          <cell r="Y3145">
            <v>0</v>
          </cell>
          <cell r="Z3145">
            <v>27.468800000000002</v>
          </cell>
        </row>
        <row r="3146">
          <cell r="A3146">
            <v>40763</v>
          </cell>
          <cell r="C3146">
            <v>940694</v>
          </cell>
          <cell r="E3146">
            <v>1891560</v>
          </cell>
          <cell r="J3146">
            <v>47.4</v>
          </cell>
          <cell r="K3146">
            <v>47.4</v>
          </cell>
          <cell r="M3146">
            <v>119.46</v>
          </cell>
          <cell r="N3146">
            <v>30.43</v>
          </cell>
          <cell r="O3146">
            <v>0.25472961660806964</v>
          </cell>
          <cell r="P3146">
            <v>230</v>
          </cell>
          <cell r="Q3146">
            <v>129000</v>
          </cell>
          <cell r="R3146">
            <v>8.4869171760757531</v>
          </cell>
          <cell r="S3146" t="str">
            <v/>
          </cell>
          <cell r="T3146">
            <v>26374</v>
          </cell>
          <cell r="U3146">
            <v>7.7662229446935198</v>
          </cell>
          <cell r="V3146">
            <v>2832254</v>
          </cell>
          <cell r="X3146">
            <v>78</v>
          </cell>
          <cell r="Y3146">
            <v>0</v>
          </cell>
          <cell r="Z3146">
            <v>21.913600000000017</v>
          </cell>
        </row>
        <row r="3147">
          <cell r="A3147">
            <v>40764</v>
          </cell>
          <cell r="C3147">
            <v>826995</v>
          </cell>
          <cell r="E3147">
            <v>1928720</v>
          </cell>
          <cell r="J3147">
            <v>38.369999999999997</v>
          </cell>
          <cell r="K3147">
            <v>38.369999999999997</v>
          </cell>
          <cell r="M3147">
            <v>121.45</v>
          </cell>
          <cell r="N3147">
            <v>29.32</v>
          </cell>
          <cell r="O3147">
            <v>0.24141622066694113</v>
          </cell>
          <cell r="P3147">
            <v>230</v>
          </cell>
          <cell r="Q3147">
            <v>124000</v>
          </cell>
          <cell r="R3147">
            <v>8.6213083468902507</v>
          </cell>
          <cell r="S3147" t="str">
            <v/>
          </cell>
          <cell r="T3147">
            <v>26201</v>
          </cell>
          <cell r="U3147">
            <v>7.9295696398212439</v>
          </cell>
          <cell r="V3147">
            <v>2755715</v>
          </cell>
          <cell r="X3147">
            <v>80</v>
          </cell>
          <cell r="Y3147">
            <v>0</v>
          </cell>
          <cell r="Z3147">
            <v>21.857600000000019</v>
          </cell>
        </row>
        <row r="3148">
          <cell r="A3148">
            <v>40765</v>
          </cell>
          <cell r="C3148">
            <v>791917</v>
          </cell>
          <cell r="E3148">
            <v>1901670</v>
          </cell>
          <cell r="J3148">
            <v>39.57</v>
          </cell>
          <cell r="K3148">
            <v>39.57</v>
          </cell>
          <cell r="M3148">
            <v>119.83</v>
          </cell>
          <cell r="N3148">
            <v>26.8</v>
          </cell>
          <cell r="O3148">
            <v>0.22365017107569057</v>
          </cell>
          <cell r="P3148">
            <v>230</v>
          </cell>
          <cell r="Q3148">
            <v>117000</v>
          </cell>
          <cell r="R3148">
            <v>8.4491436637390205</v>
          </cell>
          <cell r="S3148" t="str">
            <v/>
          </cell>
          <cell r="T3148">
            <v>24604</v>
          </cell>
          <cell r="U3148">
            <v>7.6179963743513754</v>
          </cell>
          <cell r="V3148">
            <v>2693587</v>
          </cell>
          <cell r="X3148">
            <v>77</v>
          </cell>
          <cell r="Y3148">
            <v>0</v>
          </cell>
          <cell r="Z3148">
            <v>20.219200000000001</v>
          </cell>
        </row>
        <row r="3149">
          <cell r="A3149">
            <v>40766</v>
          </cell>
          <cell r="C3149">
            <v>788278</v>
          </cell>
          <cell r="E3149">
            <v>1688770</v>
          </cell>
          <cell r="J3149">
            <v>40.590000000000003</v>
          </cell>
          <cell r="K3149">
            <v>40.590000000000003</v>
          </cell>
          <cell r="M3149">
            <v>106.45</v>
          </cell>
          <cell r="N3149">
            <v>22.89</v>
          </cell>
          <cell r="O3149">
            <v>0.21503053076561765</v>
          </cell>
          <cell r="P3149">
            <v>230</v>
          </cell>
          <cell r="Q3149">
            <v>108000</v>
          </cell>
          <cell r="R3149">
            <v>8.4230413492927081</v>
          </cell>
          <cell r="S3149" t="str">
            <v/>
          </cell>
          <cell r="T3149">
            <v>24011</v>
          </cell>
          <cell r="U3149">
            <v>8.0842898482387096</v>
          </cell>
          <cell r="V3149">
            <v>2477048</v>
          </cell>
          <cell r="X3149">
            <v>74</v>
          </cell>
          <cell r="Y3149">
            <v>0</v>
          </cell>
          <cell r="Z3149">
            <v>16.984000000000037</v>
          </cell>
        </row>
        <row r="3150">
          <cell r="A3150">
            <v>40767</v>
          </cell>
          <cell r="C3150">
            <v>809910</v>
          </cell>
          <cell r="D3150">
            <v>1500</v>
          </cell>
          <cell r="E3150">
            <v>1702020</v>
          </cell>
          <cell r="J3150">
            <v>41.33</v>
          </cell>
          <cell r="K3150">
            <v>41.33</v>
          </cell>
          <cell r="L3150">
            <v>40</v>
          </cell>
          <cell r="M3150">
            <v>106.84</v>
          </cell>
          <cell r="N3150">
            <v>22.39</v>
          </cell>
          <cell r="O3150">
            <v>0.20956570572819169</v>
          </cell>
          <cell r="P3150">
            <v>230</v>
          </cell>
          <cell r="Q3150">
            <v>116000</v>
          </cell>
          <cell r="R3150">
            <v>8.4765134642640199</v>
          </cell>
          <cell r="S3150">
            <v>37.5</v>
          </cell>
          <cell r="T3150">
            <v>24060</v>
          </cell>
          <cell r="U3150">
            <v>7.9835284849786943</v>
          </cell>
          <cell r="V3150">
            <v>2513430</v>
          </cell>
          <cell r="X3150">
            <v>74</v>
          </cell>
          <cell r="Y3150">
            <v>0</v>
          </cell>
          <cell r="Z3150">
            <v>19.439999999999998</v>
          </cell>
        </row>
        <row r="3151">
          <cell r="A3151">
            <v>40768</v>
          </cell>
          <cell r="C3151">
            <v>821372</v>
          </cell>
          <cell r="E3151">
            <v>1833050</v>
          </cell>
          <cell r="J3151">
            <v>36.880000000000003</v>
          </cell>
          <cell r="K3151">
            <v>36.880000000000003</v>
          </cell>
          <cell r="M3151">
            <v>118.61</v>
          </cell>
          <cell r="N3151">
            <v>25.57</v>
          </cell>
          <cell r="O3151">
            <v>0.21558047382176881</v>
          </cell>
          <cell r="P3151">
            <v>230</v>
          </cell>
          <cell r="Q3151">
            <v>121000</v>
          </cell>
          <cell r="R3151">
            <v>8.5356678886102006</v>
          </cell>
          <cell r="S3151" t="str">
            <v/>
          </cell>
          <cell r="T3151">
            <v>24060</v>
          </cell>
          <cell r="U3151">
            <v>7.5594762249559411</v>
          </cell>
          <cell r="V3151">
            <v>2654422</v>
          </cell>
          <cell r="X3151">
            <v>76</v>
          </cell>
          <cell r="Y3151">
            <v>0</v>
          </cell>
          <cell r="Z3151">
            <v>22.051200000000009</v>
          </cell>
        </row>
        <row r="3152">
          <cell r="A3152">
            <v>40769</v>
          </cell>
          <cell r="C3152">
            <v>823266</v>
          </cell>
          <cell r="E3152">
            <v>1617040</v>
          </cell>
          <cell r="J3152">
            <v>44.61</v>
          </cell>
          <cell r="K3152">
            <v>44.61</v>
          </cell>
          <cell r="M3152">
            <v>104.67</v>
          </cell>
          <cell r="N3152">
            <v>21.69</v>
          </cell>
          <cell r="O3152">
            <v>0.20722269991401548</v>
          </cell>
          <cell r="P3152">
            <v>230</v>
          </cell>
          <cell r="Q3152">
            <v>107000</v>
          </cell>
          <cell r="R3152">
            <v>8.1735865487674175</v>
          </cell>
          <cell r="S3152" t="str">
            <v/>
          </cell>
          <cell r="T3152">
            <v>23046</v>
          </cell>
          <cell r="U3152">
            <v>7.8762106063747739</v>
          </cell>
          <cell r="V3152">
            <v>2440306</v>
          </cell>
          <cell r="X3152">
            <v>73</v>
          </cell>
          <cell r="Y3152">
            <v>0</v>
          </cell>
          <cell r="Z3152">
            <v>17.064000000000007</v>
          </cell>
        </row>
        <row r="3153">
          <cell r="A3153">
            <v>40770</v>
          </cell>
          <cell r="C3153">
            <v>829186</v>
          </cell>
          <cell r="E3153">
            <v>1539190</v>
          </cell>
          <cell r="J3153">
            <v>36.340000000000003</v>
          </cell>
          <cell r="K3153">
            <v>36.340000000000003</v>
          </cell>
          <cell r="M3153">
            <v>99.19</v>
          </cell>
          <cell r="N3153">
            <v>23.61</v>
          </cell>
          <cell r="O3153">
            <v>0.2380280270188527</v>
          </cell>
          <cell r="P3153">
            <v>230</v>
          </cell>
          <cell r="Q3153">
            <v>107000</v>
          </cell>
          <cell r="R3153">
            <v>8.7374603408839366</v>
          </cell>
          <cell r="S3153" t="str">
            <v/>
          </cell>
          <cell r="T3153">
            <v>23936</v>
          </cell>
          <cell r="U3153">
            <v>8.428823801626093</v>
          </cell>
          <cell r="V3153">
            <v>2368376</v>
          </cell>
          <cell r="X3153">
            <v>69</v>
          </cell>
          <cell r="Y3153">
            <v>0</v>
          </cell>
          <cell r="Z3153">
            <v>15.403200000000012</v>
          </cell>
        </row>
        <row r="3154">
          <cell r="A3154">
            <v>40771</v>
          </cell>
          <cell r="C3154">
            <v>810708</v>
          </cell>
          <cell r="E3154">
            <v>1592180</v>
          </cell>
          <cell r="J3154">
            <v>42.1</v>
          </cell>
          <cell r="K3154">
            <v>42.1</v>
          </cell>
          <cell r="M3154">
            <v>101.05</v>
          </cell>
          <cell r="N3154">
            <v>24.96</v>
          </cell>
          <cell r="O3154">
            <v>0.24700643245917864</v>
          </cell>
          <cell r="P3154">
            <v>230</v>
          </cell>
          <cell r="Q3154">
            <v>111000</v>
          </cell>
          <cell r="R3154">
            <v>8.3929025497729661</v>
          </cell>
          <cell r="S3154" t="str">
            <v/>
          </cell>
          <cell r="T3154">
            <v>23936</v>
          </cell>
          <cell r="U3154">
            <v>8.3077629918664542</v>
          </cell>
          <cell r="V3154">
            <v>2402888</v>
          </cell>
          <cell r="X3154">
            <v>70</v>
          </cell>
          <cell r="Y3154">
            <v>0</v>
          </cell>
          <cell r="Z3154">
            <v>16.355200000000011</v>
          </cell>
        </row>
        <row r="3155">
          <cell r="A3155">
            <v>40772</v>
          </cell>
          <cell r="C3155">
            <v>824220</v>
          </cell>
          <cell r="E3155">
            <v>1870660</v>
          </cell>
          <cell r="J3155">
            <v>41.88</v>
          </cell>
          <cell r="K3155">
            <v>41.88</v>
          </cell>
          <cell r="M3155">
            <v>117.95</v>
          </cell>
          <cell r="N3155">
            <v>27.25</v>
          </cell>
          <cell r="O3155">
            <v>0.23103009749894021</v>
          </cell>
          <cell r="P3155">
            <v>230</v>
          </cell>
          <cell r="Q3155">
            <v>125000</v>
          </cell>
          <cell r="R3155">
            <v>8.4304573609460043</v>
          </cell>
          <cell r="S3155" t="str">
            <v/>
          </cell>
          <cell r="T3155">
            <v>26947</v>
          </cell>
          <cell r="U3155">
            <v>8.3394429436561186</v>
          </cell>
          <cell r="V3155">
            <v>2694880</v>
          </cell>
          <cell r="X3155">
            <v>78</v>
          </cell>
          <cell r="Y3155">
            <v>0</v>
          </cell>
          <cell r="Z3155">
            <v>21.668800000000005</v>
          </cell>
        </row>
        <row r="3156">
          <cell r="A3156">
            <v>40773</v>
          </cell>
          <cell r="C3156">
            <v>902928</v>
          </cell>
          <cell r="E3156">
            <v>1993950</v>
          </cell>
          <cell r="J3156">
            <v>46.46</v>
          </cell>
          <cell r="K3156">
            <v>46.46</v>
          </cell>
          <cell r="M3156">
            <v>126.87</v>
          </cell>
          <cell r="N3156">
            <v>29.18</v>
          </cell>
          <cell r="O3156">
            <v>0.22999921179159769</v>
          </cell>
          <cell r="P3156">
            <v>230</v>
          </cell>
          <cell r="Q3156">
            <v>136000</v>
          </cell>
          <cell r="R3156">
            <v>8.3565395488374783</v>
          </cell>
          <cell r="S3156" t="str">
            <v/>
          </cell>
          <cell r="T3156">
            <v>24237</v>
          </cell>
          <cell r="U3156">
            <v>6.9777387932802135</v>
          </cell>
          <cell r="V3156">
            <v>2896878</v>
          </cell>
          <cell r="X3156">
            <v>81</v>
          </cell>
          <cell r="Y3156">
            <v>0</v>
          </cell>
          <cell r="Z3156">
            <v>26.809600000000017</v>
          </cell>
        </row>
        <row r="3157">
          <cell r="A3157">
            <v>40774</v>
          </cell>
          <cell r="C3157">
            <v>794861</v>
          </cell>
          <cell r="E3157">
            <v>2012980</v>
          </cell>
          <cell r="J3157">
            <v>39.72</v>
          </cell>
          <cell r="K3157">
            <v>39.72</v>
          </cell>
          <cell r="M3157">
            <v>129.36000000000001</v>
          </cell>
          <cell r="N3157">
            <v>30.76</v>
          </cell>
          <cell r="O3157">
            <v>0.2377860235003092</v>
          </cell>
          <cell r="P3157">
            <v>230</v>
          </cell>
          <cell r="Q3157">
            <v>123000</v>
          </cell>
          <cell r="R3157">
            <v>8.3032913413768625</v>
          </cell>
          <cell r="S3157" t="str">
            <v/>
          </cell>
          <cell r="T3157">
            <v>26070</v>
          </cell>
          <cell r="U3157">
            <v>7.7434512851689243</v>
          </cell>
          <cell r="V3157">
            <v>2807841</v>
          </cell>
          <cell r="X3157">
            <v>78</v>
          </cell>
          <cell r="Y3157">
            <v>0</v>
          </cell>
          <cell r="Z3157">
            <v>23.201600000000013</v>
          </cell>
        </row>
        <row r="3158">
          <cell r="A3158">
            <v>40775</v>
          </cell>
          <cell r="C3158">
            <v>793000</v>
          </cell>
          <cell r="E3158">
            <v>2027040</v>
          </cell>
          <cell r="J3158">
            <v>43.26</v>
          </cell>
          <cell r="K3158">
            <v>43.26</v>
          </cell>
          <cell r="M3158">
            <v>129.99</v>
          </cell>
          <cell r="N3158">
            <v>30.43</v>
          </cell>
          <cell r="O3158">
            <v>0.23409493037925994</v>
          </cell>
          <cell r="P3158">
            <v>230</v>
          </cell>
          <cell r="Q3158">
            <v>128000</v>
          </cell>
          <cell r="R3158">
            <v>8.1386435786435793</v>
          </cell>
          <cell r="S3158" t="str">
            <v/>
          </cell>
          <cell r="T3158">
            <v>22641</v>
          </cell>
          <cell r="U3158">
            <v>6.6958603424064913</v>
          </cell>
          <cell r="V3158">
            <v>2820040</v>
          </cell>
          <cell r="X3158">
            <v>78</v>
          </cell>
          <cell r="Y3158">
            <v>0</v>
          </cell>
          <cell r="Z3158">
            <v>23.955200000000019</v>
          </cell>
        </row>
        <row r="3159">
          <cell r="A3159">
            <v>40776</v>
          </cell>
          <cell r="C3159">
            <v>884950</v>
          </cell>
          <cell r="E3159">
            <v>1996090</v>
          </cell>
          <cell r="J3159">
            <v>43.91</v>
          </cell>
          <cell r="K3159">
            <v>43.91</v>
          </cell>
          <cell r="M3159">
            <v>128.66999999999999</v>
          </cell>
          <cell r="N3159">
            <v>31.36</v>
          </cell>
          <cell r="O3159">
            <v>0.2437242558482941</v>
          </cell>
          <cell r="P3159">
            <v>230</v>
          </cell>
          <cell r="Q3159">
            <v>138000</v>
          </cell>
          <cell r="R3159">
            <v>8.3469695213813893</v>
          </cell>
          <cell r="S3159" t="str">
            <v/>
          </cell>
          <cell r="T3159">
            <v>23485</v>
          </cell>
          <cell r="U3159">
            <v>6.7984096020881344</v>
          </cell>
          <cell r="V3159">
            <v>2881040</v>
          </cell>
          <cell r="X3159">
            <v>80</v>
          </cell>
          <cell r="Y3159">
            <v>0</v>
          </cell>
          <cell r="Z3159">
            <v>25.603200000000015</v>
          </cell>
        </row>
        <row r="3160">
          <cell r="A3160">
            <v>40777</v>
          </cell>
          <cell r="C3160">
            <v>845749</v>
          </cell>
          <cell r="E3160">
            <v>1979820</v>
          </cell>
          <cell r="J3160">
            <v>40.93</v>
          </cell>
          <cell r="K3160">
            <v>40.93</v>
          </cell>
          <cell r="M3160">
            <v>127.41</v>
          </cell>
          <cell r="N3160">
            <v>28.86</v>
          </cell>
          <cell r="O3160">
            <v>0.22651283258770896</v>
          </cell>
          <cell r="P3160">
            <v>230</v>
          </cell>
          <cell r="Q3160">
            <v>123000</v>
          </cell>
          <cell r="R3160">
            <v>8.3924468337887603</v>
          </cell>
          <cell r="S3160" t="str">
            <v/>
          </cell>
          <cell r="T3160">
            <v>23660</v>
          </cell>
          <cell r="U3160">
            <v>6.9835279195093092</v>
          </cell>
          <cell r="V3160">
            <v>2825569</v>
          </cell>
          <cell r="X3160">
            <v>77</v>
          </cell>
          <cell r="Y3160">
            <v>0</v>
          </cell>
          <cell r="Z3160">
            <v>22.513600000000011</v>
          </cell>
        </row>
        <row r="3161">
          <cell r="A3161">
            <v>40778</v>
          </cell>
          <cell r="C3161">
            <v>925073</v>
          </cell>
          <cell r="D3161">
            <v>1433</v>
          </cell>
          <cell r="E3161">
            <v>1893720</v>
          </cell>
          <cell r="J3161">
            <v>47.16</v>
          </cell>
          <cell r="K3161">
            <v>47.16</v>
          </cell>
          <cell r="L3161">
            <v>70</v>
          </cell>
          <cell r="M3161">
            <v>121.51</v>
          </cell>
          <cell r="N3161">
            <v>28.44</v>
          </cell>
          <cell r="O3161">
            <v>0.23405481030367872</v>
          </cell>
          <cell r="P3161">
            <v>230</v>
          </cell>
          <cell r="Q3161">
            <v>141000</v>
          </cell>
          <cell r="R3161">
            <v>8.3559405940594047</v>
          </cell>
          <cell r="S3161">
            <v>20.471428571428572</v>
          </cell>
          <cell r="T3161">
            <v>24248</v>
          </cell>
          <cell r="U3161">
            <v>7.1706423527759844</v>
          </cell>
          <cell r="V3161">
            <v>2820226</v>
          </cell>
          <cell r="X3161">
            <v>80</v>
          </cell>
          <cell r="Y3161">
            <v>0</v>
          </cell>
          <cell r="Z3161">
            <v>22.4208</v>
          </cell>
        </row>
        <row r="3162">
          <cell r="A3162">
            <v>40779</v>
          </cell>
          <cell r="C3162">
            <v>992296</v>
          </cell>
          <cell r="E3162">
            <v>2032220</v>
          </cell>
          <cell r="J3162">
            <v>51.41</v>
          </cell>
          <cell r="K3162">
            <v>51.41</v>
          </cell>
          <cell r="M3162">
            <v>130.88</v>
          </cell>
          <cell r="N3162">
            <v>30.85</v>
          </cell>
          <cell r="O3162">
            <v>0.23571210268948656</v>
          </cell>
          <cell r="P3162">
            <v>230</v>
          </cell>
          <cell r="Q3162">
            <v>135000</v>
          </cell>
          <cell r="R3162">
            <v>8.2958911624334846</v>
          </cell>
          <cell r="S3162" t="str">
            <v/>
          </cell>
          <cell r="T3162">
            <v>24560</v>
          </cell>
          <cell r="U3162">
            <v>6.7723364663966068</v>
          </cell>
          <cell r="V3162">
            <v>3024516</v>
          </cell>
          <cell r="X3162">
            <v>83</v>
          </cell>
          <cell r="Y3162">
            <v>0</v>
          </cell>
          <cell r="Z3162">
            <v>24.273600000000002</v>
          </cell>
        </row>
        <row r="3163">
          <cell r="A3163">
            <v>40780</v>
          </cell>
          <cell r="C3163">
            <v>822931</v>
          </cell>
          <cell r="D3163">
            <v>1661</v>
          </cell>
          <cell r="E3163">
            <v>1744980</v>
          </cell>
          <cell r="J3163">
            <v>41</v>
          </cell>
          <cell r="K3163">
            <v>41</v>
          </cell>
          <cell r="L3163">
            <v>160</v>
          </cell>
          <cell r="M3163">
            <v>107.52</v>
          </cell>
          <cell r="N3163">
            <v>26.96</v>
          </cell>
          <cell r="O3163">
            <v>0.25074404761904762</v>
          </cell>
          <cell r="P3163">
            <v>230</v>
          </cell>
          <cell r="Q3163">
            <v>113000</v>
          </cell>
          <cell r="R3163">
            <v>8.645000673309994</v>
          </cell>
          <cell r="S3163">
            <v>10.38125</v>
          </cell>
          <cell r="T3163">
            <v>24620</v>
          </cell>
          <cell r="U3163">
            <v>7.9908560647454125</v>
          </cell>
          <cell r="V3163">
            <v>2569572</v>
          </cell>
          <cell r="X3163">
            <v>78</v>
          </cell>
          <cell r="Y3163">
            <v>0</v>
          </cell>
          <cell r="Z3163">
            <v>17.580800000000025</v>
          </cell>
        </row>
        <row r="3164">
          <cell r="A3164">
            <v>40781</v>
          </cell>
          <cell r="C3164">
            <v>813371</v>
          </cell>
          <cell r="E3164">
            <v>1739010</v>
          </cell>
          <cell r="J3164">
            <v>42.91</v>
          </cell>
          <cell r="K3164">
            <v>42.91</v>
          </cell>
          <cell r="M3164">
            <v>109.92</v>
          </cell>
          <cell r="N3164">
            <v>26.23</v>
          </cell>
          <cell r="O3164">
            <v>0.23862809315866085</v>
          </cell>
          <cell r="P3164">
            <v>230</v>
          </cell>
          <cell r="Q3164">
            <v>117000</v>
          </cell>
          <cell r="R3164">
            <v>8.3503925930772773</v>
          </cell>
          <cell r="S3164" t="str">
            <v/>
          </cell>
          <cell r="T3164">
            <v>24016</v>
          </cell>
          <cell r="U3164">
            <v>7.8473174655351228</v>
          </cell>
          <cell r="V3164">
            <v>2552381</v>
          </cell>
          <cell r="X3164">
            <v>75</v>
          </cell>
          <cell r="Y3164">
            <v>0</v>
          </cell>
          <cell r="Z3164">
            <v>18.904000000000025</v>
          </cell>
        </row>
        <row r="3165">
          <cell r="A3165">
            <v>40782</v>
          </cell>
          <cell r="C3165">
            <v>820831</v>
          </cell>
          <cell r="E3165">
            <v>1753600</v>
          </cell>
          <cell r="J3165">
            <v>41.73</v>
          </cell>
          <cell r="K3165">
            <v>41.73</v>
          </cell>
          <cell r="M3165">
            <v>107.84</v>
          </cell>
          <cell r="N3165">
            <v>24.45</v>
          </cell>
          <cell r="O3165">
            <v>0.22672477744807121</v>
          </cell>
          <cell r="P3165">
            <v>230</v>
          </cell>
          <cell r="Q3165">
            <v>121000</v>
          </cell>
          <cell r="R3165">
            <v>8.6061075081901457</v>
          </cell>
          <cell r="S3165" t="str">
            <v/>
          </cell>
          <cell r="T3165">
            <v>23312</v>
          </cell>
          <cell r="U3165">
            <v>7.5520408198937936</v>
          </cell>
          <cell r="V3165">
            <v>2574431</v>
          </cell>
          <cell r="X3165">
            <v>77</v>
          </cell>
          <cell r="Y3165">
            <v>0</v>
          </cell>
          <cell r="Z3165">
            <v>20.481600000000029</v>
          </cell>
        </row>
        <row r="3166">
          <cell r="A3166">
            <v>40783</v>
          </cell>
          <cell r="C3166">
            <v>808080</v>
          </cell>
          <cell r="E3166">
            <v>1551490</v>
          </cell>
          <cell r="J3166">
            <v>39.840000000000003</v>
          </cell>
          <cell r="K3166">
            <v>39.840000000000003</v>
          </cell>
          <cell r="M3166">
            <v>97.55</v>
          </cell>
          <cell r="N3166">
            <v>20.25</v>
          </cell>
          <cell r="O3166">
            <v>0.20758585340850846</v>
          </cell>
          <cell r="P3166">
            <v>230</v>
          </cell>
          <cell r="Q3166">
            <v>107000</v>
          </cell>
          <cell r="R3166">
            <v>8.5871242448504255</v>
          </cell>
          <cell r="S3166" t="str">
            <v/>
          </cell>
          <cell r="T3166">
            <v>23512</v>
          </cell>
          <cell r="U3166">
            <v>8.3104158808596473</v>
          </cell>
          <cell r="V3166">
            <v>2359570</v>
          </cell>
          <cell r="X3166">
            <v>76</v>
          </cell>
          <cell r="Y3166">
            <v>0</v>
          </cell>
          <cell r="Z3166">
            <v>15.292800000000014</v>
          </cell>
        </row>
        <row r="3167">
          <cell r="A3167">
            <v>40784</v>
          </cell>
          <cell r="C3167">
            <v>800047</v>
          </cell>
          <cell r="E3167">
            <v>1471820</v>
          </cell>
          <cell r="J3167">
            <v>40.07</v>
          </cell>
          <cell r="K3167">
            <v>40.07</v>
          </cell>
          <cell r="M3167">
            <v>91.42</v>
          </cell>
          <cell r="N3167">
            <v>22.17</v>
          </cell>
          <cell r="O3167">
            <v>0.24250711004156641</v>
          </cell>
          <cell r="P3167">
            <v>230</v>
          </cell>
          <cell r="Q3167">
            <v>101000</v>
          </cell>
          <cell r="R3167">
            <v>8.6389345197353418</v>
          </cell>
          <cell r="S3167" t="str">
            <v/>
          </cell>
          <cell r="T3167">
            <v>26831</v>
          </cell>
          <cell r="U3167">
            <v>9.8496320427208115</v>
          </cell>
          <cell r="V3167">
            <v>2271867</v>
          </cell>
          <cell r="X3167">
            <v>72</v>
          </cell>
          <cell r="Y3167">
            <v>0</v>
          </cell>
          <cell r="Z3167">
            <v>14.187200000000018</v>
          </cell>
        </row>
        <row r="3168">
          <cell r="A3168">
            <v>40785</v>
          </cell>
          <cell r="C3168">
            <v>791299</v>
          </cell>
          <cell r="E3168">
            <v>1590770</v>
          </cell>
          <cell r="J3168">
            <v>38.07</v>
          </cell>
          <cell r="K3168">
            <v>38.07</v>
          </cell>
          <cell r="M3168">
            <v>97.97</v>
          </cell>
          <cell r="N3168">
            <v>24.99</v>
          </cell>
          <cell r="O3168">
            <v>0.25507808512810043</v>
          </cell>
          <cell r="P3168">
            <v>230</v>
          </cell>
          <cell r="Q3168">
            <v>109000</v>
          </cell>
          <cell r="R3168">
            <v>8.7550316083504853</v>
          </cell>
          <cell r="S3168" t="str">
            <v/>
          </cell>
          <cell r="T3168">
            <v>23899</v>
          </cell>
          <cell r="U3168">
            <v>8.3674175685087206</v>
          </cell>
          <cell r="V3168">
            <v>2382069</v>
          </cell>
          <cell r="X3168">
            <v>74</v>
          </cell>
          <cell r="Y3168">
            <v>0</v>
          </cell>
          <cell r="Z3168">
            <v>15.969600000000042</v>
          </cell>
        </row>
        <row r="3169">
          <cell r="A3169">
            <v>40786</v>
          </cell>
          <cell r="C3169">
            <v>766959</v>
          </cell>
          <cell r="E3169">
            <v>1826540</v>
          </cell>
          <cell r="J3169">
            <v>39.299999999999997</v>
          </cell>
          <cell r="K3169">
            <v>39.299999999999997</v>
          </cell>
          <cell r="M3169">
            <v>115.75</v>
          </cell>
          <cell r="N3169">
            <v>28.11</v>
          </cell>
          <cell r="O3169">
            <v>0.24285097192224622</v>
          </cell>
          <cell r="P3169">
            <v>230</v>
          </cell>
          <cell r="Q3169">
            <v>126000</v>
          </cell>
          <cell r="R3169">
            <v>8.36342792647533</v>
          </cell>
          <cell r="S3169" t="str">
            <v/>
          </cell>
          <cell r="T3169">
            <v>26330</v>
          </cell>
          <cell r="U3169">
            <v>8.4670246643627003</v>
          </cell>
          <cell r="V3169">
            <v>2593499</v>
          </cell>
          <cell r="X3169">
            <v>80</v>
          </cell>
          <cell r="Y3169">
            <v>0</v>
          </cell>
          <cell r="Z3169">
            <v>19.017600000000002</v>
          </cell>
        </row>
        <row r="3170">
          <cell r="A3170">
            <v>40787</v>
          </cell>
          <cell r="C3170">
            <v>776063</v>
          </cell>
          <cell r="E3170">
            <v>2003560</v>
          </cell>
          <cell r="J3170">
            <v>37.799999999999997</v>
          </cell>
          <cell r="K3170">
            <v>37.799999999999997</v>
          </cell>
          <cell r="M3170">
            <v>122.24</v>
          </cell>
          <cell r="N3170">
            <v>30.33</v>
          </cell>
          <cell r="O3170">
            <v>0.24811845549738221</v>
          </cell>
          <cell r="P3170">
            <v>230</v>
          </cell>
          <cell r="Q3170">
            <v>126000</v>
          </cell>
          <cell r="R3170">
            <v>8.6841508372906766</v>
          </cell>
          <cell r="S3170" t="str">
            <v/>
          </cell>
          <cell r="T3170">
            <v>24708</v>
          </cell>
          <cell r="U3170">
            <v>7.4134053430986864</v>
          </cell>
          <cell r="V3170">
            <v>2779623</v>
          </cell>
          <cell r="X3170">
            <v>82</v>
          </cell>
          <cell r="Y3170">
            <v>0</v>
          </cell>
          <cell r="Z3170">
            <v>21.936000000000035</v>
          </cell>
        </row>
        <row r="3171">
          <cell r="A3171">
            <v>40788</v>
          </cell>
          <cell r="C3171">
            <v>815199</v>
          </cell>
          <cell r="E3171">
            <v>1985390</v>
          </cell>
          <cell r="J3171">
            <v>39.94</v>
          </cell>
          <cell r="K3171">
            <v>39.94</v>
          </cell>
          <cell r="M3171">
            <v>125.9</v>
          </cell>
          <cell r="N3171">
            <v>29.42</v>
          </cell>
          <cell r="O3171">
            <v>0.23367752184273233</v>
          </cell>
          <cell r="P3171">
            <v>230</v>
          </cell>
          <cell r="Q3171">
            <v>130000</v>
          </cell>
          <cell r="R3171">
            <v>8.4436474915581279</v>
          </cell>
          <cell r="S3171" t="str">
            <v/>
          </cell>
          <cell r="T3171">
            <v>23534</v>
          </cell>
          <cell r="U3171">
            <v>7.0082957549286951</v>
          </cell>
          <cell r="V3171">
            <v>2800589</v>
          </cell>
          <cell r="X3171">
            <v>81</v>
          </cell>
          <cell r="Y3171">
            <v>0</v>
          </cell>
          <cell r="Z3171">
            <v>22.491200000000021</v>
          </cell>
        </row>
        <row r="3172">
          <cell r="A3172">
            <v>40789</v>
          </cell>
          <cell r="C3172">
            <v>879943</v>
          </cell>
          <cell r="D3172">
            <v>208024</v>
          </cell>
          <cell r="E3172">
            <v>1452420</v>
          </cell>
          <cell r="J3172">
            <v>46.62</v>
          </cell>
          <cell r="K3172">
            <v>46.62</v>
          </cell>
          <cell r="L3172">
            <v>3590</v>
          </cell>
          <cell r="M3172">
            <v>87.48</v>
          </cell>
          <cell r="N3172">
            <v>19.809999999999999</v>
          </cell>
          <cell r="O3172">
            <v>0.22645176040237766</v>
          </cell>
          <cell r="P3172">
            <v>230</v>
          </cell>
          <cell r="Q3172">
            <v>132000</v>
          </cell>
          <cell r="R3172">
            <v>8.6963571961222961</v>
          </cell>
          <cell r="S3172">
            <v>57.945403899721448</v>
          </cell>
          <cell r="T3172">
            <v>25633</v>
          </cell>
          <cell r="U3172">
            <v>8.4152225625465729</v>
          </cell>
          <cell r="V3172">
            <v>2540387</v>
          </cell>
          <cell r="X3172">
            <v>84</v>
          </cell>
          <cell r="Y3172">
            <v>0</v>
          </cell>
          <cell r="Z3172">
            <v>26.337600000000023</v>
          </cell>
        </row>
        <row r="3173">
          <cell r="A3173">
            <v>40790</v>
          </cell>
          <cell r="C3173">
            <v>522042</v>
          </cell>
          <cell r="D3173">
            <v>21597</v>
          </cell>
          <cell r="E3173">
            <v>1873690</v>
          </cell>
          <cell r="J3173">
            <v>23.36</v>
          </cell>
          <cell r="K3173">
            <v>23.36</v>
          </cell>
          <cell r="L3173">
            <v>710</v>
          </cell>
          <cell r="M3173">
            <v>122.63</v>
          </cell>
          <cell r="N3173">
            <v>28.34</v>
          </cell>
          <cell r="O3173">
            <v>0.2311016880045666</v>
          </cell>
          <cell r="P3173">
            <v>230</v>
          </cell>
          <cell r="Q3173">
            <v>112000</v>
          </cell>
          <cell r="R3173">
            <v>8.2051236386053841</v>
          </cell>
          <cell r="S3173">
            <v>30.418309859154931</v>
          </cell>
          <cell r="T3173">
            <v>24386</v>
          </cell>
          <cell r="U3173">
            <v>8.4133868414270445</v>
          </cell>
          <cell r="V3173">
            <v>2417329</v>
          </cell>
          <cell r="X3173">
            <v>74</v>
          </cell>
          <cell r="Y3173">
            <v>0</v>
          </cell>
          <cell r="Z3173">
            <v>16.984000000000037</v>
          </cell>
        </row>
        <row r="3174">
          <cell r="A3174">
            <v>40791</v>
          </cell>
          <cell r="E3174">
            <v>1869180</v>
          </cell>
          <cell r="K3174">
            <v>0</v>
          </cell>
          <cell r="M3174">
            <v>119.88</v>
          </cell>
          <cell r="N3174">
            <v>28.57</v>
          </cell>
          <cell r="O3174">
            <v>0.23832165498832167</v>
          </cell>
          <cell r="P3174">
            <v>230</v>
          </cell>
          <cell r="Q3174">
            <v>84000</v>
          </cell>
          <cell r="R3174">
            <v>7.7960460460460457</v>
          </cell>
          <cell r="S3174" t="str">
            <v/>
          </cell>
          <cell r="T3174">
            <v>24844</v>
          </cell>
          <cell r="U3174">
            <v>11.085019099284178</v>
          </cell>
          <cell r="V3174">
            <v>1869180</v>
          </cell>
          <cell r="X3174">
            <v>67</v>
          </cell>
          <cell r="Y3174">
            <v>0</v>
          </cell>
          <cell r="Z3174">
            <v>7.1487999999999872</v>
          </cell>
        </row>
        <row r="3175">
          <cell r="A3175">
            <v>40792</v>
          </cell>
          <cell r="E3175">
            <v>1869830</v>
          </cell>
          <cell r="K3175">
            <v>0</v>
          </cell>
          <cell r="M3175">
            <v>118.62</v>
          </cell>
          <cell r="N3175">
            <v>31.24</v>
          </cell>
          <cell r="O3175">
            <v>0.26336199629067608</v>
          </cell>
          <cell r="P3175">
            <v>230</v>
          </cell>
          <cell r="Q3175">
            <v>85000</v>
          </cell>
          <cell r="R3175">
            <v>7.8815966953296241</v>
          </cell>
          <cell r="S3175" t="str">
            <v/>
          </cell>
          <cell r="T3175">
            <v>24231</v>
          </cell>
          <cell r="U3175">
            <v>10.807749367589567</v>
          </cell>
          <cell r="V3175">
            <v>1869830</v>
          </cell>
          <cell r="X3175">
            <v>62</v>
          </cell>
          <cell r="Y3175">
            <v>3</v>
          </cell>
          <cell r="Z3175">
            <v>3.1551999999999865</v>
          </cell>
        </row>
        <row r="3176">
          <cell r="A3176">
            <v>40793</v>
          </cell>
          <cell r="E3176">
            <v>1905410</v>
          </cell>
          <cell r="K3176">
            <v>0</v>
          </cell>
          <cell r="M3176">
            <v>120.81</v>
          </cell>
          <cell r="N3176">
            <v>32.520000000000003</v>
          </cell>
          <cell r="O3176">
            <v>0.26918301465110506</v>
          </cell>
          <cell r="P3176">
            <v>230</v>
          </cell>
          <cell r="Q3176">
            <v>87000</v>
          </cell>
          <cell r="R3176">
            <v>7.8859779819551363</v>
          </cell>
          <cell r="S3176" t="str">
            <v/>
          </cell>
          <cell r="T3176">
            <v>26784</v>
          </cell>
          <cell r="U3176">
            <v>11.723385518077475</v>
          </cell>
          <cell r="V3176">
            <v>1905410</v>
          </cell>
          <cell r="X3176">
            <v>64</v>
          </cell>
          <cell r="Y3176">
            <v>1</v>
          </cell>
          <cell r="Z3176">
            <v>5.53599999999998</v>
          </cell>
        </row>
        <row r="3177">
          <cell r="A3177">
            <v>40794</v>
          </cell>
          <cell r="E3177">
            <v>1786620</v>
          </cell>
          <cell r="K3177">
            <v>0</v>
          </cell>
          <cell r="M3177">
            <v>115.66</v>
          </cell>
          <cell r="N3177">
            <v>32</v>
          </cell>
          <cell r="O3177">
            <v>0.27667300708974579</v>
          </cell>
          <cell r="P3177">
            <v>230</v>
          </cell>
          <cell r="Q3177">
            <v>83000</v>
          </cell>
          <cell r="R3177">
            <v>7.7235863738544008</v>
          </cell>
          <cell r="S3177" t="str">
            <v/>
          </cell>
          <cell r="T3177">
            <v>21284</v>
          </cell>
          <cell r="U3177">
            <v>9.9354401047788556</v>
          </cell>
          <cell r="V3177">
            <v>1786620</v>
          </cell>
          <cell r="X3177">
            <v>66</v>
          </cell>
          <cell r="Y3177">
            <v>0</v>
          </cell>
          <cell r="Z3177">
            <v>7.9471999999999952</v>
          </cell>
        </row>
        <row r="3178">
          <cell r="A3178">
            <v>40795</v>
          </cell>
          <cell r="E3178">
            <v>1824220</v>
          </cell>
          <cell r="K3178">
            <v>0</v>
          </cell>
          <cell r="M3178">
            <v>118.29</v>
          </cell>
          <cell r="N3178">
            <v>32.630000000000003</v>
          </cell>
          <cell r="O3178">
            <v>0.275847493448305</v>
          </cell>
          <cell r="P3178">
            <v>230</v>
          </cell>
          <cell r="Q3178">
            <v>85000</v>
          </cell>
          <cell r="R3178">
            <v>7.7107955025784092</v>
          </cell>
          <cell r="S3178" t="str">
            <v/>
          </cell>
          <cell r="T3178">
            <v>18506</v>
          </cell>
          <cell r="U3178">
            <v>8.4606045323480714</v>
          </cell>
          <cell r="V3178">
            <v>1824220</v>
          </cell>
          <cell r="X3178">
            <v>64</v>
          </cell>
          <cell r="Y3178">
            <v>1</v>
          </cell>
          <cell r="Z3178">
            <v>10.041599999999974</v>
          </cell>
        </row>
        <row r="3179">
          <cell r="A3179">
            <v>40796</v>
          </cell>
          <cell r="E3179">
            <v>1914330</v>
          </cell>
          <cell r="K3179">
            <v>0</v>
          </cell>
          <cell r="M3179">
            <v>123</v>
          </cell>
          <cell r="N3179">
            <v>31.5</v>
          </cell>
          <cell r="O3179">
            <v>0.25609756097560976</v>
          </cell>
          <cell r="P3179">
            <v>230</v>
          </cell>
          <cell r="Q3179">
            <v>87000</v>
          </cell>
          <cell r="R3179">
            <v>7.7818292682926833</v>
          </cell>
          <cell r="S3179" t="str">
            <v/>
          </cell>
          <cell r="T3179">
            <v>18324</v>
          </cell>
          <cell r="U3179">
            <v>7.9830624813903555</v>
          </cell>
          <cell r="V3179">
            <v>1914330</v>
          </cell>
          <cell r="X3179">
            <v>66</v>
          </cell>
          <cell r="Y3179">
            <v>0</v>
          </cell>
          <cell r="Z3179">
            <v>12.556799999999996</v>
          </cell>
        </row>
        <row r="3180">
          <cell r="A3180">
            <v>40797</v>
          </cell>
          <cell r="D3180">
            <v>1443</v>
          </cell>
          <cell r="E3180">
            <v>1954640</v>
          </cell>
          <cell r="K3180">
            <v>0</v>
          </cell>
          <cell r="L3180">
            <v>40</v>
          </cell>
          <cell r="M3180">
            <v>127.03</v>
          </cell>
          <cell r="N3180">
            <v>33.130000000000003</v>
          </cell>
          <cell r="O3180">
            <v>0.26080453436196177</v>
          </cell>
          <cell r="P3180">
            <v>230</v>
          </cell>
          <cell r="Q3180">
            <v>90000</v>
          </cell>
          <cell r="R3180">
            <v>7.6936156813351175</v>
          </cell>
          <cell r="S3180">
            <v>36.075000000000003</v>
          </cell>
          <cell r="T3180">
            <v>18466</v>
          </cell>
          <cell r="U3180">
            <v>7.8732057893248912</v>
          </cell>
          <cell r="V3180">
            <v>1956083</v>
          </cell>
          <cell r="X3180">
            <v>71</v>
          </cell>
          <cell r="Y3180">
            <v>0</v>
          </cell>
          <cell r="Z3180">
            <v>17.977600000000038</v>
          </cell>
        </row>
        <row r="3181">
          <cell r="A3181">
            <v>40798</v>
          </cell>
          <cell r="D3181">
            <v>65592</v>
          </cell>
          <cell r="E3181">
            <v>2021370</v>
          </cell>
          <cell r="K3181">
            <v>0</v>
          </cell>
          <cell r="L3181">
            <v>1090</v>
          </cell>
          <cell r="M3181">
            <v>129.72999999999999</v>
          </cell>
          <cell r="N3181">
            <v>31.92</v>
          </cell>
          <cell r="O3181">
            <v>0.2460494873969013</v>
          </cell>
          <cell r="P3181">
            <v>230</v>
          </cell>
          <cell r="Q3181">
            <v>109000</v>
          </cell>
          <cell r="R3181">
            <v>7.7906806444153247</v>
          </cell>
          <cell r="S3181">
            <v>60.176146788990827</v>
          </cell>
          <cell r="T3181">
            <v>20527</v>
          </cell>
          <cell r="U3181">
            <v>8.2030808419127901</v>
          </cell>
          <cell r="V3181">
            <v>2086962</v>
          </cell>
          <cell r="X3181">
            <v>70</v>
          </cell>
          <cell r="Y3181">
            <v>0</v>
          </cell>
          <cell r="Z3181">
            <v>15.684800000000024</v>
          </cell>
        </row>
        <row r="3182">
          <cell r="A3182">
            <v>40799</v>
          </cell>
          <cell r="D3182">
            <v>211978</v>
          </cell>
          <cell r="E3182">
            <v>2154280</v>
          </cell>
          <cell r="K3182">
            <v>0</v>
          </cell>
          <cell r="L3182">
            <v>2830</v>
          </cell>
          <cell r="M3182">
            <v>133.44</v>
          </cell>
          <cell r="N3182">
            <v>33.409999999999997</v>
          </cell>
          <cell r="O3182">
            <v>0.25037470023980812</v>
          </cell>
          <cell r="P3182">
            <v>230</v>
          </cell>
          <cell r="Q3182">
            <v>111000</v>
          </cell>
          <cell r="R3182">
            <v>8.0720923261390887</v>
          </cell>
          <cell r="S3182">
            <v>74.903886925795049</v>
          </cell>
          <cell r="T3182">
            <v>26497</v>
          </cell>
          <cell r="U3182">
            <v>9.3390061438778016</v>
          </cell>
          <cell r="V3182">
            <v>2366258</v>
          </cell>
          <cell r="X3182">
            <v>78</v>
          </cell>
          <cell r="Y3182">
            <v>0</v>
          </cell>
          <cell r="Z3182">
            <v>17.00800000000001</v>
          </cell>
        </row>
        <row r="3183">
          <cell r="A3183">
            <v>40800</v>
          </cell>
          <cell r="D3183">
            <v>20491</v>
          </cell>
          <cell r="E3183">
            <v>1960850</v>
          </cell>
          <cell r="K3183">
            <v>0</v>
          </cell>
          <cell r="L3183">
            <v>640</v>
          </cell>
          <cell r="M3183">
            <v>124.48</v>
          </cell>
          <cell r="N3183">
            <v>28.36</v>
          </cell>
          <cell r="O3183">
            <v>0.22782776349614395</v>
          </cell>
          <cell r="P3183">
            <v>230</v>
          </cell>
          <cell r="Q3183">
            <v>94000</v>
          </cell>
          <cell r="R3183">
            <v>7.8761648457583551</v>
          </cell>
          <cell r="S3183">
            <v>32.017187499999999</v>
          </cell>
          <cell r="T3183">
            <v>29743</v>
          </cell>
          <cell r="U3183">
            <v>12.519632915283132</v>
          </cell>
          <cell r="V3183">
            <v>1981341</v>
          </cell>
          <cell r="X3183">
            <v>63</v>
          </cell>
          <cell r="Y3183">
            <v>2</v>
          </cell>
          <cell r="Z3183">
            <v>10.305599999999984</v>
          </cell>
        </row>
        <row r="3184">
          <cell r="A3184">
            <v>40801</v>
          </cell>
          <cell r="E3184">
            <v>1405240</v>
          </cell>
          <cell r="K3184">
            <v>0</v>
          </cell>
          <cell r="M3184">
            <v>90.68</v>
          </cell>
          <cell r="N3184">
            <v>20.84</v>
          </cell>
          <cell r="O3184">
            <v>0.22981914424349359</v>
          </cell>
          <cell r="P3184">
            <v>230</v>
          </cell>
          <cell r="Q3184">
            <v>81000</v>
          </cell>
          <cell r="R3184">
            <v>7.7483458314953682</v>
          </cell>
          <cell r="S3184" t="str">
            <v/>
          </cell>
          <cell r="T3184">
            <v>24206</v>
          </cell>
          <cell r="U3184">
            <v>14.36608977825852</v>
          </cell>
          <cell r="V3184">
            <v>1405240</v>
          </cell>
          <cell r="X3184">
            <v>55</v>
          </cell>
          <cell r="Y3184">
            <v>10</v>
          </cell>
          <cell r="Z3184">
            <v>0</v>
          </cell>
        </row>
        <row r="3185">
          <cell r="A3185">
            <v>40802</v>
          </cell>
          <cell r="D3185">
            <v>1500</v>
          </cell>
          <cell r="E3185">
            <v>1253560</v>
          </cell>
          <cell r="K3185">
            <v>0</v>
          </cell>
          <cell r="L3185">
            <v>80</v>
          </cell>
          <cell r="M3185">
            <v>79.34</v>
          </cell>
          <cell r="N3185">
            <v>19.96</v>
          </cell>
          <cell r="O3185">
            <v>0.25157549785732292</v>
          </cell>
          <cell r="P3185">
            <v>230</v>
          </cell>
          <cell r="Q3185">
            <v>63000</v>
          </cell>
          <cell r="R3185">
            <v>7.8999243761028488</v>
          </cell>
          <cell r="S3185">
            <v>18.75</v>
          </cell>
          <cell r="T3185">
            <v>27081</v>
          </cell>
          <cell r="U3185">
            <v>17.995597023249886</v>
          </cell>
          <cell r="V3185">
            <v>1255060</v>
          </cell>
          <cell r="X3185">
            <v>60</v>
          </cell>
          <cell r="Y3185">
            <v>5</v>
          </cell>
          <cell r="Z3185">
            <v>2.3199999999999861</v>
          </cell>
        </row>
        <row r="3186">
          <cell r="A3186">
            <v>40803</v>
          </cell>
          <cell r="D3186">
            <v>1441</v>
          </cell>
          <cell r="E3186">
            <v>1344130</v>
          </cell>
          <cell r="K3186">
            <v>0</v>
          </cell>
          <cell r="L3186">
            <v>40</v>
          </cell>
          <cell r="M3186">
            <v>85.82</v>
          </cell>
          <cell r="N3186">
            <v>21.16</v>
          </cell>
          <cell r="O3186">
            <v>0.2465625728268469</v>
          </cell>
          <cell r="P3186">
            <v>230</v>
          </cell>
          <cell r="Q3186">
            <v>64000</v>
          </cell>
          <cell r="R3186">
            <v>7.831099976695409</v>
          </cell>
          <cell r="S3186">
            <v>36.024999999999999</v>
          </cell>
          <cell r="T3186">
            <v>24456</v>
          </cell>
          <cell r="U3186">
            <v>15.158103139856612</v>
          </cell>
          <cell r="V3186">
            <v>1345571</v>
          </cell>
          <cell r="X3186">
            <v>62</v>
          </cell>
          <cell r="Y3186">
            <v>3</v>
          </cell>
          <cell r="Z3186">
            <v>6.5631999999999806</v>
          </cell>
        </row>
        <row r="3187">
          <cell r="A3187">
            <v>40804</v>
          </cell>
          <cell r="E3187">
            <v>1574190</v>
          </cell>
          <cell r="K3187">
            <v>0</v>
          </cell>
          <cell r="M3187">
            <v>100.14</v>
          </cell>
          <cell r="N3187">
            <v>23.56</v>
          </cell>
          <cell r="O3187">
            <v>0.23527062113041741</v>
          </cell>
          <cell r="P3187">
            <v>230</v>
          </cell>
          <cell r="Q3187">
            <v>73000</v>
          </cell>
          <cell r="R3187">
            <v>7.8599460754943076</v>
          </cell>
          <cell r="S3187" t="str">
            <v/>
          </cell>
          <cell r="T3187">
            <v>26722</v>
          </cell>
          <cell r="U3187">
            <v>14.157216092085454</v>
          </cell>
          <cell r="V3187">
            <v>1574190</v>
          </cell>
          <cell r="X3187">
            <v>66</v>
          </cell>
          <cell r="Y3187">
            <v>0</v>
          </cell>
          <cell r="Z3187">
            <v>13.801599999999986</v>
          </cell>
        </row>
        <row r="3188">
          <cell r="A3188">
            <v>40805</v>
          </cell>
          <cell r="D3188">
            <v>108822</v>
          </cell>
          <cell r="E3188">
            <v>1886900</v>
          </cell>
          <cell r="K3188">
            <v>0</v>
          </cell>
          <cell r="L3188">
            <v>1580</v>
          </cell>
          <cell r="M3188">
            <v>123.35</v>
          </cell>
          <cell r="N3188">
            <v>26.32</v>
          </cell>
          <cell r="O3188">
            <v>0.21337657073368466</v>
          </cell>
          <cell r="P3188">
            <v>230</v>
          </cell>
          <cell r="Q3188">
            <v>116000</v>
          </cell>
          <cell r="R3188">
            <v>7.6485610052695581</v>
          </cell>
          <cell r="S3188">
            <v>68.874683544303792</v>
          </cell>
          <cell r="T3188">
            <v>21617</v>
          </cell>
          <cell r="U3188">
            <v>9.0336118958452136</v>
          </cell>
          <cell r="V3188">
            <v>1995722</v>
          </cell>
          <cell r="X3188">
            <v>65</v>
          </cell>
          <cell r="Y3188">
            <v>0</v>
          </cell>
          <cell r="Z3188">
            <v>12.427199999999992</v>
          </cell>
        </row>
        <row r="3189">
          <cell r="A3189">
            <v>40806</v>
          </cell>
          <cell r="D3189">
            <v>127052</v>
          </cell>
          <cell r="E3189">
            <v>2107690</v>
          </cell>
          <cell r="K3189">
            <v>0</v>
          </cell>
          <cell r="L3189">
            <v>1900</v>
          </cell>
          <cell r="M3189">
            <v>136.53</v>
          </cell>
          <cell r="N3189">
            <v>30.63</v>
          </cell>
          <cell r="O3189">
            <v>0.22434629751702923</v>
          </cell>
          <cell r="P3189">
            <v>230</v>
          </cell>
          <cell r="Q3189">
            <v>105000</v>
          </cell>
          <cell r="R3189">
            <v>7.7187797553651212</v>
          </cell>
          <cell r="S3189">
            <v>66.869473684210533</v>
          </cell>
          <cell r="T3189">
            <v>22736</v>
          </cell>
          <cell r="U3189">
            <v>8.4850170623723002</v>
          </cell>
          <cell r="V3189">
            <v>2234742</v>
          </cell>
          <cell r="X3189">
            <v>66</v>
          </cell>
          <cell r="Y3189">
            <v>0</v>
          </cell>
          <cell r="Z3189">
            <v>13.390399999999993</v>
          </cell>
        </row>
        <row r="3190">
          <cell r="A3190">
            <v>40807</v>
          </cell>
          <cell r="D3190">
            <v>126166</v>
          </cell>
          <cell r="E3190">
            <v>2134150</v>
          </cell>
          <cell r="K3190">
            <v>0</v>
          </cell>
          <cell r="L3190">
            <v>1770</v>
          </cell>
          <cell r="M3190">
            <v>136.04</v>
          </cell>
          <cell r="N3190">
            <v>30.71</v>
          </cell>
          <cell r="O3190">
            <v>0.22574242869744196</v>
          </cell>
          <cell r="P3190">
            <v>230</v>
          </cell>
          <cell r="Q3190">
            <v>104000</v>
          </cell>
          <cell r="R3190">
            <v>7.843832696265804</v>
          </cell>
          <cell r="S3190">
            <v>71.280225988700565</v>
          </cell>
          <cell r="T3190">
            <v>28286</v>
          </cell>
          <cell r="U3190">
            <v>10.436825647387355</v>
          </cell>
          <cell r="V3190">
            <v>2260316</v>
          </cell>
          <cell r="X3190">
            <v>69</v>
          </cell>
          <cell r="Y3190">
            <v>0</v>
          </cell>
          <cell r="Z3190">
            <v>15.843200000000024</v>
          </cell>
        </row>
        <row r="3191">
          <cell r="A3191">
            <v>40808</v>
          </cell>
          <cell r="D3191">
            <v>4165</v>
          </cell>
          <cell r="E3191">
            <v>1949570</v>
          </cell>
          <cell r="K3191">
            <v>0</v>
          </cell>
          <cell r="L3191">
            <v>280</v>
          </cell>
          <cell r="M3191">
            <v>125.25</v>
          </cell>
          <cell r="N3191">
            <v>27.21</v>
          </cell>
          <cell r="O3191">
            <v>0.21724550898203593</v>
          </cell>
          <cell r="P3191">
            <v>230</v>
          </cell>
          <cell r="Q3191">
            <v>95000</v>
          </cell>
          <cell r="R3191">
            <v>7.7827145708582837</v>
          </cell>
          <cell r="S3191">
            <v>14.875</v>
          </cell>
          <cell r="T3191">
            <v>28485</v>
          </cell>
          <cell r="U3191">
            <v>12.1595252170842</v>
          </cell>
          <cell r="V3191">
            <v>1953735</v>
          </cell>
          <cell r="X3191">
            <v>59</v>
          </cell>
          <cell r="Y3191">
            <v>6</v>
          </cell>
          <cell r="Z3191">
            <v>6.6639999999999873</v>
          </cell>
        </row>
        <row r="3192">
          <cell r="A3192">
            <v>40809</v>
          </cell>
          <cell r="E3192">
            <v>1992520</v>
          </cell>
          <cell r="K3192">
            <v>0</v>
          </cell>
          <cell r="M3192">
            <v>126.94</v>
          </cell>
          <cell r="N3192">
            <v>27.4</v>
          </cell>
          <cell r="O3192">
            <v>0.2158500078777375</v>
          </cell>
          <cell r="P3192">
            <v>230</v>
          </cell>
          <cell r="Q3192">
            <v>91000</v>
          </cell>
          <cell r="R3192">
            <v>7.848274775484481</v>
          </cell>
          <cell r="S3192" t="str">
            <v/>
          </cell>
          <cell r="T3192">
            <v>25348</v>
          </cell>
          <cell r="U3192">
            <v>10.609796639431474</v>
          </cell>
          <cell r="V3192">
            <v>1992520</v>
          </cell>
          <cell r="X3192">
            <v>58</v>
          </cell>
          <cell r="Y3192">
            <v>7</v>
          </cell>
          <cell r="Z3192">
            <v>5.8799999999999955</v>
          </cell>
        </row>
        <row r="3193">
          <cell r="A3193">
            <v>40810</v>
          </cell>
          <cell r="D3193">
            <v>1414</v>
          </cell>
          <cell r="E3193">
            <v>1971580</v>
          </cell>
          <cell r="K3193">
            <v>0</v>
          </cell>
          <cell r="L3193">
            <v>40</v>
          </cell>
          <cell r="M3193">
            <v>128.49</v>
          </cell>
          <cell r="N3193">
            <v>28.1</v>
          </cell>
          <cell r="O3193">
            <v>0.2186940617946922</v>
          </cell>
          <cell r="P3193">
            <v>230</v>
          </cell>
          <cell r="Q3193">
            <v>89000</v>
          </cell>
          <cell r="R3193">
            <v>7.6721145614444692</v>
          </cell>
          <cell r="S3193">
            <v>35.35</v>
          </cell>
          <cell r="T3193">
            <v>21596</v>
          </cell>
          <cell r="U3193">
            <v>9.1287981615757552</v>
          </cell>
          <cell r="V3193">
            <v>1972994</v>
          </cell>
          <cell r="X3193">
            <v>58</v>
          </cell>
          <cell r="Y3193">
            <v>7</v>
          </cell>
          <cell r="Z3193">
            <v>6.4159999999999826</v>
          </cell>
        </row>
        <row r="3194">
          <cell r="A3194">
            <v>40811</v>
          </cell>
          <cell r="E3194">
            <v>1903130</v>
          </cell>
          <cell r="K3194">
            <v>0</v>
          </cell>
          <cell r="M3194">
            <v>125.04</v>
          </cell>
          <cell r="N3194">
            <v>28.15</v>
          </cell>
          <cell r="O3194">
            <v>0.22512795905310298</v>
          </cell>
          <cell r="P3194">
            <v>230</v>
          </cell>
          <cell r="Q3194">
            <v>86000</v>
          </cell>
          <cell r="R3194">
            <v>7.610084772872681</v>
          </cell>
          <cell r="S3194" t="str">
            <v/>
          </cell>
          <cell r="T3194">
            <v>27114</v>
          </cell>
          <cell r="U3194">
            <v>11.882044841918313</v>
          </cell>
          <cell r="V3194">
            <v>1903130</v>
          </cell>
          <cell r="X3194">
            <v>54</v>
          </cell>
          <cell r="Y3194">
            <v>11</v>
          </cell>
          <cell r="Z3194">
            <v>2.8511999999999915</v>
          </cell>
        </row>
        <row r="3195">
          <cell r="A3195">
            <v>40812</v>
          </cell>
          <cell r="E3195">
            <v>1684510</v>
          </cell>
          <cell r="K3195">
            <v>0</v>
          </cell>
          <cell r="M3195">
            <v>110.51</v>
          </cell>
          <cell r="N3195">
            <v>23.9</v>
          </cell>
          <cell r="O3195">
            <v>0.21627002081259611</v>
          </cell>
          <cell r="P3195">
            <v>230</v>
          </cell>
          <cell r="Q3195">
            <v>79000</v>
          </cell>
          <cell r="R3195">
            <v>7.6215274635779569</v>
          </cell>
          <cell r="S3195" t="str">
            <v/>
          </cell>
          <cell r="T3195">
            <v>21530</v>
          </cell>
          <cell r="U3195">
            <v>10.65949148417047</v>
          </cell>
          <cell r="V3195">
            <v>1684510</v>
          </cell>
          <cell r="X3195">
            <v>59</v>
          </cell>
          <cell r="Y3195">
            <v>6</v>
          </cell>
          <cell r="Z3195">
            <v>4.9615999999999829</v>
          </cell>
        </row>
        <row r="3196">
          <cell r="A3196">
            <v>40813</v>
          </cell>
          <cell r="E3196">
            <v>1694370</v>
          </cell>
          <cell r="K3196">
            <v>0</v>
          </cell>
          <cell r="M3196">
            <v>109.99</v>
          </cell>
          <cell r="N3196">
            <v>25.89</v>
          </cell>
          <cell r="O3196">
            <v>0.23538503500318211</v>
          </cell>
          <cell r="P3196">
            <v>230</v>
          </cell>
          <cell r="Q3196">
            <v>76000</v>
          </cell>
          <cell r="R3196">
            <v>7.7023820347304301</v>
          </cell>
          <cell r="S3196" t="str">
            <v/>
          </cell>
          <cell r="T3196">
            <v>24892</v>
          </cell>
          <cell r="U3196">
            <v>12.252299084615521</v>
          </cell>
          <cell r="V3196">
            <v>1694370</v>
          </cell>
          <cell r="X3196">
            <v>62</v>
          </cell>
          <cell r="Y3196">
            <v>3</v>
          </cell>
          <cell r="Z3196">
            <v>4.6495999999999853</v>
          </cell>
        </row>
        <row r="3197">
          <cell r="A3197">
            <v>40814</v>
          </cell>
          <cell r="E3197">
            <v>1749490</v>
          </cell>
          <cell r="K3197">
            <v>0</v>
          </cell>
          <cell r="M3197">
            <v>112.06</v>
          </cell>
          <cell r="N3197">
            <v>27.57</v>
          </cell>
          <cell r="O3197">
            <v>0.24602891308227734</v>
          </cell>
          <cell r="P3197">
            <v>230</v>
          </cell>
          <cell r="Q3197">
            <v>78000</v>
          </cell>
          <cell r="R3197">
            <v>7.8060414063894346</v>
          </cell>
          <cell r="S3197" t="str">
            <v/>
          </cell>
          <cell r="T3197">
            <v>21688</v>
          </cell>
          <cell r="U3197">
            <v>10.338894192021673</v>
          </cell>
          <cell r="V3197">
            <v>1749490</v>
          </cell>
          <cell r="X3197">
            <v>62</v>
          </cell>
          <cell r="Y3197">
            <v>3</v>
          </cell>
          <cell r="Z3197">
            <v>7.1519999999999797</v>
          </cell>
        </row>
        <row r="3198">
          <cell r="A3198">
            <v>40815</v>
          </cell>
          <cell r="D3198">
            <v>1487</v>
          </cell>
          <cell r="E3198">
            <v>1809420</v>
          </cell>
          <cell r="K3198">
            <v>0</v>
          </cell>
          <cell r="L3198">
            <v>50</v>
          </cell>
          <cell r="M3198">
            <v>112.3</v>
          </cell>
          <cell r="N3198">
            <v>23.04</v>
          </cell>
          <cell r="O3198">
            <v>0.2051647373107747</v>
          </cell>
          <cell r="P3198">
            <v>230</v>
          </cell>
          <cell r="Q3198">
            <v>89000</v>
          </cell>
          <cell r="R3198">
            <v>8.0561887800534286</v>
          </cell>
          <cell r="S3198">
            <v>29.74</v>
          </cell>
          <cell r="T3198">
            <v>24866</v>
          </cell>
          <cell r="U3198">
            <v>11.451854788788159</v>
          </cell>
          <cell r="V3198">
            <v>1810907</v>
          </cell>
          <cell r="X3198">
            <v>70</v>
          </cell>
          <cell r="Y3198">
            <v>0</v>
          </cell>
          <cell r="Z3198">
            <v>10.175999999999974</v>
          </cell>
        </row>
        <row r="3199">
          <cell r="A3199">
            <v>40816</v>
          </cell>
          <cell r="E3199">
            <v>1705970</v>
          </cell>
          <cell r="K3199">
            <v>0</v>
          </cell>
          <cell r="M3199">
            <v>107.87</v>
          </cell>
          <cell r="N3199">
            <v>22.71</v>
          </cell>
          <cell r="O3199">
            <v>0.21053119495689254</v>
          </cell>
          <cell r="P3199">
            <v>230</v>
          </cell>
          <cell r="Q3199">
            <v>75000</v>
          </cell>
          <cell r="R3199">
            <v>7.9075275794938351</v>
          </cell>
          <cell r="S3199" t="str">
            <v/>
          </cell>
          <cell r="T3199">
            <v>23110</v>
          </cell>
          <cell r="U3199">
            <v>11.297818836204621</v>
          </cell>
          <cell r="V3199">
            <v>1705970</v>
          </cell>
          <cell r="X3199">
            <v>63</v>
          </cell>
          <cell r="Y3199">
            <v>2</v>
          </cell>
          <cell r="Z3199">
            <v>1.9535999999999945</v>
          </cell>
        </row>
        <row r="3200">
          <cell r="A3200">
            <v>40817</v>
          </cell>
          <cell r="E3200">
            <v>1706630</v>
          </cell>
          <cell r="K3200">
            <v>0</v>
          </cell>
          <cell r="M3200">
            <v>107.49</v>
          </cell>
          <cell r="N3200">
            <v>22.92</v>
          </cell>
          <cell r="O3200">
            <v>0.21322913759419485</v>
          </cell>
          <cell r="P3200">
            <v>230</v>
          </cell>
          <cell r="Q3200">
            <v>79000</v>
          </cell>
          <cell r="R3200">
            <v>7.9385524234812541</v>
          </cell>
          <cell r="S3200" t="str">
            <v/>
          </cell>
          <cell r="T3200">
            <v>21260</v>
          </cell>
          <cell r="U3200">
            <v>10.389387271992172</v>
          </cell>
          <cell r="V3200">
            <v>1706630</v>
          </cell>
          <cell r="X3200">
            <v>53</v>
          </cell>
          <cell r="Y3200">
            <v>12</v>
          </cell>
          <cell r="Z3200">
            <v>0</v>
          </cell>
        </row>
        <row r="3201">
          <cell r="A3201">
            <v>40818</v>
          </cell>
          <cell r="E3201">
            <v>1702300</v>
          </cell>
          <cell r="K3201">
            <v>0</v>
          </cell>
          <cell r="M3201">
            <v>107.72</v>
          </cell>
          <cell r="N3201">
            <v>23.34</v>
          </cell>
          <cell r="O3201">
            <v>0.21667285555142962</v>
          </cell>
          <cell r="P3201">
            <v>230</v>
          </cell>
          <cell r="Q3201">
            <v>79000</v>
          </cell>
          <cell r="R3201">
            <v>7.9015038989974009</v>
          </cell>
          <cell r="S3201" t="str">
            <v/>
          </cell>
          <cell r="T3201">
            <v>24534</v>
          </cell>
          <cell r="U3201">
            <v>12.019829642248721</v>
          </cell>
          <cell r="V3201">
            <v>1702300</v>
          </cell>
          <cell r="X3201">
            <v>54</v>
          </cell>
          <cell r="Y3201">
            <v>11</v>
          </cell>
          <cell r="Z3201">
            <v>0</v>
          </cell>
        </row>
        <row r="3202">
          <cell r="A3202">
            <v>40819</v>
          </cell>
          <cell r="E3202">
            <v>1722910</v>
          </cell>
          <cell r="K3202">
            <v>0</v>
          </cell>
          <cell r="M3202">
            <v>109.51</v>
          </cell>
          <cell r="N3202">
            <v>22.54</v>
          </cell>
          <cell r="O3202">
            <v>0.2058259519678568</v>
          </cell>
          <cell r="P3202">
            <v>230</v>
          </cell>
          <cell r="Q3202">
            <v>77000</v>
          </cell>
          <cell r="R3202">
            <v>7.8664505524609627</v>
          </cell>
          <cell r="S3202" t="str">
            <v/>
          </cell>
          <cell r="T3202">
            <v>21036</v>
          </cell>
          <cell r="U3202">
            <v>10.182786100260605</v>
          </cell>
          <cell r="V3202">
            <v>1722910</v>
          </cell>
          <cell r="X3202">
            <v>57</v>
          </cell>
          <cell r="Y3202">
            <v>8</v>
          </cell>
          <cell r="Z3202">
            <v>0.30399999999998073</v>
          </cell>
        </row>
        <row r="3203">
          <cell r="A3203">
            <v>40820</v>
          </cell>
          <cell r="E3203">
            <v>1713830</v>
          </cell>
          <cell r="K3203">
            <v>0</v>
          </cell>
          <cell r="M3203">
            <v>109.31</v>
          </cell>
          <cell r="N3203">
            <v>22.42</v>
          </cell>
          <cell r="O3203">
            <v>0.20510474796450462</v>
          </cell>
          <cell r="P3203">
            <v>230</v>
          </cell>
          <cell r="Q3203">
            <v>81000</v>
          </cell>
          <cell r="R3203">
            <v>7.8393102186442229</v>
          </cell>
          <cell r="S3203" t="str">
            <v/>
          </cell>
          <cell r="T3203">
            <v>21036</v>
          </cell>
          <cell r="U3203">
            <v>10.236735265458067</v>
          </cell>
          <cell r="V3203">
            <v>1713830</v>
          </cell>
          <cell r="X3203">
            <v>62</v>
          </cell>
          <cell r="Y3203">
            <v>3</v>
          </cell>
          <cell r="Z3203">
            <v>6.5679999999999765</v>
          </cell>
        </row>
        <row r="3204">
          <cell r="A3204">
            <v>40821</v>
          </cell>
          <cell r="D3204">
            <v>16356</v>
          </cell>
          <cell r="E3204">
            <v>1836640</v>
          </cell>
          <cell r="K3204">
            <v>0</v>
          </cell>
          <cell r="L3204">
            <v>590</v>
          </cell>
          <cell r="M3204">
            <v>115.52</v>
          </cell>
          <cell r="N3204">
            <v>24.69</v>
          </cell>
          <cell r="O3204">
            <v>0.21372922437673131</v>
          </cell>
          <cell r="P3204">
            <v>230</v>
          </cell>
          <cell r="Q3204">
            <v>95000</v>
          </cell>
          <cell r="R3204">
            <v>7.9494459833795013</v>
          </cell>
          <cell r="S3204">
            <v>27.722033898305085</v>
          </cell>
          <cell r="T3204">
            <v>19688</v>
          </cell>
          <cell r="U3204">
            <v>8.8612128682414841</v>
          </cell>
          <cell r="V3204">
            <v>1852996</v>
          </cell>
          <cell r="X3204">
            <v>63</v>
          </cell>
          <cell r="Y3204">
            <v>2</v>
          </cell>
          <cell r="Z3204">
            <v>8.7119999999999891</v>
          </cell>
        </row>
        <row r="3205">
          <cell r="A3205">
            <v>40822</v>
          </cell>
          <cell r="D3205">
            <v>60789</v>
          </cell>
          <cell r="E3205">
            <v>2012000</v>
          </cell>
          <cell r="K3205">
            <v>0</v>
          </cell>
          <cell r="L3205">
            <v>980</v>
          </cell>
          <cell r="M3205">
            <v>125.79</v>
          </cell>
          <cell r="N3205">
            <v>26.86</v>
          </cell>
          <cell r="O3205">
            <v>0.21353048732013671</v>
          </cell>
          <cell r="P3205">
            <v>230</v>
          </cell>
          <cell r="Q3205">
            <v>99000</v>
          </cell>
          <cell r="R3205">
            <v>7.9974560775896339</v>
          </cell>
          <cell r="S3205">
            <v>62.029591836734696</v>
          </cell>
          <cell r="T3205">
            <v>23902</v>
          </cell>
          <cell r="U3205">
            <v>9.6171235953104723</v>
          </cell>
          <cell r="V3205">
            <v>2072789</v>
          </cell>
          <cell r="X3205">
            <v>66</v>
          </cell>
          <cell r="Y3205">
            <v>0</v>
          </cell>
          <cell r="Z3205">
            <v>10.644799999999989</v>
          </cell>
        </row>
        <row r="3206">
          <cell r="A3206">
            <v>40823</v>
          </cell>
          <cell r="D3206">
            <v>64217</v>
          </cell>
          <cell r="E3206">
            <v>2081130</v>
          </cell>
          <cell r="K3206">
            <v>0</v>
          </cell>
          <cell r="L3206">
            <v>1150</v>
          </cell>
          <cell r="M3206">
            <v>130.33000000000001</v>
          </cell>
          <cell r="N3206">
            <v>28.92</v>
          </cell>
          <cell r="O3206">
            <v>0.22189825826747486</v>
          </cell>
          <cell r="P3206">
            <v>230</v>
          </cell>
          <cell r="Q3206">
            <v>99000</v>
          </cell>
          <cell r="R3206">
            <v>7.9840788766976125</v>
          </cell>
          <cell r="S3206">
            <v>55.840869565217389</v>
          </cell>
          <cell r="T3206">
            <v>24771</v>
          </cell>
          <cell r="U3206">
            <v>9.6296841489978071</v>
          </cell>
          <cell r="V3206">
            <v>2145347</v>
          </cell>
          <cell r="X3206">
            <v>67</v>
          </cell>
          <cell r="Y3206">
            <v>0</v>
          </cell>
          <cell r="Z3206">
            <v>10.675199999999997</v>
          </cell>
        </row>
        <row r="3207">
          <cell r="A3207">
            <v>40824</v>
          </cell>
          <cell r="D3207">
            <v>1500</v>
          </cell>
          <cell r="E3207">
            <v>2071270</v>
          </cell>
          <cell r="K3207">
            <v>0</v>
          </cell>
          <cell r="L3207">
            <v>670</v>
          </cell>
          <cell r="M3207">
            <v>131.66999999999999</v>
          </cell>
          <cell r="N3207">
            <v>27.77</v>
          </cell>
          <cell r="O3207">
            <v>0.21090605301131618</v>
          </cell>
          <cell r="P3207">
            <v>230</v>
          </cell>
          <cell r="Q3207">
            <v>93000</v>
          </cell>
          <cell r="R3207">
            <v>7.8653831548568389</v>
          </cell>
          <cell r="S3207">
            <v>2.2388059701492535</v>
          </cell>
          <cell r="T3207">
            <v>21271</v>
          </cell>
          <cell r="U3207">
            <v>8.5586022568833009</v>
          </cell>
          <cell r="V3207">
            <v>2072770</v>
          </cell>
          <cell r="X3207">
            <v>66</v>
          </cell>
          <cell r="Y3207">
            <v>0</v>
          </cell>
          <cell r="Z3207">
            <v>10.431999999999988</v>
          </cell>
        </row>
        <row r="3208">
          <cell r="A3208">
            <v>40825</v>
          </cell>
          <cell r="D3208">
            <v>1500</v>
          </cell>
          <cell r="E3208">
            <v>2025620</v>
          </cell>
          <cell r="K3208">
            <v>0</v>
          </cell>
          <cell r="L3208">
            <v>510</v>
          </cell>
          <cell r="M3208">
            <v>124.88</v>
          </cell>
          <cell r="N3208">
            <v>26.6</v>
          </cell>
          <cell r="O3208">
            <v>0.21300448430493277</v>
          </cell>
          <cell r="P3208">
            <v>230</v>
          </cell>
          <cell r="Q3208">
            <v>90000</v>
          </cell>
          <cell r="R3208">
            <v>8.1102658552210123</v>
          </cell>
          <cell r="S3208">
            <v>2.9411764705882355</v>
          </cell>
          <cell r="T3208">
            <v>24015</v>
          </cell>
          <cell r="U3208">
            <v>9.8802784245629276</v>
          </cell>
          <cell r="V3208">
            <v>2027120</v>
          </cell>
          <cell r="X3208">
            <v>64</v>
          </cell>
          <cell r="Y3208">
            <v>1</v>
          </cell>
          <cell r="Z3208">
            <v>9.8527999999999949</v>
          </cell>
        </row>
        <row r="3209">
          <cell r="A3209">
            <v>40826</v>
          </cell>
          <cell r="D3209">
            <v>85205</v>
          </cell>
          <cell r="E3209">
            <v>2016090</v>
          </cell>
          <cell r="K3209">
            <v>0</v>
          </cell>
          <cell r="L3209">
            <v>1360</v>
          </cell>
          <cell r="M3209">
            <v>125.59</v>
          </cell>
          <cell r="N3209">
            <v>27.89</v>
          </cell>
          <cell r="O3209">
            <v>0.22207182100485706</v>
          </cell>
          <cell r="P3209">
            <v>230</v>
          </cell>
          <cell r="Q3209">
            <v>102000</v>
          </cell>
          <cell r="R3209">
            <v>8.0264750378214824</v>
          </cell>
          <cell r="S3209">
            <v>62.650735294117645</v>
          </cell>
          <cell r="T3209">
            <v>26247</v>
          </cell>
          <cell r="U3209">
            <v>10.417384517642692</v>
          </cell>
          <cell r="V3209">
            <v>2101295</v>
          </cell>
          <cell r="X3209">
            <v>64</v>
          </cell>
          <cell r="Y3209">
            <v>1</v>
          </cell>
          <cell r="Z3209">
            <v>9.6399999999999935</v>
          </cell>
        </row>
        <row r="3210">
          <cell r="A3210">
            <v>40827</v>
          </cell>
          <cell r="D3210">
            <v>73138</v>
          </cell>
          <cell r="E3210">
            <v>2081250</v>
          </cell>
          <cell r="K3210">
            <v>0</v>
          </cell>
          <cell r="L3210">
            <v>1350</v>
          </cell>
          <cell r="M3210">
            <v>129.74</v>
          </cell>
          <cell r="N3210">
            <v>28.6</v>
          </cell>
          <cell r="O3210">
            <v>0.22044088176352705</v>
          </cell>
          <cell r="P3210">
            <v>230</v>
          </cell>
          <cell r="Q3210">
            <v>100000</v>
          </cell>
          <cell r="R3210">
            <v>8.0208493910898717</v>
          </cell>
          <cell r="S3210">
            <v>54.176296296296293</v>
          </cell>
          <cell r="T3210">
            <v>27798</v>
          </cell>
          <cell r="U3210">
            <v>10.761075535140375</v>
          </cell>
          <cell r="V3210">
            <v>2154388</v>
          </cell>
          <cell r="X3210">
            <v>68</v>
          </cell>
          <cell r="Y3210">
            <v>0</v>
          </cell>
          <cell r="Z3210">
            <v>13.359999999999985</v>
          </cell>
        </row>
        <row r="3211">
          <cell r="A3211">
            <v>40828</v>
          </cell>
          <cell r="D3211">
            <v>156462</v>
          </cell>
          <cell r="E3211">
            <v>2102760</v>
          </cell>
          <cell r="K3211">
            <v>0</v>
          </cell>
          <cell r="L3211">
            <v>2260</v>
          </cell>
          <cell r="M3211">
            <v>132.41</v>
          </cell>
          <cell r="N3211">
            <v>29.22</v>
          </cell>
          <cell r="O3211">
            <v>0.22067819651083756</v>
          </cell>
          <cell r="P3211">
            <v>230</v>
          </cell>
          <cell r="Q3211">
            <v>105000</v>
          </cell>
          <cell r="R3211">
            <v>7.9403368325655164</v>
          </cell>
          <cell r="S3211">
            <v>69.230973451327429</v>
          </cell>
          <cell r="T3211">
            <v>24530</v>
          </cell>
          <cell r="U3211">
            <v>9.0553385191893483</v>
          </cell>
          <cell r="V3211">
            <v>2259222</v>
          </cell>
          <cell r="X3211">
            <v>65</v>
          </cell>
          <cell r="Y3211">
            <v>0</v>
          </cell>
          <cell r="Z3211">
            <v>12.011199999999981</v>
          </cell>
        </row>
        <row r="3212">
          <cell r="A3212">
            <v>40829</v>
          </cell>
          <cell r="D3212">
            <v>6725</v>
          </cell>
          <cell r="E3212">
            <v>2088960</v>
          </cell>
          <cell r="K3212">
            <v>0</v>
          </cell>
          <cell r="L3212">
            <v>850</v>
          </cell>
          <cell r="M3212">
            <v>132.51</v>
          </cell>
          <cell r="N3212">
            <v>29.11</v>
          </cell>
          <cell r="O3212">
            <v>0.21968153346917216</v>
          </cell>
          <cell r="P3212">
            <v>230</v>
          </cell>
          <cell r="Q3212">
            <v>92000</v>
          </cell>
          <cell r="R3212">
            <v>7.882273035997283</v>
          </cell>
          <cell r="S3212">
            <v>7.9117647058823533</v>
          </cell>
          <cell r="T3212">
            <v>24505</v>
          </cell>
          <cell r="U3212">
            <v>9.7520238012869296</v>
          </cell>
          <cell r="V3212">
            <v>2095685</v>
          </cell>
          <cell r="X3212">
            <v>66</v>
          </cell>
          <cell r="Y3212">
            <v>0</v>
          </cell>
          <cell r="Z3212">
            <v>11.478400000000001</v>
          </cell>
        </row>
        <row r="3213">
          <cell r="A3213">
            <v>40830</v>
          </cell>
          <cell r="D3213">
            <v>2626</v>
          </cell>
          <cell r="E3213">
            <v>2022300</v>
          </cell>
          <cell r="K3213">
            <v>0</v>
          </cell>
          <cell r="L3213">
            <v>560</v>
          </cell>
          <cell r="M3213">
            <v>130.71</v>
          </cell>
          <cell r="N3213">
            <v>28.84</v>
          </cell>
          <cell r="O3213">
            <v>0.22064111391630326</v>
          </cell>
          <cell r="P3213">
            <v>230</v>
          </cell>
          <cell r="Q3213">
            <v>92000</v>
          </cell>
          <cell r="R3213">
            <v>7.7358274041771855</v>
          </cell>
          <cell r="S3213">
            <v>4.6892857142857141</v>
          </cell>
          <cell r="T3213">
            <v>28122</v>
          </cell>
          <cell r="U3213">
            <v>11.582521040275052</v>
          </cell>
          <cell r="V3213">
            <v>2024926</v>
          </cell>
          <cell r="X3213">
            <v>62</v>
          </cell>
          <cell r="Y3213">
            <v>3</v>
          </cell>
          <cell r="Z3213">
            <v>0.6559999999999846</v>
          </cell>
        </row>
        <row r="3214">
          <cell r="A3214">
            <v>40831</v>
          </cell>
          <cell r="D3214">
            <v>1500</v>
          </cell>
          <cell r="E3214">
            <v>2011330</v>
          </cell>
          <cell r="K3214">
            <v>0</v>
          </cell>
          <cell r="L3214">
            <v>40</v>
          </cell>
          <cell r="M3214">
            <v>131.61000000000001</v>
          </cell>
          <cell r="N3214">
            <v>28.27</v>
          </cell>
          <cell r="O3214">
            <v>0.21480130689157356</v>
          </cell>
          <cell r="P3214">
            <v>230</v>
          </cell>
          <cell r="Q3214">
            <v>91000</v>
          </cell>
          <cell r="R3214">
            <v>7.6412506648430973</v>
          </cell>
          <cell r="S3214">
            <v>37.5</v>
          </cell>
          <cell r="T3214">
            <v>28917</v>
          </cell>
          <cell r="U3214">
            <v>11.981527501080567</v>
          </cell>
          <cell r="V3214">
            <v>2012830</v>
          </cell>
          <cell r="X3214">
            <v>57</v>
          </cell>
          <cell r="Y3214">
            <v>8</v>
          </cell>
          <cell r="Z3214">
            <v>0</v>
          </cell>
        </row>
        <row r="3215">
          <cell r="A3215">
            <v>40832</v>
          </cell>
          <cell r="D3215">
            <v>27307</v>
          </cell>
          <cell r="E3215">
            <v>2016130</v>
          </cell>
          <cell r="K3215">
            <v>0</v>
          </cell>
          <cell r="L3215">
            <v>660</v>
          </cell>
          <cell r="M3215">
            <v>129.27000000000001</v>
          </cell>
          <cell r="N3215">
            <v>28.46</v>
          </cell>
          <cell r="O3215">
            <v>0.22015935638585904</v>
          </cell>
          <cell r="P3215">
            <v>230</v>
          </cell>
          <cell r="Q3215">
            <v>98000</v>
          </cell>
          <cell r="R3215">
            <v>7.7981356850003856</v>
          </cell>
          <cell r="S3215">
            <v>41.374242424242425</v>
          </cell>
          <cell r="T3215">
            <v>25037</v>
          </cell>
          <cell r="U3215">
            <v>10.218498539470509</v>
          </cell>
          <cell r="V3215">
            <v>2043437</v>
          </cell>
          <cell r="X3215">
            <v>70</v>
          </cell>
          <cell r="Y3215">
            <v>0</v>
          </cell>
          <cell r="Z3215">
            <v>6.7807999999999922</v>
          </cell>
        </row>
        <row r="3216">
          <cell r="A3216">
            <v>40833</v>
          </cell>
          <cell r="D3216">
            <v>1500</v>
          </cell>
          <cell r="E3216">
            <v>1994680</v>
          </cell>
          <cell r="K3216">
            <v>0</v>
          </cell>
          <cell r="L3216">
            <v>280</v>
          </cell>
          <cell r="M3216">
            <v>125.61</v>
          </cell>
          <cell r="N3216">
            <v>27.64</v>
          </cell>
          <cell r="O3216">
            <v>0.220046174667622</v>
          </cell>
          <cell r="P3216">
            <v>230</v>
          </cell>
          <cell r="Q3216">
            <v>89000</v>
          </cell>
          <cell r="R3216">
            <v>7.9399729320913943</v>
          </cell>
          <cell r="S3216">
            <v>5.3571428571428568</v>
          </cell>
          <cell r="T3216">
            <v>30577</v>
          </cell>
          <cell r="U3216">
            <v>12.775009267701309</v>
          </cell>
          <cell r="V3216">
            <v>1996180</v>
          </cell>
          <cell r="X3216">
            <v>57</v>
          </cell>
          <cell r="Y3216">
            <v>8</v>
          </cell>
          <cell r="Z3216">
            <v>0</v>
          </cell>
        </row>
        <row r="3217">
          <cell r="A3217">
            <v>40834</v>
          </cell>
          <cell r="E3217">
            <v>1832460</v>
          </cell>
          <cell r="K3217">
            <v>0</v>
          </cell>
          <cell r="M3217">
            <v>118.88</v>
          </cell>
          <cell r="N3217">
            <v>24.91</v>
          </cell>
          <cell r="O3217">
            <v>0.20953903095558549</v>
          </cell>
          <cell r="P3217">
            <v>230</v>
          </cell>
          <cell r="Q3217">
            <v>80000</v>
          </cell>
          <cell r="R3217">
            <v>7.707183714670256</v>
          </cell>
          <cell r="S3217" t="str">
            <v/>
          </cell>
          <cell r="T3217">
            <v>29464</v>
          </cell>
          <cell r="U3217">
            <v>13.409829409646051</v>
          </cell>
          <cell r="V3217">
            <v>1832460</v>
          </cell>
          <cell r="X3217">
            <v>48</v>
          </cell>
          <cell r="Y3217">
            <v>17</v>
          </cell>
          <cell r="Z3217">
            <v>0</v>
          </cell>
        </row>
        <row r="3218">
          <cell r="A3218">
            <v>40835</v>
          </cell>
          <cell r="C3218">
            <v>158850</v>
          </cell>
          <cell r="D3218">
            <v>14029</v>
          </cell>
          <cell r="E3218">
            <v>1660180</v>
          </cell>
          <cell r="J3218">
            <v>13.78</v>
          </cell>
          <cell r="K3218">
            <v>13.78</v>
          </cell>
          <cell r="L3218">
            <v>320</v>
          </cell>
          <cell r="M3218">
            <v>109.16</v>
          </cell>
          <cell r="N3218">
            <v>29.78</v>
          </cell>
          <cell r="O3218">
            <v>0.27281055331623305</v>
          </cell>
          <cell r="P3218">
            <v>230</v>
          </cell>
          <cell r="Q3218">
            <v>93000</v>
          </cell>
          <cell r="R3218">
            <v>7.3980396941597526</v>
          </cell>
          <cell r="S3218">
            <v>43.840625000000003</v>
          </cell>
          <cell r="T3218">
            <v>25928</v>
          </cell>
          <cell r="U3218">
            <v>11.796648116618178</v>
          </cell>
          <cell r="V3218">
            <v>1833059</v>
          </cell>
          <cell r="X3218">
            <v>46</v>
          </cell>
          <cell r="Y3218">
            <v>19</v>
          </cell>
          <cell r="Z3218">
            <v>0</v>
          </cell>
        </row>
        <row r="3219">
          <cell r="A3219">
            <v>40836</v>
          </cell>
          <cell r="C3219">
            <v>1058790</v>
          </cell>
          <cell r="D3219">
            <v>478306</v>
          </cell>
          <cell r="E3219">
            <v>640440</v>
          </cell>
          <cell r="J3219">
            <v>57.97</v>
          </cell>
          <cell r="K3219">
            <v>57.97</v>
          </cell>
          <cell r="L3219">
            <v>6090</v>
          </cell>
          <cell r="M3219">
            <v>38.18</v>
          </cell>
          <cell r="N3219">
            <v>9.39</v>
          </cell>
          <cell r="O3219">
            <v>0.2459402828706129</v>
          </cell>
          <cell r="P3219">
            <v>230</v>
          </cell>
          <cell r="Q3219">
            <v>94000</v>
          </cell>
          <cell r="R3219">
            <v>8.8363494539781584</v>
          </cell>
          <cell r="S3219">
            <v>78.53957307060756</v>
          </cell>
          <cell r="T3219">
            <v>24549</v>
          </cell>
          <cell r="U3219">
            <v>9.4023088481660011</v>
          </cell>
          <cell r="V3219">
            <v>2177536</v>
          </cell>
          <cell r="X3219">
            <v>47</v>
          </cell>
          <cell r="Y3219">
            <v>18</v>
          </cell>
          <cell r="Z3219">
            <v>0</v>
          </cell>
        </row>
        <row r="3220">
          <cell r="A3220">
            <v>40837</v>
          </cell>
          <cell r="C3220">
            <v>1378270</v>
          </cell>
          <cell r="D3220">
            <v>782814</v>
          </cell>
          <cell r="J3220">
            <v>64.72</v>
          </cell>
          <cell r="K3220">
            <v>64.72</v>
          </cell>
          <cell r="L3220">
            <v>9690</v>
          </cell>
          <cell r="O3220" t="str">
            <v/>
          </cell>
          <cell r="P3220">
            <v>230</v>
          </cell>
          <cell r="Q3220">
            <v>101000</v>
          </cell>
          <cell r="R3220">
            <v>10.647944993819531</v>
          </cell>
          <cell r="S3220">
            <v>80.785758513931881</v>
          </cell>
          <cell r="T3220">
            <v>18218</v>
          </cell>
          <cell r="U3220">
            <v>7.0306438805710467</v>
          </cell>
          <cell r="V3220">
            <v>2161084</v>
          </cell>
          <cell r="X3220">
            <v>50</v>
          </cell>
          <cell r="Y3220">
            <v>15</v>
          </cell>
          <cell r="Z3220">
            <v>0</v>
          </cell>
        </row>
        <row r="3221">
          <cell r="A3221">
            <v>40838</v>
          </cell>
          <cell r="C3221">
            <v>1385370</v>
          </cell>
          <cell r="D3221">
            <v>633355</v>
          </cell>
          <cell r="J3221">
            <v>68.650000000000006</v>
          </cell>
          <cell r="K3221">
            <v>68.650000000000006</v>
          </cell>
          <cell r="L3221">
            <v>8310</v>
          </cell>
          <cell r="O3221" t="str">
            <v/>
          </cell>
          <cell r="P3221">
            <v>230</v>
          </cell>
          <cell r="Q3221">
            <v>93000</v>
          </cell>
          <cell r="R3221">
            <v>10.090094683175527</v>
          </cell>
          <cell r="S3221">
            <v>76.216004813477738</v>
          </cell>
          <cell r="T3221">
            <v>18871</v>
          </cell>
          <cell r="U3221">
            <v>7.7962149376462859</v>
          </cell>
          <cell r="V3221">
            <v>2018725</v>
          </cell>
          <cell r="X3221">
            <v>52</v>
          </cell>
          <cell r="Y3221">
            <v>13</v>
          </cell>
          <cell r="Z3221">
            <v>0</v>
          </cell>
        </row>
        <row r="3222">
          <cell r="A3222">
            <v>40839</v>
          </cell>
          <cell r="C3222">
            <v>1417300</v>
          </cell>
          <cell r="D3222">
            <v>455136</v>
          </cell>
          <cell r="J3222">
            <v>69.069999999999993</v>
          </cell>
          <cell r="K3222">
            <v>69.069999999999993</v>
          </cell>
          <cell r="L3222">
            <v>6810</v>
          </cell>
          <cell r="O3222" t="str">
            <v/>
          </cell>
          <cell r="P3222">
            <v>230</v>
          </cell>
          <cell r="Q3222">
            <v>86000</v>
          </cell>
          <cell r="R3222">
            <v>10.259881279861011</v>
          </cell>
          <cell r="S3222">
            <v>66.833480176211452</v>
          </cell>
          <cell r="T3222">
            <v>18226</v>
          </cell>
          <cell r="U3222">
            <v>8.1180259298582165</v>
          </cell>
          <cell r="V3222">
            <v>1872436</v>
          </cell>
          <cell r="X3222">
            <v>58</v>
          </cell>
          <cell r="Y3222">
            <v>7</v>
          </cell>
          <cell r="Z3222">
            <v>2.7167999999999992</v>
          </cell>
        </row>
        <row r="3223">
          <cell r="A3223">
            <v>40840</v>
          </cell>
          <cell r="C3223">
            <v>1412850</v>
          </cell>
          <cell r="D3223">
            <v>468054</v>
          </cell>
          <cell r="J3223">
            <v>71.02</v>
          </cell>
          <cell r="K3223">
            <v>71.02</v>
          </cell>
          <cell r="L3223">
            <v>6280</v>
          </cell>
          <cell r="O3223" t="str">
            <v/>
          </cell>
          <cell r="P3223">
            <v>230</v>
          </cell>
          <cell r="Q3223">
            <v>83000</v>
          </cell>
          <cell r="R3223">
            <v>9.9468459588848219</v>
          </cell>
          <cell r="S3223">
            <v>74.530891719745227</v>
          </cell>
          <cell r="T3223">
            <v>17436</v>
          </cell>
          <cell r="U3223">
            <v>7.7311888326038964</v>
          </cell>
          <cell r="V3223">
            <v>1880904</v>
          </cell>
          <cell r="X3223">
            <v>60</v>
          </cell>
          <cell r="Y3223">
            <v>5</v>
          </cell>
          <cell r="Z3223">
            <v>2.9231999999999871</v>
          </cell>
        </row>
        <row r="3224">
          <cell r="A3224">
            <v>40841</v>
          </cell>
          <cell r="C3224">
            <v>1387370</v>
          </cell>
          <cell r="D3224">
            <v>348403</v>
          </cell>
          <cell r="J3224">
            <v>68.03</v>
          </cell>
          <cell r="K3224">
            <v>68.03</v>
          </cell>
          <cell r="L3224">
            <v>6570</v>
          </cell>
          <cell r="O3224" t="str">
            <v/>
          </cell>
          <cell r="P3224">
            <v>230</v>
          </cell>
          <cell r="Q3224">
            <v>82000</v>
          </cell>
          <cell r="R3224">
            <v>10.196751433191238</v>
          </cell>
          <cell r="S3224">
            <v>53.029375951293758</v>
          </cell>
          <cell r="T3224">
            <v>18745</v>
          </cell>
          <cell r="U3224">
            <v>9.0065521240392599</v>
          </cell>
          <cell r="V3224">
            <v>1735773</v>
          </cell>
          <cell r="X3224">
            <v>62</v>
          </cell>
          <cell r="Y3224">
            <v>3</v>
          </cell>
          <cell r="Z3224">
            <v>3.3759999999999764</v>
          </cell>
        </row>
        <row r="3225">
          <cell r="A3225">
            <v>40842</v>
          </cell>
          <cell r="C3225">
            <v>1427380</v>
          </cell>
          <cell r="D3225">
            <v>476190</v>
          </cell>
          <cell r="J3225">
            <v>69.12</v>
          </cell>
          <cell r="K3225">
            <v>69.12</v>
          </cell>
          <cell r="L3225">
            <v>6960</v>
          </cell>
          <cell r="O3225" t="str">
            <v/>
          </cell>
          <cell r="P3225">
            <v>230</v>
          </cell>
          <cell r="Q3225">
            <v>94000</v>
          </cell>
          <cell r="R3225">
            <v>10.325376157407407</v>
          </cell>
          <cell r="S3225">
            <v>68.418103448275858</v>
          </cell>
          <cell r="T3225">
            <v>16963</v>
          </cell>
          <cell r="U3225">
            <v>7.4319000614634607</v>
          </cell>
          <cell r="V3225">
            <v>1903570</v>
          </cell>
          <cell r="X3225">
            <v>59</v>
          </cell>
          <cell r="Y3225">
            <v>6</v>
          </cell>
          <cell r="Z3225">
            <v>4.9679999999999822</v>
          </cell>
        </row>
        <row r="3226">
          <cell r="A3226">
            <v>40843</v>
          </cell>
          <cell r="C3226">
            <v>1411510</v>
          </cell>
          <cell r="D3226">
            <v>727325</v>
          </cell>
          <cell r="J3226">
            <v>68.5</v>
          </cell>
          <cell r="K3226">
            <v>68.5</v>
          </cell>
          <cell r="L3226">
            <v>9280</v>
          </cell>
          <cell r="O3226" t="str">
            <v/>
          </cell>
          <cell r="P3226">
            <v>230</v>
          </cell>
          <cell r="Q3226">
            <v>95000</v>
          </cell>
          <cell r="R3226">
            <v>10.302992700729927</v>
          </cell>
          <cell r="S3226">
            <v>78.375538793103445</v>
          </cell>
          <cell r="T3226">
            <v>19566</v>
          </cell>
          <cell r="U3226">
            <v>7.6294075980615617</v>
          </cell>
          <cell r="V3226">
            <v>2138835</v>
          </cell>
          <cell r="X3226">
            <v>46</v>
          </cell>
          <cell r="Y3226">
            <v>19</v>
          </cell>
          <cell r="Z3226">
            <v>0</v>
          </cell>
        </row>
        <row r="3227">
          <cell r="A3227">
            <v>40844</v>
          </cell>
          <cell r="C3227">
            <v>1363710</v>
          </cell>
          <cell r="D3227">
            <v>821131</v>
          </cell>
          <cell r="J3227">
            <v>66.5</v>
          </cell>
          <cell r="K3227">
            <v>66.5</v>
          </cell>
          <cell r="L3227">
            <v>10180</v>
          </cell>
          <cell r="O3227" t="str">
            <v/>
          </cell>
          <cell r="P3227">
            <v>230</v>
          </cell>
          <cell r="Q3227">
            <v>96000</v>
          </cell>
          <cell r="R3227">
            <v>10.253458646616542</v>
          </cell>
          <cell r="S3227">
            <v>80.66119842829076</v>
          </cell>
          <cell r="T3227">
            <v>19955</v>
          </cell>
          <cell r="U3227">
            <v>7.6172453739196593</v>
          </cell>
          <cell r="V3227">
            <v>2184841</v>
          </cell>
          <cell r="X3227">
            <v>46</v>
          </cell>
          <cell r="Y3227">
            <v>19</v>
          </cell>
          <cell r="Z3227">
            <v>0</v>
          </cell>
        </row>
        <row r="3228">
          <cell r="A3228">
            <v>40845</v>
          </cell>
          <cell r="C3228">
            <v>1352090</v>
          </cell>
          <cell r="D3228">
            <v>828344</v>
          </cell>
          <cell r="J3228">
            <v>65.930000000000007</v>
          </cell>
          <cell r="K3228">
            <v>65.930000000000007</v>
          </cell>
          <cell r="L3228">
            <v>10480</v>
          </cell>
          <cell r="O3228" t="str">
            <v/>
          </cell>
          <cell r="P3228">
            <v>230</v>
          </cell>
          <cell r="Q3228">
            <v>97000</v>
          </cell>
          <cell r="R3228">
            <v>10.253981495525558</v>
          </cell>
          <cell r="S3228">
            <v>79.040458015267177</v>
          </cell>
          <cell r="T3228">
            <v>19440</v>
          </cell>
          <cell r="U3228">
            <v>7.4356573049218637</v>
          </cell>
          <cell r="V3228">
            <v>2180434</v>
          </cell>
          <cell r="X3228">
            <v>47</v>
          </cell>
          <cell r="Y3228">
            <v>18</v>
          </cell>
          <cell r="Z3228">
            <v>0</v>
          </cell>
        </row>
        <row r="3229">
          <cell r="A3229">
            <v>40846</v>
          </cell>
          <cell r="C3229">
            <v>1411270</v>
          </cell>
          <cell r="D3229">
            <v>730623</v>
          </cell>
          <cell r="J3229">
            <v>68.150000000000006</v>
          </cell>
          <cell r="K3229">
            <v>68.150000000000006</v>
          </cell>
          <cell r="L3229">
            <v>9770</v>
          </cell>
          <cell r="O3229" t="str">
            <v/>
          </cell>
          <cell r="P3229">
            <v>230</v>
          </cell>
          <cell r="Q3229">
            <v>92000</v>
          </cell>
          <cell r="R3229">
            <v>10.354145267791637</v>
          </cell>
          <cell r="S3229">
            <v>74.78229273285568</v>
          </cell>
          <cell r="T3229">
            <v>29860</v>
          </cell>
          <cell r="U3229">
            <v>11.626743259350491</v>
          </cell>
          <cell r="V3229">
            <v>2141893</v>
          </cell>
          <cell r="X3229">
            <v>50</v>
          </cell>
          <cell r="Y3229">
            <v>15</v>
          </cell>
          <cell r="Z3229">
            <v>0</v>
          </cell>
        </row>
        <row r="3230">
          <cell r="A3230">
            <v>40847</v>
          </cell>
          <cell r="C3230">
            <v>958116</v>
          </cell>
          <cell r="D3230">
            <v>144177</v>
          </cell>
          <cell r="E3230">
            <v>888710</v>
          </cell>
          <cell r="J3230">
            <v>46.47</v>
          </cell>
          <cell r="K3230">
            <v>46.47</v>
          </cell>
          <cell r="L3230">
            <v>2920</v>
          </cell>
          <cell r="M3230">
            <v>54.93</v>
          </cell>
          <cell r="N3230">
            <v>18.87</v>
          </cell>
          <cell r="O3230">
            <v>0.34352812670671767</v>
          </cell>
          <cell r="P3230">
            <v>230</v>
          </cell>
          <cell r="Q3230">
            <v>92000</v>
          </cell>
          <cell r="R3230">
            <v>9.1066370808678503</v>
          </cell>
          <cell r="S3230">
            <v>49.375684931506846</v>
          </cell>
          <cell r="T3230">
            <v>21299</v>
          </cell>
          <cell r="U3230">
            <v>8.921817797361431</v>
          </cell>
          <cell r="V3230">
            <v>1991003</v>
          </cell>
          <cell r="X3230">
            <v>50</v>
          </cell>
          <cell r="Y3230">
            <v>15</v>
          </cell>
          <cell r="Z3230">
            <v>0</v>
          </cell>
        </row>
        <row r="3231">
          <cell r="A3231">
            <v>40848</v>
          </cell>
          <cell r="C3231">
            <v>404770</v>
          </cell>
          <cell r="D3231">
            <v>6285</v>
          </cell>
          <cell r="E3231">
            <v>1523440</v>
          </cell>
          <cell r="J3231">
            <v>16.100000000000001</v>
          </cell>
          <cell r="K3231">
            <v>16.100000000000001</v>
          </cell>
          <cell r="L3231">
            <v>120</v>
          </cell>
          <cell r="M3231">
            <v>97.03</v>
          </cell>
          <cell r="N3231">
            <v>30.68</v>
          </cell>
          <cell r="O3231">
            <v>0.31619086880346287</v>
          </cell>
          <cell r="P3231">
            <v>230</v>
          </cell>
          <cell r="Q3231">
            <v>89000</v>
          </cell>
          <cell r="R3231">
            <v>8.5220984707858225</v>
          </cell>
          <cell r="S3231">
            <v>52.375</v>
          </cell>
          <cell r="T3231">
            <v>23007</v>
          </cell>
          <cell r="U3231">
            <v>9.918783972044384</v>
          </cell>
          <cell r="V3231">
            <v>1934495</v>
          </cell>
          <cell r="X3231">
            <v>53</v>
          </cell>
          <cell r="Y3231">
            <v>12</v>
          </cell>
          <cell r="Z3231">
            <v>0</v>
          </cell>
        </row>
        <row r="3232">
          <cell r="A3232">
            <v>40849</v>
          </cell>
          <cell r="D3232">
            <v>51279</v>
          </cell>
          <cell r="E3232">
            <v>1773340</v>
          </cell>
          <cell r="K3232">
            <v>0</v>
          </cell>
          <cell r="L3232">
            <v>760</v>
          </cell>
          <cell r="M3232">
            <v>108.95</v>
          </cell>
          <cell r="N3232">
            <v>35.57</v>
          </cell>
          <cell r="O3232">
            <v>0.32648003671408904</v>
          </cell>
          <cell r="P3232">
            <v>230</v>
          </cell>
          <cell r="Q3232">
            <v>82000</v>
          </cell>
          <cell r="R3232">
            <v>8.1383203304268008</v>
          </cell>
          <cell r="S3232">
            <v>67.472368421052636</v>
          </cell>
          <cell r="T3232">
            <v>22865</v>
          </cell>
          <cell r="U3232">
            <v>10.451173642278198</v>
          </cell>
          <cell r="V3232">
            <v>1824619</v>
          </cell>
          <cell r="X3232">
            <v>56</v>
          </cell>
          <cell r="Y3232">
            <v>9</v>
          </cell>
          <cell r="Z3232">
            <v>0</v>
          </cell>
        </row>
        <row r="3233">
          <cell r="A3233">
            <v>40850</v>
          </cell>
          <cell r="D3233">
            <v>363117</v>
          </cell>
          <cell r="E3233">
            <v>1297900</v>
          </cell>
          <cell r="K3233">
            <v>0</v>
          </cell>
          <cell r="L3233">
            <v>4990</v>
          </cell>
          <cell r="M3233">
            <v>77.61</v>
          </cell>
          <cell r="N3233">
            <v>26.49</v>
          </cell>
          <cell r="O3233">
            <v>0.34132199458832624</v>
          </cell>
          <cell r="P3233">
            <v>230</v>
          </cell>
          <cell r="Q3233">
            <v>83000</v>
          </cell>
          <cell r="R3233">
            <v>8.3616801958510507</v>
          </cell>
          <cell r="S3233">
            <v>72.768937875751504</v>
          </cell>
          <cell r="T3233">
            <v>27359</v>
          </cell>
          <cell r="U3233">
            <v>13.737009314173184</v>
          </cell>
          <cell r="V3233">
            <v>1661017</v>
          </cell>
          <cell r="X3233">
            <v>52</v>
          </cell>
          <cell r="Y3233">
            <v>13</v>
          </cell>
          <cell r="Z3233">
            <v>0</v>
          </cell>
        </row>
        <row r="3234">
          <cell r="A3234">
            <v>40851</v>
          </cell>
          <cell r="D3234">
            <v>4572</v>
          </cell>
          <cell r="E3234">
            <v>1787900</v>
          </cell>
          <cell r="K3234">
            <v>0</v>
          </cell>
          <cell r="L3234">
            <v>200</v>
          </cell>
          <cell r="M3234">
            <v>110.34</v>
          </cell>
          <cell r="N3234">
            <v>30.99</v>
          </cell>
          <cell r="O3234">
            <v>0.28085916258836324</v>
          </cell>
          <cell r="P3234">
            <v>230</v>
          </cell>
          <cell r="Q3234">
            <v>91000</v>
          </cell>
          <cell r="R3234">
            <v>8.1017763277143366</v>
          </cell>
          <cell r="S3234">
            <v>22.86</v>
          </cell>
          <cell r="T3234">
            <v>20603</v>
          </cell>
          <cell r="U3234">
            <v>9.5861480681427658</v>
          </cell>
          <cell r="V3234">
            <v>1792472</v>
          </cell>
          <cell r="X3234">
            <v>44</v>
          </cell>
          <cell r="Y3234">
            <v>21</v>
          </cell>
          <cell r="Z3234">
            <v>0</v>
          </cell>
        </row>
        <row r="3235">
          <cell r="A3235">
            <v>40852</v>
          </cell>
          <cell r="D3235">
            <v>1273</v>
          </cell>
          <cell r="E3235">
            <v>2019660</v>
          </cell>
          <cell r="K3235">
            <v>0</v>
          </cell>
          <cell r="L3235">
            <v>130</v>
          </cell>
          <cell r="M3235">
            <v>126.09</v>
          </cell>
          <cell r="N3235">
            <v>33.24</v>
          </cell>
          <cell r="O3235">
            <v>0.2636212229359981</v>
          </cell>
          <cell r="P3235">
            <v>230</v>
          </cell>
          <cell r="Q3235">
            <v>94000</v>
          </cell>
          <cell r="R3235">
            <v>8.0088032357839634</v>
          </cell>
          <cell r="S3235">
            <v>9.792307692307693</v>
          </cell>
          <cell r="T3235">
            <v>20873</v>
          </cell>
          <cell r="U3235">
            <v>8.6138837853605246</v>
          </cell>
          <cell r="V3235">
            <v>2020933</v>
          </cell>
          <cell r="X3235">
            <v>47</v>
          </cell>
          <cell r="Y3235">
            <v>18</v>
          </cell>
          <cell r="Z3235">
            <v>0</v>
          </cell>
        </row>
        <row r="3236">
          <cell r="A3236">
            <v>40853</v>
          </cell>
          <cell r="E3236">
            <v>1845820</v>
          </cell>
          <cell r="K3236">
            <v>0</v>
          </cell>
          <cell r="M3236">
            <v>115.88</v>
          </cell>
          <cell r="N3236">
            <v>31.51</v>
          </cell>
          <cell r="O3236">
            <v>0.27191922678633074</v>
          </cell>
          <cell r="P3236">
            <v>230</v>
          </cell>
          <cell r="Q3236">
            <v>80000</v>
          </cell>
          <cell r="R3236">
            <v>7.9643596824301</v>
          </cell>
          <cell r="S3236" t="str">
            <v/>
          </cell>
          <cell r="T3236">
            <v>22737</v>
          </cell>
          <cell r="U3236">
            <v>10.273297504632087</v>
          </cell>
          <cell r="V3236">
            <v>1845820</v>
          </cell>
          <cell r="X3236">
            <v>56</v>
          </cell>
          <cell r="Y3236">
            <v>9</v>
          </cell>
          <cell r="Z3236">
            <v>0</v>
          </cell>
        </row>
        <row r="3237">
          <cell r="A3237">
            <v>40854</v>
          </cell>
          <cell r="E3237">
            <v>1787640</v>
          </cell>
          <cell r="K3237">
            <v>0</v>
          </cell>
          <cell r="M3237">
            <v>113.02</v>
          </cell>
          <cell r="N3237">
            <v>29.72</v>
          </cell>
          <cell r="O3237">
            <v>0.26296230755618477</v>
          </cell>
          <cell r="P3237">
            <v>230</v>
          </cell>
          <cell r="Q3237">
            <v>80000</v>
          </cell>
          <cell r="R3237">
            <v>7.9085117678287027</v>
          </cell>
          <cell r="S3237" t="str">
            <v/>
          </cell>
          <cell r="T3237">
            <v>20543</v>
          </cell>
          <cell r="U3237">
            <v>9.5840672618648046</v>
          </cell>
          <cell r="V3237">
            <v>1787640</v>
          </cell>
          <cell r="X3237">
            <v>62</v>
          </cell>
          <cell r="Y3237">
            <v>3</v>
          </cell>
          <cell r="Z3237">
            <v>5.7359999999999829</v>
          </cell>
        </row>
        <row r="3238">
          <cell r="A3238">
            <v>40855</v>
          </cell>
          <cell r="E3238">
            <v>1706510</v>
          </cell>
          <cell r="K3238">
            <v>0</v>
          </cell>
          <cell r="M3238">
            <v>108.72</v>
          </cell>
          <cell r="N3238">
            <v>27.94</v>
          </cell>
          <cell r="O3238">
            <v>0.25699043414275202</v>
          </cell>
          <cell r="P3238">
            <v>230</v>
          </cell>
          <cell r="Q3238">
            <v>74000</v>
          </cell>
          <cell r="R3238">
            <v>7.8481880058866818</v>
          </cell>
          <cell r="S3238" t="str">
            <v/>
          </cell>
          <cell r="T3238">
            <v>18808</v>
          </cell>
          <cell r="U3238">
            <v>9.1917844020837851</v>
          </cell>
          <cell r="V3238">
            <v>1706510</v>
          </cell>
          <cell r="X3238">
            <v>66</v>
          </cell>
          <cell r="Y3238">
            <v>0</v>
          </cell>
          <cell r="Z3238">
            <v>11.495999999999981</v>
          </cell>
        </row>
        <row r="3239">
          <cell r="A3239">
            <v>40856</v>
          </cell>
          <cell r="E3239">
            <v>1844830</v>
          </cell>
          <cell r="K3239">
            <v>0</v>
          </cell>
          <cell r="M3239">
            <v>117.54</v>
          </cell>
          <cell r="N3239">
            <v>28.4</v>
          </cell>
          <cell r="O3239">
            <v>0.24161987408541771</v>
          </cell>
          <cell r="P3239">
            <v>230</v>
          </cell>
          <cell r="Q3239">
            <v>86000</v>
          </cell>
          <cell r="R3239">
            <v>7.8476688786795981</v>
          </cell>
          <cell r="S3239" t="str">
            <v/>
          </cell>
          <cell r="T3239">
            <v>20768</v>
          </cell>
          <cell r="U3239">
            <v>9.3886764634139723</v>
          </cell>
          <cell r="V3239">
            <v>1844830</v>
          </cell>
          <cell r="X3239">
            <v>50</v>
          </cell>
          <cell r="Y3239">
            <v>15</v>
          </cell>
          <cell r="Z3239">
            <v>0</v>
          </cell>
        </row>
        <row r="3240">
          <cell r="A3240">
            <v>40857</v>
          </cell>
          <cell r="D3240">
            <v>1105</v>
          </cell>
          <cell r="E3240">
            <v>2091400</v>
          </cell>
          <cell r="K3240">
            <v>0</v>
          </cell>
          <cell r="L3240">
            <v>330</v>
          </cell>
          <cell r="M3240">
            <v>131.58000000000001</v>
          </cell>
          <cell r="N3240">
            <v>31.38</v>
          </cell>
          <cell r="O3240">
            <v>0.23848609211126309</v>
          </cell>
          <cell r="P3240">
            <v>230</v>
          </cell>
          <cell r="Q3240">
            <v>95000</v>
          </cell>
          <cell r="R3240">
            <v>7.9472564219486248</v>
          </cell>
          <cell r="S3240">
            <v>3.3484848484848486</v>
          </cell>
          <cell r="T3240">
            <v>21134</v>
          </cell>
          <cell r="U3240">
            <v>8.4232802311105583</v>
          </cell>
          <cell r="V3240">
            <v>2092505</v>
          </cell>
          <cell r="X3240">
            <v>38</v>
          </cell>
          <cell r="Y3240">
            <v>27</v>
          </cell>
          <cell r="Z3240">
            <v>0</v>
          </cell>
        </row>
        <row r="3241">
          <cell r="A3241">
            <v>40858</v>
          </cell>
          <cell r="D3241">
            <v>68418</v>
          </cell>
          <cell r="E3241">
            <v>2077460</v>
          </cell>
          <cell r="K3241">
            <v>0</v>
          </cell>
          <cell r="L3241">
            <v>1090</v>
          </cell>
          <cell r="M3241">
            <v>133.56</v>
          </cell>
          <cell r="N3241">
            <v>29.53</v>
          </cell>
          <cell r="O3241">
            <v>0.22109913147648996</v>
          </cell>
          <cell r="P3241">
            <v>230</v>
          </cell>
          <cell r="Q3241">
            <v>105000</v>
          </cell>
          <cell r="R3241">
            <v>7.7772536687631026</v>
          </cell>
          <cell r="S3241">
            <v>62.768807339449545</v>
          </cell>
          <cell r="T3241">
            <v>23512</v>
          </cell>
          <cell r="U3241">
            <v>9.1379882733314748</v>
          </cell>
          <cell r="V3241">
            <v>2145878</v>
          </cell>
          <cell r="X3241">
            <v>43</v>
          </cell>
          <cell r="Y3241">
            <v>22</v>
          </cell>
          <cell r="Z3241">
            <v>0</v>
          </cell>
        </row>
        <row r="3242">
          <cell r="A3242">
            <v>40859</v>
          </cell>
          <cell r="E3242">
            <v>1937070</v>
          </cell>
          <cell r="K3242">
            <v>0</v>
          </cell>
          <cell r="M3242">
            <v>125.32</v>
          </cell>
          <cell r="N3242">
            <v>27.06</v>
          </cell>
          <cell r="O3242">
            <v>0.21592722630067029</v>
          </cell>
          <cell r="P3242">
            <v>230</v>
          </cell>
          <cell r="Q3242">
            <v>85000</v>
          </cell>
          <cell r="R3242">
            <v>7.7284950526651768</v>
          </cell>
          <cell r="S3242" t="str">
            <v/>
          </cell>
          <cell r="T3242">
            <v>22547</v>
          </cell>
          <cell r="U3242">
            <v>9.707546965261967</v>
          </cell>
          <cell r="V3242">
            <v>1937070</v>
          </cell>
          <cell r="X3242">
            <v>52</v>
          </cell>
          <cell r="Y3242">
            <v>13</v>
          </cell>
          <cell r="Z3242">
            <v>0</v>
          </cell>
        </row>
        <row r="3243">
          <cell r="A3243">
            <v>40860</v>
          </cell>
          <cell r="E3243">
            <v>1797790</v>
          </cell>
          <cell r="K3243">
            <v>0</v>
          </cell>
          <cell r="M3243">
            <v>116.71</v>
          </cell>
          <cell r="N3243">
            <v>28.11</v>
          </cell>
          <cell r="O3243">
            <v>0.24085339730957073</v>
          </cell>
          <cell r="P3243">
            <v>230</v>
          </cell>
          <cell r="Q3243">
            <v>78000</v>
          </cell>
          <cell r="R3243">
            <v>7.7019535601062463</v>
          </cell>
          <cell r="S3243" t="str">
            <v/>
          </cell>
          <cell r="T3243">
            <v>24651</v>
          </cell>
          <cell r="U3243">
            <v>11.435670462067316</v>
          </cell>
          <cell r="V3243">
            <v>1797790</v>
          </cell>
          <cell r="X3243">
            <v>66</v>
          </cell>
          <cell r="Y3243">
            <v>0</v>
          </cell>
          <cell r="Z3243">
            <v>9.2799999999999869</v>
          </cell>
        </row>
        <row r="3244">
          <cell r="A3244">
            <v>40861</v>
          </cell>
          <cell r="E3244">
            <v>1793370</v>
          </cell>
          <cell r="K3244">
            <v>0</v>
          </cell>
          <cell r="M3244">
            <v>116.38</v>
          </cell>
          <cell r="N3244">
            <v>28.15</v>
          </cell>
          <cell r="O3244">
            <v>0.24188004811823338</v>
          </cell>
          <cell r="P3244">
            <v>230</v>
          </cell>
          <cell r="Q3244">
            <v>83000</v>
          </cell>
          <cell r="R3244">
            <v>7.7048032307956698</v>
          </cell>
          <cell r="S3244" t="str">
            <v/>
          </cell>
          <cell r="T3244">
            <v>22017</v>
          </cell>
          <cell r="U3244">
            <v>10.238923367737835</v>
          </cell>
          <cell r="V3244">
            <v>1793370</v>
          </cell>
          <cell r="X3244">
            <v>67</v>
          </cell>
          <cell r="Y3244">
            <v>0</v>
          </cell>
          <cell r="Z3244">
            <v>12.631999999999991</v>
          </cell>
        </row>
        <row r="3245">
          <cell r="A3245">
            <v>40862</v>
          </cell>
          <cell r="E3245">
            <v>1905250</v>
          </cell>
          <cell r="K3245">
            <v>0</v>
          </cell>
          <cell r="M3245">
            <v>123.77</v>
          </cell>
          <cell r="N3245">
            <v>31.9</v>
          </cell>
          <cell r="O3245">
            <v>0.25773612345479519</v>
          </cell>
          <cell r="P3245">
            <v>230</v>
          </cell>
          <cell r="Q3245">
            <v>84000</v>
          </cell>
          <cell r="R3245">
            <v>7.6967358810697259</v>
          </cell>
          <cell r="S3245" t="str">
            <v/>
          </cell>
          <cell r="T3245">
            <v>22155</v>
          </cell>
          <cell r="U3245">
            <v>9.6980816165857497</v>
          </cell>
          <cell r="V3245">
            <v>1905250</v>
          </cell>
          <cell r="X3245">
            <v>55</v>
          </cell>
          <cell r="Y3245">
            <v>10</v>
          </cell>
          <cell r="Z3245">
            <v>3.3215999999999752</v>
          </cell>
        </row>
        <row r="3246">
          <cell r="A3246">
            <v>40863</v>
          </cell>
          <cell r="D3246">
            <v>32821</v>
          </cell>
          <cell r="E3246">
            <v>2066780</v>
          </cell>
          <cell r="K3246">
            <v>0</v>
          </cell>
          <cell r="L3246">
            <v>1050</v>
          </cell>
          <cell r="M3246">
            <v>135.31</v>
          </cell>
          <cell r="N3246">
            <v>33.86</v>
          </cell>
          <cell r="O3246">
            <v>0.25024018919518143</v>
          </cell>
          <cell r="P3246">
            <v>230</v>
          </cell>
          <cell r="Q3246">
            <v>95000</v>
          </cell>
          <cell r="R3246">
            <v>7.6372034587244109</v>
          </cell>
          <cell r="S3246">
            <v>31.258095238095237</v>
          </cell>
          <cell r="T3246">
            <v>23324</v>
          </cell>
          <cell r="U3246">
            <v>9.2647202968564031</v>
          </cell>
          <cell r="V3246">
            <v>2099601</v>
          </cell>
          <cell r="X3246">
            <v>49</v>
          </cell>
          <cell r="Y3246">
            <v>16</v>
          </cell>
          <cell r="Z3246">
            <v>0</v>
          </cell>
        </row>
        <row r="3247">
          <cell r="A3247">
            <v>40864</v>
          </cell>
          <cell r="D3247">
            <v>41635</v>
          </cell>
          <cell r="E3247">
            <v>1981270</v>
          </cell>
          <cell r="K3247">
            <v>0</v>
          </cell>
          <cell r="L3247">
            <v>770</v>
          </cell>
          <cell r="M3247">
            <v>128.96</v>
          </cell>
          <cell r="N3247">
            <v>31.49</v>
          </cell>
          <cell r="O3247">
            <v>0.24418424317617862</v>
          </cell>
          <cell r="P3247">
            <v>230</v>
          </cell>
          <cell r="Q3247">
            <v>104000</v>
          </cell>
          <cell r="R3247">
            <v>7.6817230148883366</v>
          </cell>
          <cell r="S3247">
            <v>54.071428571428569</v>
          </cell>
          <cell r="T3247">
            <v>26111</v>
          </cell>
          <cell r="U3247">
            <v>10.765000828017133</v>
          </cell>
          <cell r="V3247">
            <v>2022905</v>
          </cell>
          <cell r="X3247">
            <v>37</v>
          </cell>
          <cell r="Y3247">
            <v>28</v>
          </cell>
          <cell r="Z3247">
            <v>0</v>
          </cell>
        </row>
        <row r="3248">
          <cell r="A3248">
            <v>40865</v>
          </cell>
          <cell r="E3248">
            <v>1768420</v>
          </cell>
          <cell r="K3248">
            <v>0</v>
          </cell>
          <cell r="M3248">
            <v>114.07</v>
          </cell>
          <cell r="N3248">
            <v>26.26</v>
          </cell>
          <cell r="O3248">
            <v>0.23020952046988694</v>
          </cell>
          <cell r="P3248">
            <v>230</v>
          </cell>
          <cell r="Q3248">
            <v>86000</v>
          </cell>
          <cell r="R3248">
            <v>7.7514683965985798</v>
          </cell>
          <cell r="S3248" t="str">
            <v/>
          </cell>
          <cell r="T3248">
            <v>22976</v>
          </cell>
          <cell r="U3248">
            <v>10.835652164078668</v>
          </cell>
          <cell r="V3248">
            <v>1768420</v>
          </cell>
          <cell r="X3248">
            <v>43</v>
          </cell>
          <cell r="Y3248">
            <v>22</v>
          </cell>
          <cell r="Z3248">
            <v>0</v>
          </cell>
        </row>
        <row r="3249">
          <cell r="A3249">
            <v>40866</v>
          </cell>
          <cell r="E3249">
            <v>1422520</v>
          </cell>
          <cell r="K3249">
            <v>0</v>
          </cell>
          <cell r="M3249">
            <v>90.76</v>
          </cell>
          <cell r="N3249">
            <v>19.399999999999999</v>
          </cell>
          <cell r="O3249">
            <v>0.21375055090348169</v>
          </cell>
          <cell r="P3249">
            <v>230</v>
          </cell>
          <cell r="Q3249">
            <v>68000</v>
          </cell>
          <cell r="R3249">
            <v>7.8367122080211544</v>
          </cell>
          <cell r="S3249" t="str">
            <v/>
          </cell>
          <cell r="T3249">
            <v>20626</v>
          </cell>
          <cell r="U3249">
            <v>12.092683406911679</v>
          </cell>
          <cell r="V3249">
            <v>1422520</v>
          </cell>
          <cell r="X3249">
            <v>56</v>
          </cell>
          <cell r="Y3249">
            <v>9</v>
          </cell>
          <cell r="Z3249">
            <v>0</v>
          </cell>
        </row>
        <row r="3250">
          <cell r="A3250">
            <v>40867</v>
          </cell>
          <cell r="E3250">
            <v>1510520</v>
          </cell>
          <cell r="K3250">
            <v>0</v>
          </cell>
          <cell r="M3250">
            <v>93.82</v>
          </cell>
          <cell r="N3250">
            <v>18.37</v>
          </cell>
          <cell r="O3250">
            <v>0.19580046898315925</v>
          </cell>
          <cell r="P3250">
            <v>230</v>
          </cell>
          <cell r="Q3250">
            <v>76000</v>
          </cell>
          <cell r="R3250">
            <v>8.0500959283734819</v>
          </cell>
          <cell r="S3250" t="str">
            <v/>
          </cell>
          <cell r="T3250">
            <v>23810</v>
          </cell>
          <cell r="U3250">
            <v>13.146161586738343</v>
          </cell>
          <cell r="V3250">
            <v>1510520</v>
          </cell>
          <cell r="X3250">
            <v>50</v>
          </cell>
          <cell r="Y3250">
            <v>15</v>
          </cell>
          <cell r="Z3250">
            <v>0</v>
          </cell>
        </row>
        <row r="3251">
          <cell r="A3251">
            <v>40868</v>
          </cell>
          <cell r="E3251">
            <v>1617110</v>
          </cell>
          <cell r="K3251">
            <v>0</v>
          </cell>
          <cell r="M3251">
            <v>105.66</v>
          </cell>
          <cell r="N3251">
            <v>25.83</v>
          </cell>
          <cell r="O3251">
            <v>0.24446337308347529</v>
          </cell>
          <cell r="P3251">
            <v>230</v>
          </cell>
          <cell r="Q3251">
            <v>72000</v>
          </cell>
          <cell r="R3251">
            <v>7.6524228657959492</v>
          </cell>
          <cell r="S3251" t="str">
            <v/>
          </cell>
          <cell r="T3251">
            <v>23802</v>
          </cell>
          <cell r="U3251">
            <v>12.275521145747661</v>
          </cell>
          <cell r="V3251">
            <v>1617110</v>
          </cell>
          <cell r="X3251">
            <v>47</v>
          </cell>
          <cell r="Y3251">
            <v>18</v>
          </cell>
          <cell r="Z3251">
            <v>0</v>
          </cell>
        </row>
        <row r="3252">
          <cell r="A3252">
            <v>40869</v>
          </cell>
          <cell r="E3252">
            <v>1512710</v>
          </cell>
          <cell r="K3252">
            <v>0</v>
          </cell>
          <cell r="M3252">
            <v>95.3</v>
          </cell>
          <cell r="N3252">
            <v>24.68</v>
          </cell>
          <cell r="O3252">
            <v>0.25897166841552993</v>
          </cell>
          <cell r="P3252">
            <v>230</v>
          </cell>
          <cell r="Q3252">
            <v>66000</v>
          </cell>
          <cell r="R3252">
            <v>7.9365687303252885</v>
          </cell>
          <cell r="S3252" t="str">
            <v/>
          </cell>
          <cell r="T3252">
            <v>20892</v>
          </cell>
          <cell r="U3252">
            <v>11.518353154272795</v>
          </cell>
          <cell r="V3252">
            <v>1512710</v>
          </cell>
          <cell r="X3252">
            <v>50</v>
          </cell>
          <cell r="Y3252">
            <v>15</v>
          </cell>
          <cell r="Z3252">
            <v>0</v>
          </cell>
        </row>
        <row r="3253">
          <cell r="A3253">
            <v>40870</v>
          </cell>
          <cell r="D3253">
            <v>1361</v>
          </cell>
          <cell r="E3253">
            <v>1585830</v>
          </cell>
          <cell r="K3253">
            <v>0</v>
          </cell>
          <cell r="L3253">
            <v>40</v>
          </cell>
          <cell r="M3253">
            <v>100.13</v>
          </cell>
          <cell r="N3253">
            <v>25.06</v>
          </cell>
          <cell r="O3253">
            <v>0.25027464296414659</v>
          </cell>
          <cell r="P3253">
            <v>230</v>
          </cell>
          <cell r="Q3253">
            <v>75000</v>
          </cell>
          <cell r="R3253">
            <v>7.9188554878657742</v>
          </cell>
          <cell r="S3253">
            <v>34.024999999999999</v>
          </cell>
          <cell r="T3253">
            <v>19367</v>
          </cell>
          <cell r="U3253">
            <v>10.176518138018675</v>
          </cell>
          <cell r="V3253">
            <v>1587191</v>
          </cell>
          <cell r="X3253">
            <v>45</v>
          </cell>
          <cell r="Y3253">
            <v>20</v>
          </cell>
          <cell r="Z3253">
            <v>0</v>
          </cell>
        </row>
        <row r="3254">
          <cell r="A3254">
            <v>40871</v>
          </cell>
          <cell r="E3254">
            <v>1696390</v>
          </cell>
          <cell r="K3254">
            <v>0</v>
          </cell>
          <cell r="M3254">
            <v>110.26</v>
          </cell>
          <cell r="N3254">
            <v>26.04</v>
          </cell>
          <cell r="O3254">
            <v>0.23616905496100124</v>
          </cell>
          <cell r="P3254">
            <v>230</v>
          </cell>
          <cell r="Q3254">
            <v>75000</v>
          </cell>
          <cell r="R3254">
            <v>7.692680935969527</v>
          </cell>
          <cell r="S3254" t="str">
            <v/>
          </cell>
          <cell r="T3254">
            <v>20553</v>
          </cell>
          <cell r="U3254">
            <v>10.104517239549866</v>
          </cell>
          <cell r="V3254">
            <v>1696390</v>
          </cell>
          <cell r="X3254">
            <v>46</v>
          </cell>
          <cell r="Y3254">
            <v>19</v>
          </cell>
          <cell r="Z3254">
            <v>0</v>
          </cell>
        </row>
        <row r="3255">
          <cell r="A3255">
            <v>40872</v>
          </cell>
          <cell r="E3255">
            <v>1496090</v>
          </cell>
          <cell r="K3255">
            <v>0</v>
          </cell>
          <cell r="M3255">
            <v>102.02</v>
          </cell>
          <cell r="N3255">
            <v>25.97</v>
          </cell>
          <cell r="O3255">
            <v>0.25455792981768283</v>
          </cell>
          <cell r="P3255">
            <v>230</v>
          </cell>
          <cell r="Q3255">
            <v>70000</v>
          </cell>
          <cell r="R3255">
            <v>7.332336796706528</v>
          </cell>
          <cell r="S3255" t="str">
            <v/>
          </cell>
          <cell r="T3255">
            <v>20294</v>
          </cell>
          <cell r="U3255">
            <v>11.312953097741445</v>
          </cell>
          <cell r="V3255">
            <v>1496090</v>
          </cell>
          <cell r="X3255">
            <v>52</v>
          </cell>
          <cell r="Y3255">
            <v>13</v>
          </cell>
          <cell r="Z3255">
            <v>0</v>
          </cell>
        </row>
        <row r="3256">
          <cell r="A3256">
            <v>40873</v>
          </cell>
          <cell r="E3256">
            <v>1314920</v>
          </cell>
          <cell r="K3256">
            <v>0</v>
          </cell>
          <cell r="M3256">
            <v>85.95</v>
          </cell>
          <cell r="N3256">
            <v>20.79</v>
          </cell>
          <cell r="O3256">
            <v>0.24188481675392667</v>
          </cell>
          <cell r="P3256">
            <v>230</v>
          </cell>
          <cell r="Q3256">
            <v>70000</v>
          </cell>
          <cell r="R3256">
            <v>7.6493310063990689</v>
          </cell>
          <cell r="S3256" t="str">
            <v/>
          </cell>
          <cell r="T3256">
            <v>18776</v>
          </cell>
          <cell r="U3256">
            <v>11.908849207556353</v>
          </cell>
          <cell r="V3256">
            <v>1314920</v>
          </cell>
          <cell r="X3256">
            <v>55</v>
          </cell>
          <cell r="Y3256">
            <v>10</v>
          </cell>
          <cell r="Z3256">
            <v>2.1199999999999832</v>
          </cell>
        </row>
        <row r="3257">
          <cell r="A3257">
            <v>40874</v>
          </cell>
          <cell r="E3257">
            <v>1842930</v>
          </cell>
          <cell r="K3257">
            <v>0</v>
          </cell>
          <cell r="M3257">
            <v>120.48</v>
          </cell>
          <cell r="N3257">
            <v>26.91</v>
          </cell>
          <cell r="O3257">
            <v>0.22335657370517928</v>
          </cell>
          <cell r="P3257">
            <v>230</v>
          </cell>
          <cell r="Q3257">
            <v>82000</v>
          </cell>
          <cell r="R3257">
            <v>7.6482818725099602</v>
          </cell>
          <cell r="S3257" t="str">
            <v/>
          </cell>
          <cell r="T3257">
            <v>21872</v>
          </cell>
          <cell r="U3257">
            <v>9.897960313196922</v>
          </cell>
          <cell r="V3257">
            <v>1842930</v>
          </cell>
          <cell r="X3257">
            <v>40</v>
          </cell>
          <cell r="Y3257">
            <v>25</v>
          </cell>
          <cell r="Z3257">
            <v>0</v>
          </cell>
        </row>
        <row r="3258">
          <cell r="A3258">
            <v>40875</v>
          </cell>
          <cell r="D3258">
            <v>1230</v>
          </cell>
          <cell r="E3258">
            <v>2088430</v>
          </cell>
          <cell r="K3258">
            <v>0</v>
          </cell>
          <cell r="L3258">
            <v>110</v>
          </cell>
          <cell r="M3258">
            <v>134.83000000000001</v>
          </cell>
          <cell r="N3258">
            <v>30.67</v>
          </cell>
          <cell r="O3258">
            <v>0.22747163094266853</v>
          </cell>
          <cell r="P3258">
            <v>230</v>
          </cell>
          <cell r="Q3258">
            <v>94000</v>
          </cell>
          <cell r="R3258">
            <v>7.7446784840169105</v>
          </cell>
          <cell r="S3258">
            <v>11.181818181818182</v>
          </cell>
          <cell r="T3258">
            <v>26154</v>
          </cell>
          <cell r="U3258">
            <v>10.438270340629575</v>
          </cell>
          <cell r="V3258">
            <v>2089660</v>
          </cell>
          <cell r="X3258">
            <v>38</v>
          </cell>
          <cell r="Y3258">
            <v>27</v>
          </cell>
          <cell r="Z3258">
            <v>0</v>
          </cell>
        </row>
        <row r="3259">
          <cell r="A3259">
            <v>40876</v>
          </cell>
          <cell r="D3259">
            <v>76523</v>
          </cell>
          <cell r="E3259">
            <v>2097210</v>
          </cell>
          <cell r="K3259">
            <v>0</v>
          </cell>
          <cell r="L3259">
            <v>1550</v>
          </cell>
          <cell r="M3259">
            <v>134.49</v>
          </cell>
          <cell r="N3259">
            <v>30.96</v>
          </cell>
          <cell r="O3259">
            <v>0.23020298906981931</v>
          </cell>
          <cell r="P3259">
            <v>230</v>
          </cell>
          <cell r="Q3259">
            <v>99000</v>
          </cell>
          <cell r="R3259">
            <v>7.7968993977247383</v>
          </cell>
          <cell r="S3259">
            <v>49.369677419354836</v>
          </cell>
          <cell r="T3259">
            <v>24373</v>
          </cell>
          <cell r="U3259">
            <v>9.3512321890498971</v>
          </cell>
          <cell r="V3259">
            <v>2173733</v>
          </cell>
          <cell r="X3259">
            <v>37</v>
          </cell>
          <cell r="Y3259">
            <v>28</v>
          </cell>
          <cell r="Z3259">
            <v>0</v>
          </cell>
        </row>
        <row r="3260">
          <cell r="A3260">
            <v>40877</v>
          </cell>
          <cell r="D3260">
            <v>218390</v>
          </cell>
          <cell r="E3260">
            <v>1955490</v>
          </cell>
          <cell r="K3260">
            <v>0</v>
          </cell>
          <cell r="L3260">
            <v>3490</v>
          </cell>
          <cell r="M3260">
            <v>126.35</v>
          </cell>
          <cell r="N3260">
            <v>26.69</v>
          </cell>
          <cell r="O3260">
            <v>0.21123862287297193</v>
          </cell>
          <cell r="P3260">
            <v>230</v>
          </cell>
          <cell r="Q3260">
            <v>107000</v>
          </cell>
          <cell r="R3260">
            <v>7.7383854372774037</v>
          </cell>
          <cell r="S3260">
            <v>62.575931232091691</v>
          </cell>
          <cell r="T3260">
            <v>36006</v>
          </cell>
          <cell r="U3260">
            <v>13.813551805987451</v>
          </cell>
          <cell r="V3260">
            <v>2173880</v>
          </cell>
          <cell r="X3260">
            <v>34</v>
          </cell>
          <cell r="Y3260">
            <v>31</v>
          </cell>
          <cell r="Z3260">
            <v>0</v>
          </cell>
        </row>
        <row r="3261">
          <cell r="A3261">
            <v>40878</v>
          </cell>
          <cell r="D3261">
            <v>62756</v>
          </cell>
          <cell r="E3261">
            <v>2065860</v>
          </cell>
          <cell r="K3261">
            <v>0</v>
          </cell>
          <cell r="L3261">
            <v>1120</v>
          </cell>
          <cell r="M3261">
            <v>131.11000000000001</v>
          </cell>
          <cell r="N3261">
            <v>29.43</v>
          </cell>
          <cell r="O3261">
            <v>0.22446800396613528</v>
          </cell>
          <cell r="P3261">
            <v>230</v>
          </cell>
          <cell r="Q3261">
            <v>104000</v>
          </cell>
          <cell r="R3261">
            <v>7.878346426664633</v>
          </cell>
          <cell r="S3261">
            <v>56.032142857142858</v>
          </cell>
          <cell r="T3261">
            <v>23127</v>
          </cell>
          <cell r="U3261">
            <v>9.0612482476876988</v>
          </cell>
          <cell r="V3261">
            <v>2128616</v>
          </cell>
          <cell r="X3261">
            <v>38</v>
          </cell>
          <cell r="Y3261">
            <v>27</v>
          </cell>
          <cell r="Z3261">
            <v>0</v>
          </cell>
        </row>
        <row r="3262">
          <cell r="A3262">
            <v>40879</v>
          </cell>
          <cell r="D3262">
            <v>2069</v>
          </cell>
          <cell r="E3262">
            <v>1950220</v>
          </cell>
          <cell r="K3262">
            <v>0</v>
          </cell>
          <cell r="L3262">
            <v>210</v>
          </cell>
          <cell r="M3262">
            <v>126.14</v>
          </cell>
          <cell r="N3262">
            <v>27.19</v>
          </cell>
          <cell r="O3262">
            <v>0.2155541461867766</v>
          </cell>
          <cell r="P3262">
            <v>230</v>
          </cell>
          <cell r="Q3262">
            <v>92000</v>
          </cell>
          <cell r="R3262">
            <v>7.7303789440304422</v>
          </cell>
          <cell r="S3262">
            <v>9.8523809523809529</v>
          </cell>
          <cell r="T3262">
            <v>21733</v>
          </cell>
          <cell r="U3262">
            <v>9.284138772487065</v>
          </cell>
          <cell r="V3262">
            <v>1952289</v>
          </cell>
          <cell r="X3262">
            <v>41</v>
          </cell>
          <cell r="Y3262">
            <v>24</v>
          </cell>
          <cell r="Z3262">
            <v>0</v>
          </cell>
        </row>
        <row r="3263">
          <cell r="A3263">
            <v>40880</v>
          </cell>
          <cell r="E3263">
            <v>1639910</v>
          </cell>
          <cell r="K3263">
            <v>0</v>
          </cell>
          <cell r="M3263">
            <v>109.78</v>
          </cell>
          <cell r="N3263">
            <v>24.95</v>
          </cell>
          <cell r="O3263">
            <v>0.22727272727272727</v>
          </cell>
          <cell r="P3263">
            <v>230</v>
          </cell>
          <cell r="Q3263">
            <v>74000</v>
          </cell>
          <cell r="R3263">
            <v>7.4690745126616873</v>
          </cell>
          <cell r="S3263" t="str">
            <v/>
          </cell>
          <cell r="T3263">
            <v>20846</v>
          </cell>
          <cell r="U3263">
            <v>10.601535450116165</v>
          </cell>
          <cell r="V3263">
            <v>1639910</v>
          </cell>
          <cell r="X3263">
            <v>51</v>
          </cell>
          <cell r="Y3263">
            <v>14</v>
          </cell>
          <cell r="Z3263">
            <v>0</v>
          </cell>
        </row>
        <row r="3264">
          <cell r="A3264">
            <v>40881</v>
          </cell>
          <cell r="D3264">
            <v>1400</v>
          </cell>
          <cell r="E3264">
            <v>1641470</v>
          </cell>
          <cell r="K3264">
            <v>0</v>
          </cell>
          <cell r="L3264">
            <v>40</v>
          </cell>
          <cell r="M3264">
            <v>105.53</v>
          </cell>
          <cell r="N3264">
            <v>22.94</v>
          </cell>
          <cell r="O3264">
            <v>0.21737894437600683</v>
          </cell>
          <cell r="P3264">
            <v>230</v>
          </cell>
          <cell r="Q3264">
            <v>89000</v>
          </cell>
          <cell r="R3264">
            <v>7.7772671278309486</v>
          </cell>
          <cell r="S3264">
            <v>35</v>
          </cell>
          <cell r="T3264">
            <v>21140</v>
          </cell>
          <cell r="U3264">
            <v>10.731682969437632</v>
          </cell>
          <cell r="V3264">
            <v>1642870</v>
          </cell>
          <cell r="X3264">
            <v>50</v>
          </cell>
          <cell r="Y3264">
            <v>15</v>
          </cell>
          <cell r="Z3264">
            <v>0</v>
          </cell>
        </row>
        <row r="3265">
          <cell r="A3265">
            <v>40882</v>
          </cell>
          <cell r="D3265">
            <v>232773</v>
          </cell>
          <cell r="E3265">
            <v>2175190</v>
          </cell>
          <cell r="K3265">
            <v>0</v>
          </cell>
          <cell r="L3265">
            <v>3080</v>
          </cell>
          <cell r="M3265">
            <v>139.13999999999999</v>
          </cell>
          <cell r="N3265">
            <v>29.68</v>
          </cell>
          <cell r="O3265">
            <v>0.21331033491447465</v>
          </cell>
          <cell r="P3265">
            <v>230</v>
          </cell>
          <cell r="Q3265">
            <v>107000</v>
          </cell>
          <cell r="R3265">
            <v>7.8165516745723735</v>
          </cell>
          <cell r="S3265">
            <v>75.575649350649357</v>
          </cell>
          <cell r="T3265">
            <v>34223</v>
          </cell>
          <cell r="U3265">
            <v>11.853164687331159</v>
          </cell>
          <cell r="V3265">
            <v>2407963</v>
          </cell>
          <cell r="X3265">
            <v>36</v>
          </cell>
          <cell r="Y3265">
            <v>29</v>
          </cell>
          <cell r="Z3265">
            <v>0</v>
          </cell>
        </row>
        <row r="3266">
          <cell r="A3266">
            <v>40883</v>
          </cell>
          <cell r="D3266">
            <v>204257</v>
          </cell>
          <cell r="E3266">
            <v>2186240</v>
          </cell>
          <cell r="K3266">
            <v>0</v>
          </cell>
          <cell r="L3266">
            <v>2740</v>
          </cell>
          <cell r="M3266">
            <v>139.62</v>
          </cell>
          <cell r="N3266">
            <v>29.34</v>
          </cell>
          <cell r="O3266">
            <v>0.21014181349376879</v>
          </cell>
          <cell r="P3266">
            <v>230</v>
          </cell>
          <cell r="Q3266">
            <v>105000</v>
          </cell>
          <cell r="R3266">
            <v>7.8292508236642311</v>
          </cell>
          <cell r="S3266">
            <v>74.546350364963502</v>
          </cell>
          <cell r="T3266">
            <v>25647</v>
          </cell>
          <cell r="U3266">
            <v>8.9477619089252158</v>
          </cell>
          <cell r="V3266">
            <v>2390497</v>
          </cell>
          <cell r="X3266">
            <v>36</v>
          </cell>
          <cell r="Y3266">
            <v>29</v>
          </cell>
          <cell r="Z3266">
            <v>0</v>
          </cell>
        </row>
        <row r="3267">
          <cell r="A3267">
            <v>40884</v>
          </cell>
          <cell r="D3267">
            <v>192979</v>
          </cell>
          <cell r="E3267">
            <v>2214020</v>
          </cell>
          <cell r="K3267">
            <v>0</v>
          </cell>
          <cell r="L3267">
            <v>2820</v>
          </cell>
          <cell r="M3267">
            <v>139.88</v>
          </cell>
          <cell r="N3267">
            <v>33.57</v>
          </cell>
          <cell r="O3267">
            <v>0.23999142121818703</v>
          </cell>
          <cell r="P3267">
            <v>230</v>
          </cell>
          <cell r="Q3267">
            <v>110000</v>
          </cell>
          <cell r="R3267">
            <v>7.9139977123248499</v>
          </cell>
          <cell r="S3267">
            <v>68.432269503546095</v>
          </cell>
          <cell r="T3267">
            <v>26163</v>
          </cell>
          <cell r="U3267">
            <v>9.065206092732069</v>
          </cell>
          <cell r="V3267">
            <v>2406999</v>
          </cell>
          <cell r="X3267">
            <v>32</v>
          </cell>
          <cell r="Y3267">
            <v>33</v>
          </cell>
          <cell r="Z3267">
            <v>0</v>
          </cell>
        </row>
        <row r="3268">
          <cell r="A3268">
            <v>40885</v>
          </cell>
          <cell r="D3268">
            <v>122637</v>
          </cell>
          <cell r="E3268">
            <v>2190920</v>
          </cell>
          <cell r="K3268">
            <v>0</v>
          </cell>
          <cell r="L3268">
            <v>1890</v>
          </cell>
          <cell r="M3268">
            <v>138.35</v>
          </cell>
          <cell r="N3268">
            <v>35.58</v>
          </cell>
          <cell r="O3268">
            <v>0.25717383447777376</v>
          </cell>
          <cell r="P3268">
            <v>230</v>
          </cell>
          <cell r="Q3268">
            <v>109000</v>
          </cell>
          <cell r="R3268">
            <v>7.9180339718106252</v>
          </cell>
          <cell r="S3268">
            <v>64.887301587301593</v>
          </cell>
          <cell r="T3268">
            <v>25785</v>
          </cell>
          <cell r="U3268">
            <v>9.2950768016521739</v>
          </cell>
          <cell r="V3268">
            <v>2313557</v>
          </cell>
          <cell r="X3268">
            <v>35</v>
          </cell>
          <cell r="Y3268">
            <v>30</v>
          </cell>
          <cell r="Z3268">
            <v>0</v>
          </cell>
        </row>
        <row r="3269">
          <cell r="A3269">
            <v>40886</v>
          </cell>
          <cell r="D3269">
            <v>171800</v>
          </cell>
          <cell r="E3269">
            <v>2210380</v>
          </cell>
          <cell r="K3269">
            <v>0</v>
          </cell>
          <cell r="L3269">
            <v>2610</v>
          </cell>
          <cell r="M3269">
            <v>139.88</v>
          </cell>
          <cell r="N3269">
            <v>35.42</v>
          </cell>
          <cell r="O3269">
            <v>0.25321704317986848</v>
          </cell>
          <cell r="P3269">
            <v>230</v>
          </cell>
          <cell r="Q3269">
            <v>107000</v>
          </cell>
          <cell r="R3269">
            <v>7.9009865599084934</v>
          </cell>
          <cell r="S3269">
            <v>65.82375478927203</v>
          </cell>
          <cell r="T3269">
            <v>26440</v>
          </cell>
          <cell r="U3269">
            <v>9.25663048132383</v>
          </cell>
          <cell r="V3269">
            <v>2382180</v>
          </cell>
          <cell r="X3269">
            <v>34</v>
          </cell>
          <cell r="Y3269">
            <v>31</v>
          </cell>
          <cell r="Z3269">
            <v>0</v>
          </cell>
        </row>
        <row r="3270">
          <cell r="A3270">
            <v>40887</v>
          </cell>
          <cell r="D3270">
            <v>321000</v>
          </cell>
          <cell r="E3270">
            <v>2208430</v>
          </cell>
          <cell r="K3270">
            <v>0</v>
          </cell>
          <cell r="L3270">
            <v>4070</v>
          </cell>
          <cell r="M3270">
            <v>141.32</v>
          </cell>
          <cell r="N3270">
            <v>34.049999999999997</v>
          </cell>
          <cell r="O3270">
            <v>0.24094254174922161</v>
          </cell>
          <cell r="P3270">
            <v>230</v>
          </cell>
          <cell r="Q3270">
            <v>116000</v>
          </cell>
          <cell r="R3270">
            <v>7.8135791112369093</v>
          </cell>
          <cell r="S3270">
            <v>78.86977886977887</v>
          </cell>
          <cell r="T3270">
            <v>36543</v>
          </cell>
          <cell r="U3270">
            <v>12.048905089288892</v>
          </cell>
          <cell r="V3270">
            <v>2529430</v>
          </cell>
          <cell r="X3270">
            <v>28</v>
          </cell>
          <cell r="Y3270">
            <v>37</v>
          </cell>
          <cell r="Z3270">
            <v>0</v>
          </cell>
        </row>
        <row r="3271">
          <cell r="A3271">
            <v>40888</v>
          </cell>
          <cell r="D3271">
            <v>162908</v>
          </cell>
          <cell r="E3271">
            <v>2192220</v>
          </cell>
          <cell r="K3271">
            <v>0</v>
          </cell>
          <cell r="L3271">
            <v>2250</v>
          </cell>
          <cell r="M3271">
            <v>140.09</v>
          </cell>
          <cell r="N3271">
            <v>35.14</v>
          </cell>
          <cell r="O3271">
            <v>0.25083874652009425</v>
          </cell>
          <cell r="P3271">
            <v>230</v>
          </cell>
          <cell r="Q3271">
            <v>107000</v>
          </cell>
          <cell r="R3271">
            <v>7.8243272182168608</v>
          </cell>
          <cell r="S3271">
            <v>72.403555555555556</v>
          </cell>
          <cell r="T3271">
            <v>26931</v>
          </cell>
          <cell r="U3271">
            <v>9.5368294207363675</v>
          </cell>
          <cell r="V3271">
            <v>2355128</v>
          </cell>
          <cell r="X3271">
            <v>32</v>
          </cell>
          <cell r="Y3271">
            <v>33</v>
          </cell>
          <cell r="Z3271">
            <v>0</v>
          </cell>
        </row>
        <row r="3272">
          <cell r="A3272">
            <v>40889</v>
          </cell>
          <cell r="D3272">
            <v>100990</v>
          </cell>
          <cell r="E3272">
            <v>2053820</v>
          </cell>
          <cell r="K3272">
            <v>0</v>
          </cell>
          <cell r="L3272">
            <v>1300</v>
          </cell>
          <cell r="M3272">
            <v>131.36000000000001</v>
          </cell>
          <cell r="N3272">
            <v>31.08</v>
          </cell>
          <cell r="O3272">
            <v>0.2366017052375152</v>
          </cell>
          <cell r="P3272">
            <v>230</v>
          </cell>
          <cell r="Q3272">
            <v>107000</v>
          </cell>
          <cell r="R3272">
            <v>7.8175243605359315</v>
          </cell>
          <cell r="S3272">
            <v>77.684615384615384</v>
          </cell>
          <cell r="T3272">
            <v>25571</v>
          </cell>
          <cell r="U3272">
            <v>9.8970275801578786</v>
          </cell>
          <cell r="V3272">
            <v>2154810</v>
          </cell>
          <cell r="X3272">
            <v>38</v>
          </cell>
          <cell r="Y3272">
            <v>27</v>
          </cell>
          <cell r="Z3272">
            <v>0</v>
          </cell>
        </row>
        <row r="3273">
          <cell r="A3273">
            <v>40890</v>
          </cell>
          <cell r="E3273">
            <v>1914480</v>
          </cell>
          <cell r="K3273">
            <v>0</v>
          </cell>
          <cell r="M3273">
            <v>121.34</v>
          </cell>
          <cell r="N3273">
            <v>29.71</v>
          </cell>
          <cell r="O3273">
            <v>0.24484918411076315</v>
          </cell>
          <cell r="P3273">
            <v>230</v>
          </cell>
          <cell r="Q3273">
            <v>88000</v>
          </cell>
          <cell r="R3273">
            <v>7.8889072029009393</v>
          </cell>
          <cell r="S3273" t="str">
            <v/>
          </cell>
          <cell r="T3273">
            <v>25087</v>
          </cell>
          <cell r="U3273">
            <v>10.928585307759809</v>
          </cell>
          <cell r="V3273">
            <v>1914480</v>
          </cell>
          <cell r="X3273">
            <v>44</v>
          </cell>
          <cell r="Y3273">
            <v>21</v>
          </cell>
          <cell r="Z3273">
            <v>0</v>
          </cell>
        </row>
        <row r="3274">
          <cell r="A3274">
            <v>40891</v>
          </cell>
          <cell r="E3274">
            <v>1621760</v>
          </cell>
          <cell r="K3274">
            <v>0</v>
          </cell>
          <cell r="M3274">
            <v>108.05</v>
          </cell>
          <cell r="N3274">
            <v>27.82</v>
          </cell>
          <cell r="O3274">
            <v>0.25747339194817215</v>
          </cell>
          <cell r="P3274">
            <v>230</v>
          </cell>
          <cell r="Q3274">
            <v>76000</v>
          </cell>
          <cell r="R3274">
            <v>7.5046737621471538</v>
          </cell>
          <cell r="S3274" t="str">
            <v/>
          </cell>
          <cell r="T3274">
            <v>28017</v>
          </cell>
          <cell r="U3274">
            <v>14.407913624704024</v>
          </cell>
          <cell r="V3274">
            <v>1621760</v>
          </cell>
          <cell r="X3274">
            <v>54</v>
          </cell>
          <cell r="Y3274">
            <v>11</v>
          </cell>
          <cell r="Z3274">
            <v>2.3567999999999927</v>
          </cell>
        </row>
        <row r="3275">
          <cell r="A3275">
            <v>40892</v>
          </cell>
          <cell r="D3275">
            <v>1253</v>
          </cell>
          <cell r="E3275">
            <v>1606920</v>
          </cell>
          <cell r="K3275">
            <v>0</v>
          </cell>
          <cell r="L3275">
            <v>90</v>
          </cell>
          <cell r="M3275">
            <v>102.92</v>
          </cell>
          <cell r="N3275">
            <v>25.17</v>
          </cell>
          <cell r="O3275">
            <v>0.24455888068402645</v>
          </cell>
          <cell r="P3275">
            <v>230</v>
          </cell>
          <cell r="Q3275">
            <v>91000</v>
          </cell>
          <cell r="R3275">
            <v>7.806645938593082</v>
          </cell>
          <cell r="S3275">
            <v>13.922222222222222</v>
          </cell>
          <cell r="T3275">
            <v>22777</v>
          </cell>
          <cell r="U3275">
            <v>11.81217319280948</v>
          </cell>
          <cell r="V3275">
            <v>1608173</v>
          </cell>
          <cell r="X3275">
            <v>60</v>
          </cell>
          <cell r="Y3275">
            <v>5</v>
          </cell>
          <cell r="Z3275">
            <v>7.6159999999999854</v>
          </cell>
        </row>
        <row r="3276">
          <cell r="A3276">
            <v>40893</v>
          </cell>
          <cell r="D3276">
            <v>50490</v>
          </cell>
          <cell r="E3276">
            <v>2201430</v>
          </cell>
          <cell r="K3276">
            <v>0</v>
          </cell>
          <cell r="L3276">
            <v>1380</v>
          </cell>
          <cell r="M3276">
            <v>139.47</v>
          </cell>
          <cell r="N3276">
            <v>35.68</v>
          </cell>
          <cell r="O3276">
            <v>0.25582562558256255</v>
          </cell>
          <cell r="P3276">
            <v>230</v>
          </cell>
          <cell r="Q3276">
            <v>107000</v>
          </cell>
          <cell r="R3276">
            <v>7.8921273392127338</v>
          </cell>
          <cell r="S3276">
            <v>36.586956521739133</v>
          </cell>
          <cell r="T3276">
            <v>27447</v>
          </cell>
          <cell r="U3276">
            <v>10.165013854843867</v>
          </cell>
          <cell r="V3276">
            <v>2251920</v>
          </cell>
          <cell r="X3276">
            <v>33</v>
          </cell>
          <cell r="Y3276">
            <v>32</v>
          </cell>
          <cell r="Z3276">
            <v>0</v>
          </cell>
        </row>
        <row r="3277">
          <cell r="A3277">
            <v>40894</v>
          </cell>
          <cell r="D3277">
            <v>192646</v>
          </cell>
          <cell r="E3277">
            <v>2082800</v>
          </cell>
          <cell r="K3277">
            <v>0</v>
          </cell>
          <cell r="L3277">
            <v>2500</v>
          </cell>
          <cell r="M3277">
            <v>136.46</v>
          </cell>
          <cell r="N3277">
            <v>33.47</v>
          </cell>
          <cell r="O3277">
            <v>0.24527334017294444</v>
          </cell>
          <cell r="P3277">
            <v>230</v>
          </cell>
          <cell r="Q3277">
            <v>116000</v>
          </cell>
          <cell r="R3277">
            <v>7.6315403781327857</v>
          </cell>
          <cell r="S3277">
            <v>77.058400000000006</v>
          </cell>
          <cell r="T3277">
            <v>29165</v>
          </cell>
          <cell r="U3277">
            <v>10.689601071614092</v>
          </cell>
          <cell r="V3277">
            <v>2275446</v>
          </cell>
          <cell r="X3277">
            <v>35</v>
          </cell>
          <cell r="Y3277">
            <v>30</v>
          </cell>
          <cell r="Z3277">
            <v>0</v>
          </cell>
        </row>
        <row r="3278">
          <cell r="A3278">
            <v>40895</v>
          </cell>
          <cell r="D3278">
            <v>22518</v>
          </cell>
          <cell r="E3278">
            <v>1980890</v>
          </cell>
          <cell r="K3278">
            <v>0</v>
          </cell>
          <cell r="L3278">
            <v>680</v>
          </cell>
          <cell r="M3278">
            <v>130.12</v>
          </cell>
          <cell r="N3278">
            <v>31.26</v>
          </cell>
          <cell r="O3278">
            <v>0.24023977866584692</v>
          </cell>
          <cell r="P3278">
            <v>230</v>
          </cell>
          <cell r="Q3278">
            <v>107000</v>
          </cell>
          <cell r="R3278">
            <v>7.6117814325238244</v>
          </cell>
          <cell r="S3278">
            <v>33.114705882352943</v>
          </cell>
          <cell r="T3278">
            <v>27082</v>
          </cell>
          <cell r="U3278">
            <v>11.273983132741808</v>
          </cell>
          <cell r="V3278">
            <v>2003408</v>
          </cell>
          <cell r="X3278">
            <v>40</v>
          </cell>
          <cell r="Y3278">
            <v>25</v>
          </cell>
          <cell r="Z3278">
            <v>0</v>
          </cell>
        </row>
        <row r="3279">
          <cell r="A3279">
            <v>40896</v>
          </cell>
          <cell r="D3279">
            <v>1815</v>
          </cell>
          <cell r="E3279">
            <v>1799520</v>
          </cell>
          <cell r="K3279">
            <v>0</v>
          </cell>
          <cell r="L3279">
            <v>50</v>
          </cell>
          <cell r="M3279">
            <v>118.23</v>
          </cell>
          <cell r="N3279">
            <v>28.17</v>
          </cell>
          <cell r="O3279">
            <v>0.23826439989850293</v>
          </cell>
          <cell r="P3279">
            <v>230</v>
          </cell>
          <cell r="Q3279">
            <v>79000</v>
          </cell>
          <cell r="R3279">
            <v>7.6102512052778479</v>
          </cell>
          <cell r="S3279">
            <v>36.299999999999997</v>
          </cell>
          <cell r="T3279">
            <v>24579</v>
          </cell>
          <cell r="U3279">
            <v>11.379829959446743</v>
          </cell>
          <cell r="V3279">
            <v>1801335</v>
          </cell>
          <cell r="X3279">
            <v>46</v>
          </cell>
          <cell r="Y3279">
            <v>19</v>
          </cell>
          <cell r="Z3279">
            <v>0</v>
          </cell>
        </row>
        <row r="3280">
          <cell r="A3280">
            <v>40897</v>
          </cell>
          <cell r="E3280">
            <v>1763980</v>
          </cell>
          <cell r="K3280">
            <v>0</v>
          </cell>
          <cell r="M3280">
            <v>116.15</v>
          </cell>
          <cell r="N3280">
            <v>28.42</v>
          </cell>
          <cell r="O3280">
            <v>0.24468359879466209</v>
          </cell>
          <cell r="P3280">
            <v>230</v>
          </cell>
          <cell r="Q3280">
            <v>82000</v>
          </cell>
          <cell r="R3280">
            <v>7.5935428325441237</v>
          </cell>
          <cell r="S3280" t="str">
            <v/>
          </cell>
          <cell r="T3280">
            <v>28349</v>
          </cell>
          <cell r="U3280">
            <v>13.403250603748344</v>
          </cell>
          <cell r="V3280">
            <v>1763980</v>
          </cell>
          <cell r="X3280">
            <v>46</v>
          </cell>
          <cell r="Y3280">
            <v>19</v>
          </cell>
          <cell r="Z3280">
            <v>0</v>
          </cell>
        </row>
        <row r="3281">
          <cell r="A3281">
            <v>40898</v>
          </cell>
          <cell r="E3281">
            <v>1688610</v>
          </cell>
          <cell r="K3281">
            <v>0</v>
          </cell>
          <cell r="M3281">
            <v>109.08</v>
          </cell>
          <cell r="N3281">
            <v>26.49</v>
          </cell>
          <cell r="O3281">
            <v>0.24284928492849284</v>
          </cell>
          <cell r="P3281">
            <v>230</v>
          </cell>
          <cell r="Q3281">
            <v>77000</v>
          </cell>
          <cell r="R3281">
            <v>7.7402365236523654</v>
          </cell>
          <cell r="S3281" t="str">
            <v/>
          </cell>
          <cell r="T3281">
            <v>22289</v>
          </cell>
          <cell r="U3281">
            <v>11.008477978929417</v>
          </cell>
          <cell r="V3281">
            <v>1688610</v>
          </cell>
          <cell r="X3281">
            <v>48</v>
          </cell>
          <cell r="Y3281">
            <v>17</v>
          </cell>
          <cell r="Z3281">
            <v>0</v>
          </cell>
        </row>
        <row r="3282">
          <cell r="A3282">
            <v>40899</v>
          </cell>
          <cell r="D3282">
            <v>10829</v>
          </cell>
          <cell r="E3282">
            <v>1959550</v>
          </cell>
          <cell r="K3282">
            <v>0</v>
          </cell>
          <cell r="L3282">
            <v>370</v>
          </cell>
          <cell r="M3282">
            <v>127.91</v>
          </cell>
          <cell r="N3282">
            <v>29.84</v>
          </cell>
          <cell r="O3282">
            <v>0.2332890313501681</v>
          </cell>
          <cell r="P3282">
            <v>230</v>
          </cell>
          <cell r="Q3282">
            <v>92000</v>
          </cell>
          <cell r="R3282">
            <v>7.6598780392463448</v>
          </cell>
          <cell r="S3282">
            <v>29.267567567567568</v>
          </cell>
          <cell r="T3282">
            <v>23643</v>
          </cell>
          <cell r="U3282">
            <v>10.007344779862148</v>
          </cell>
          <cell r="V3282">
            <v>1970379</v>
          </cell>
          <cell r="X3282">
            <v>42</v>
          </cell>
          <cell r="Y3282">
            <v>23</v>
          </cell>
          <cell r="Z3282">
            <v>0</v>
          </cell>
        </row>
        <row r="3283">
          <cell r="A3283">
            <v>40900</v>
          </cell>
          <cell r="D3283">
            <v>79000</v>
          </cell>
          <cell r="E3283">
            <v>2183420</v>
          </cell>
          <cell r="K3283">
            <v>0</v>
          </cell>
          <cell r="L3283">
            <v>1760</v>
          </cell>
          <cell r="M3283">
            <v>140.16</v>
          </cell>
          <cell r="N3283">
            <v>33.950000000000003</v>
          </cell>
          <cell r="O3283">
            <v>0.24222317351598177</v>
          </cell>
          <cell r="P3283">
            <v>230</v>
          </cell>
          <cell r="Q3283">
            <v>101000</v>
          </cell>
          <cell r="R3283">
            <v>7.7890268264840179</v>
          </cell>
          <cell r="S3283">
            <v>44.886363636363633</v>
          </cell>
          <cell r="T3283">
            <v>26707</v>
          </cell>
          <cell r="U3283">
            <v>9.8450499907179037</v>
          </cell>
          <cell r="V3283">
            <v>2262420</v>
          </cell>
          <cell r="X3283">
            <v>32</v>
          </cell>
          <cell r="Y3283">
            <v>33</v>
          </cell>
          <cell r="Z3283">
            <v>0</v>
          </cell>
        </row>
        <row r="3284">
          <cell r="A3284">
            <v>40901</v>
          </cell>
          <cell r="D3284">
            <v>111862</v>
          </cell>
          <cell r="E3284">
            <v>2155600</v>
          </cell>
          <cell r="K3284">
            <v>0</v>
          </cell>
          <cell r="L3284">
            <v>1890</v>
          </cell>
          <cell r="M3284">
            <v>140.9</v>
          </cell>
          <cell r="N3284">
            <v>32.979999999999997</v>
          </cell>
          <cell r="O3284">
            <v>0.23406671398154716</v>
          </cell>
          <cell r="P3284">
            <v>230</v>
          </cell>
          <cell r="Q3284">
            <v>105000</v>
          </cell>
          <cell r="R3284">
            <v>7.6493967352732435</v>
          </cell>
          <cell r="S3284">
            <v>59.186243386243383</v>
          </cell>
          <cell r="T3284">
            <v>24694</v>
          </cell>
          <cell r="U3284">
            <v>9.0827524342194046</v>
          </cell>
          <cell r="V3284">
            <v>2267462</v>
          </cell>
          <cell r="X3284">
            <v>34</v>
          </cell>
          <cell r="Y3284">
            <v>31</v>
          </cell>
          <cell r="Z3284">
            <v>0</v>
          </cell>
        </row>
        <row r="3285">
          <cell r="A3285">
            <v>40902</v>
          </cell>
          <cell r="D3285">
            <v>34302</v>
          </cell>
          <cell r="E3285">
            <v>2008600</v>
          </cell>
          <cell r="K3285">
            <v>0</v>
          </cell>
          <cell r="L3285">
            <v>930</v>
          </cell>
          <cell r="M3285">
            <v>133.07</v>
          </cell>
          <cell r="N3285">
            <v>30.81</v>
          </cell>
          <cell r="O3285">
            <v>0.23153227624558503</v>
          </cell>
          <cell r="P3285">
            <v>230</v>
          </cell>
          <cell r="Q3285">
            <v>98000</v>
          </cell>
          <cell r="R3285">
            <v>7.5471556323739382</v>
          </cell>
          <cell r="S3285">
            <v>36.883870967741935</v>
          </cell>
          <cell r="T3285">
            <v>23069</v>
          </cell>
          <cell r="U3285">
            <v>9.4177527850087763</v>
          </cell>
          <cell r="V3285">
            <v>2042902</v>
          </cell>
          <cell r="X3285">
            <v>42</v>
          </cell>
          <cell r="Y3285">
            <v>23</v>
          </cell>
          <cell r="Z3285">
            <v>0</v>
          </cell>
        </row>
        <row r="3286">
          <cell r="A3286">
            <v>40903</v>
          </cell>
          <cell r="D3286">
            <v>60313</v>
          </cell>
          <cell r="E3286">
            <v>2189500</v>
          </cell>
          <cell r="K3286">
            <v>0</v>
          </cell>
          <cell r="L3286">
            <v>2370</v>
          </cell>
          <cell r="M3286">
            <v>143.19999999999999</v>
          </cell>
          <cell r="N3286">
            <v>33.31</v>
          </cell>
          <cell r="O3286">
            <v>0.23261173184357545</v>
          </cell>
          <cell r="P3286">
            <v>230</v>
          </cell>
          <cell r="Q3286">
            <v>103000</v>
          </cell>
          <cell r="R3286">
            <v>7.6449022346368718</v>
          </cell>
          <cell r="S3286">
            <v>25.448523206751055</v>
          </cell>
          <cell r="T3286">
            <v>25803</v>
          </cell>
          <cell r="U3286">
            <v>9.5651069666678961</v>
          </cell>
          <cell r="V3286">
            <v>2249813</v>
          </cell>
          <cell r="X3286">
            <v>32</v>
          </cell>
          <cell r="Y3286">
            <v>33</v>
          </cell>
          <cell r="Z3286">
            <v>0</v>
          </cell>
        </row>
        <row r="3287">
          <cell r="A3287">
            <v>40904</v>
          </cell>
          <cell r="D3287">
            <v>54670</v>
          </cell>
          <cell r="E3287">
            <v>2153060</v>
          </cell>
          <cell r="K3287">
            <v>0</v>
          </cell>
          <cell r="L3287">
            <v>1310</v>
          </cell>
          <cell r="M3287">
            <v>139.5</v>
          </cell>
          <cell r="N3287">
            <v>32.270000000000003</v>
          </cell>
          <cell r="O3287">
            <v>0.23132616487455199</v>
          </cell>
          <cell r="P3287">
            <v>230</v>
          </cell>
          <cell r="Q3287">
            <v>104000</v>
          </cell>
          <cell r="R3287">
            <v>7.7170609318996419</v>
          </cell>
          <cell r="S3287">
            <v>41.732824427480914</v>
          </cell>
          <cell r="T3287">
            <v>28153</v>
          </cell>
          <cell r="U3287">
            <v>10.635178214727343</v>
          </cell>
          <cell r="V3287">
            <v>2207730</v>
          </cell>
          <cell r="X3287">
            <v>39</v>
          </cell>
          <cell r="Y3287">
            <v>26</v>
          </cell>
          <cell r="Z3287">
            <v>0</v>
          </cell>
        </row>
        <row r="3288">
          <cell r="A3288">
            <v>40905</v>
          </cell>
          <cell r="D3288">
            <v>85740</v>
          </cell>
          <cell r="E3288">
            <v>2148140</v>
          </cell>
          <cell r="K3288">
            <v>0</v>
          </cell>
          <cell r="L3288">
            <v>1420</v>
          </cell>
          <cell r="M3288">
            <v>138.53</v>
          </cell>
          <cell r="N3288">
            <v>33.99</v>
          </cell>
          <cell r="O3288">
            <v>0.24536201544791744</v>
          </cell>
          <cell r="P3288">
            <v>230</v>
          </cell>
          <cell r="Q3288">
            <v>109000</v>
          </cell>
          <cell r="R3288">
            <v>7.7533386270121998</v>
          </cell>
          <cell r="S3288">
            <v>60.380281690140848</v>
          </cell>
          <cell r="T3288">
            <v>25043</v>
          </cell>
          <cell r="U3288">
            <v>9.3495899511164424</v>
          </cell>
          <cell r="V3288">
            <v>2233880</v>
          </cell>
          <cell r="X3288">
            <v>37</v>
          </cell>
          <cell r="Y3288">
            <v>28</v>
          </cell>
          <cell r="Z3288">
            <v>0</v>
          </cell>
        </row>
        <row r="3289">
          <cell r="A3289">
            <v>40906</v>
          </cell>
          <cell r="D3289">
            <v>1741</v>
          </cell>
          <cell r="E3289">
            <v>1944340</v>
          </cell>
          <cell r="K3289">
            <v>0</v>
          </cell>
          <cell r="L3289">
            <v>250</v>
          </cell>
          <cell r="M3289">
            <v>126.28</v>
          </cell>
          <cell r="N3289">
            <v>29.69</v>
          </cell>
          <cell r="O3289">
            <v>0.23511244852708268</v>
          </cell>
          <cell r="P3289">
            <v>230</v>
          </cell>
          <cell r="Q3289">
            <v>92000</v>
          </cell>
          <cell r="R3289">
            <v>7.698527082673424</v>
          </cell>
          <cell r="S3289">
            <v>6.9640000000000004</v>
          </cell>
          <cell r="T3289">
            <v>20988</v>
          </cell>
          <cell r="U3289">
            <v>8.9944827579119249</v>
          </cell>
          <cell r="V3289">
            <v>1946081</v>
          </cell>
          <cell r="X3289">
            <v>46</v>
          </cell>
          <cell r="Y3289">
            <v>19</v>
          </cell>
          <cell r="Z3289">
            <v>0</v>
          </cell>
        </row>
        <row r="3290">
          <cell r="A3290">
            <v>40907</v>
          </cell>
          <cell r="E3290">
            <v>1693770</v>
          </cell>
          <cell r="K3290">
            <v>0</v>
          </cell>
          <cell r="M3290">
            <v>110.39</v>
          </cell>
          <cell r="N3290">
            <v>26.01</v>
          </cell>
          <cell r="O3290">
            <v>0.23561916840293506</v>
          </cell>
          <cell r="P3290">
            <v>230</v>
          </cell>
          <cell r="Q3290">
            <v>78000</v>
          </cell>
          <cell r="R3290">
            <v>7.671754687924631</v>
          </cell>
          <cell r="S3290" t="str">
            <v/>
          </cell>
          <cell r="T3290">
            <v>19675</v>
          </cell>
          <cell r="U3290">
            <v>9.6878265644095709</v>
          </cell>
          <cell r="V3290">
            <v>1693770</v>
          </cell>
          <cell r="X3290">
            <v>54</v>
          </cell>
          <cell r="Y3290">
            <v>11</v>
          </cell>
          <cell r="Z3290">
            <v>0</v>
          </cell>
        </row>
        <row r="3291">
          <cell r="A3291">
            <v>40908</v>
          </cell>
          <cell r="E3291">
            <v>1815740</v>
          </cell>
          <cell r="K3291">
            <v>0</v>
          </cell>
          <cell r="M3291">
            <v>120.64</v>
          </cell>
          <cell r="N3291">
            <v>26.16</v>
          </cell>
          <cell r="O3291">
            <v>0.21684350132625996</v>
          </cell>
          <cell r="P3291">
            <v>230</v>
          </cell>
          <cell r="Q3291">
            <v>92000</v>
          </cell>
          <cell r="R3291">
            <v>7.5254476127320951</v>
          </cell>
          <cell r="S3291" t="str">
            <v/>
          </cell>
          <cell r="T3291">
            <v>22036</v>
          </cell>
          <cell r="U3291">
            <v>10.121506383072466</v>
          </cell>
          <cell r="V3291">
            <v>1815740</v>
          </cell>
          <cell r="X3291">
            <v>46</v>
          </cell>
          <cell r="Y3291">
            <v>19</v>
          </cell>
          <cell r="Z3291">
            <v>0</v>
          </cell>
        </row>
        <row r="3292">
          <cell r="A3292">
            <v>40909</v>
          </cell>
          <cell r="D3292">
            <v>1801</v>
          </cell>
          <cell r="E3292">
            <v>1881560</v>
          </cell>
          <cell r="K3292">
            <v>0</v>
          </cell>
          <cell r="L3292">
            <v>250</v>
          </cell>
          <cell r="M3292">
            <v>125.02</v>
          </cell>
          <cell r="N3292">
            <v>29.86</v>
          </cell>
          <cell r="O3292">
            <v>0.23884178531434971</v>
          </cell>
          <cell r="P3292">
            <v>230</v>
          </cell>
          <cell r="Q3292">
            <v>94000</v>
          </cell>
          <cell r="R3292">
            <v>7.5250359942409215</v>
          </cell>
          <cell r="S3292">
            <v>7.2039999999999997</v>
          </cell>
          <cell r="T3292">
            <v>20984</v>
          </cell>
          <cell r="U3292">
            <v>9.292247211235658</v>
          </cell>
          <cell r="V3292">
            <v>1883361</v>
          </cell>
          <cell r="X3292">
            <v>46</v>
          </cell>
          <cell r="Y3292">
            <v>19</v>
          </cell>
          <cell r="Z3292">
            <v>0</v>
          </cell>
        </row>
        <row r="3293">
          <cell r="A3293">
            <v>40910</v>
          </cell>
          <cell r="D3293">
            <v>420786</v>
          </cell>
          <cell r="E3293">
            <v>2219350</v>
          </cell>
          <cell r="K3293">
            <v>0</v>
          </cell>
          <cell r="L3293">
            <v>5320</v>
          </cell>
          <cell r="M3293">
            <v>146.6</v>
          </cell>
          <cell r="N3293">
            <v>33.880000000000003</v>
          </cell>
          <cell r="O3293">
            <v>0.23110504774897683</v>
          </cell>
          <cell r="P3293">
            <v>230</v>
          </cell>
          <cell r="Q3293">
            <v>119000</v>
          </cell>
          <cell r="R3293">
            <v>7.5694065484311048</v>
          </cell>
          <cell r="S3293">
            <v>79.095112781954882</v>
          </cell>
          <cell r="T3293">
            <v>27288</v>
          </cell>
          <cell r="U3293">
            <v>8.6200832078347478</v>
          </cell>
          <cell r="V3293">
            <v>2640136</v>
          </cell>
          <cell r="X3293">
            <v>28</v>
          </cell>
          <cell r="Y3293">
            <v>37</v>
          </cell>
          <cell r="Z3293">
            <v>0</v>
          </cell>
        </row>
        <row r="3294">
          <cell r="A3294">
            <v>40911</v>
          </cell>
          <cell r="D3294">
            <v>494095</v>
          </cell>
          <cell r="E3294">
            <v>2210490</v>
          </cell>
          <cell r="K3294">
            <v>0</v>
          </cell>
          <cell r="L3294">
            <v>5960</v>
          </cell>
          <cell r="M3294">
            <v>143.61000000000001</v>
          </cell>
          <cell r="N3294">
            <v>34.4</v>
          </cell>
          <cell r="O3294">
            <v>0.23953763665482902</v>
          </cell>
          <cell r="P3294">
            <v>230</v>
          </cell>
          <cell r="Q3294">
            <v>127000</v>
          </cell>
          <cell r="R3294">
            <v>7.6961562565280968</v>
          </cell>
          <cell r="S3294">
            <v>82.901845637583889</v>
          </cell>
          <cell r="T3294">
            <v>30363</v>
          </cell>
          <cell r="U3294">
            <v>9.3628937526459683</v>
          </cell>
          <cell r="V3294">
            <v>2704585</v>
          </cell>
          <cell r="X3294">
            <v>26</v>
          </cell>
          <cell r="Y3294">
            <v>39</v>
          </cell>
          <cell r="Z3294">
            <v>0</v>
          </cell>
        </row>
        <row r="3295">
          <cell r="A3295">
            <v>40912</v>
          </cell>
          <cell r="D3295">
            <v>144699</v>
          </cell>
          <cell r="E3295">
            <v>2138280</v>
          </cell>
          <cell r="K3295">
            <v>0</v>
          </cell>
          <cell r="L3295">
            <v>2240</v>
          </cell>
          <cell r="M3295">
            <v>136.62</v>
          </cell>
          <cell r="N3295">
            <v>31.75</v>
          </cell>
          <cell r="O3295">
            <v>0.23239642804860194</v>
          </cell>
          <cell r="P3295">
            <v>230</v>
          </cell>
          <cell r="Q3295">
            <v>110000</v>
          </cell>
          <cell r="R3295">
            <v>7.8256477821695212</v>
          </cell>
          <cell r="S3295">
            <v>64.597767857142856</v>
          </cell>
          <cell r="T3295">
            <v>22622</v>
          </cell>
          <cell r="U3295">
            <v>8.2640917853383673</v>
          </cell>
          <cell r="V3295">
            <v>2282979</v>
          </cell>
          <cell r="X3295">
            <v>40</v>
          </cell>
          <cell r="Y3295">
            <v>25</v>
          </cell>
          <cell r="Z3295">
            <v>0</v>
          </cell>
        </row>
        <row r="3296">
          <cell r="A3296">
            <v>40913</v>
          </cell>
          <cell r="D3296">
            <v>49596</v>
          </cell>
          <cell r="E3296">
            <v>1959890</v>
          </cell>
          <cell r="K3296">
            <v>0</v>
          </cell>
          <cell r="L3296">
            <v>890</v>
          </cell>
          <cell r="M3296">
            <v>129.94</v>
          </cell>
          <cell r="N3296">
            <v>28</v>
          </cell>
          <cell r="O3296">
            <v>0.21548406957057104</v>
          </cell>
          <cell r="P3296">
            <v>230</v>
          </cell>
          <cell r="Q3296">
            <v>107000</v>
          </cell>
          <cell r="R3296">
            <v>7.5415191626904727</v>
          </cell>
          <cell r="S3296">
            <v>55.725842696629215</v>
          </cell>
          <cell r="T3296">
            <v>23391</v>
          </cell>
          <cell r="U3296">
            <v>9.7080019467664869</v>
          </cell>
          <cell r="V3296">
            <v>2009486</v>
          </cell>
          <cell r="X3296">
            <v>41</v>
          </cell>
          <cell r="Y3296">
            <v>24</v>
          </cell>
          <cell r="Z3296">
            <v>0</v>
          </cell>
        </row>
        <row r="3297">
          <cell r="A3297">
            <v>40914</v>
          </cell>
          <cell r="E3297">
            <v>1769420</v>
          </cell>
          <cell r="K3297">
            <v>0</v>
          </cell>
          <cell r="M3297">
            <v>118.09</v>
          </cell>
          <cell r="N3297">
            <v>26.78</v>
          </cell>
          <cell r="O3297">
            <v>0.22677618765348465</v>
          </cell>
          <cell r="P3297">
            <v>230</v>
          </cell>
          <cell r="Q3297">
            <v>91000</v>
          </cell>
          <cell r="R3297">
            <v>7.4918282665763405</v>
          </cell>
          <cell r="S3297" t="str">
            <v/>
          </cell>
          <cell r="T3297">
            <v>20206</v>
          </cell>
          <cell r="U3297">
            <v>9.5239140509319444</v>
          </cell>
          <cell r="V3297">
            <v>1769420</v>
          </cell>
          <cell r="X3297">
            <v>50</v>
          </cell>
          <cell r="Y3297">
            <v>15</v>
          </cell>
          <cell r="Z3297">
            <v>0</v>
          </cell>
        </row>
        <row r="3298">
          <cell r="A3298">
            <v>40915</v>
          </cell>
          <cell r="D3298">
            <v>1777</v>
          </cell>
          <cell r="E3298">
            <v>1879750</v>
          </cell>
          <cell r="K3298">
            <v>0</v>
          </cell>
          <cell r="L3298">
            <v>80</v>
          </cell>
          <cell r="M3298">
            <v>123.8</v>
          </cell>
          <cell r="N3298">
            <v>28.59</v>
          </cell>
          <cell r="O3298">
            <v>0.23093699515347335</v>
          </cell>
          <cell r="P3298">
            <v>230</v>
          </cell>
          <cell r="Q3298">
            <v>92000</v>
          </cell>
          <cell r="R3298">
            <v>7.5918820678513734</v>
          </cell>
          <cell r="S3298">
            <v>22.212499999999999</v>
          </cell>
          <cell r="T3298">
            <v>19795</v>
          </cell>
          <cell r="U3298">
            <v>8.7742721736121769</v>
          </cell>
          <cell r="V3298">
            <v>1881527</v>
          </cell>
          <cell r="X3298">
            <v>44</v>
          </cell>
          <cell r="Y3298">
            <v>21</v>
          </cell>
          <cell r="Z3298">
            <v>0</v>
          </cell>
        </row>
        <row r="3299">
          <cell r="A3299">
            <v>40916</v>
          </cell>
          <cell r="D3299">
            <v>24637</v>
          </cell>
          <cell r="E3299">
            <v>2056780</v>
          </cell>
          <cell r="K3299">
            <v>0</v>
          </cell>
          <cell r="L3299">
            <v>680</v>
          </cell>
          <cell r="M3299">
            <v>136.08000000000001</v>
          </cell>
          <cell r="N3299">
            <v>30.07</v>
          </cell>
          <cell r="O3299">
            <v>0.22097295708406817</v>
          </cell>
          <cell r="P3299">
            <v>230</v>
          </cell>
          <cell r="Q3299">
            <v>99000</v>
          </cell>
          <cell r="R3299">
            <v>7.5572457378012929</v>
          </cell>
          <cell r="S3299">
            <v>36.23088235294118</v>
          </cell>
          <cell r="T3299">
            <v>21678</v>
          </cell>
          <cell r="U3299">
            <v>8.6861268068820419</v>
          </cell>
          <cell r="V3299">
            <v>2081417</v>
          </cell>
          <cell r="X3299">
            <v>36</v>
          </cell>
          <cell r="Y3299">
            <v>29</v>
          </cell>
          <cell r="Z3299">
            <v>0</v>
          </cell>
        </row>
        <row r="3300">
          <cell r="A3300">
            <v>40917</v>
          </cell>
          <cell r="D3300">
            <v>9678</v>
          </cell>
          <cell r="E3300">
            <v>2005870</v>
          </cell>
          <cell r="K3300">
            <v>0</v>
          </cell>
          <cell r="L3300">
            <v>460</v>
          </cell>
          <cell r="M3300">
            <v>134.32</v>
          </cell>
          <cell r="N3300">
            <v>30.38</v>
          </cell>
          <cell r="O3300">
            <v>0.22617629541393688</v>
          </cell>
          <cell r="P3300">
            <v>230</v>
          </cell>
          <cell r="Q3300">
            <v>94000</v>
          </cell>
          <cell r="R3300">
            <v>7.4667584871947588</v>
          </cell>
          <cell r="S3300">
            <v>21.03913043478261</v>
          </cell>
          <cell r="T3300">
            <v>22366</v>
          </cell>
          <cell r="U3300">
            <v>9.2546761476283379</v>
          </cell>
          <cell r="V3300">
            <v>2015548</v>
          </cell>
          <cell r="X3300">
            <v>39</v>
          </cell>
          <cell r="Y3300">
            <v>26</v>
          </cell>
          <cell r="Z3300">
            <v>0</v>
          </cell>
        </row>
        <row r="3301">
          <cell r="A3301">
            <v>40918</v>
          </cell>
          <cell r="D3301">
            <v>47651</v>
          </cell>
          <cell r="E3301">
            <v>1951250</v>
          </cell>
          <cell r="K3301">
            <v>0</v>
          </cell>
          <cell r="L3301">
            <v>930</v>
          </cell>
          <cell r="M3301">
            <v>129.97</v>
          </cell>
          <cell r="N3301">
            <v>29.36</v>
          </cell>
          <cell r="O3301">
            <v>0.22589828421943525</v>
          </cell>
          <cell r="P3301">
            <v>230</v>
          </cell>
          <cell r="Q3301">
            <v>105000</v>
          </cell>
          <cell r="R3301">
            <v>7.5065399707624838</v>
          </cell>
          <cell r="S3301">
            <v>51.237634408602148</v>
          </cell>
          <cell r="T3301">
            <v>23992</v>
          </cell>
          <cell r="U3301">
            <v>10.010164585439698</v>
          </cell>
          <cell r="V3301">
            <v>1998901</v>
          </cell>
          <cell r="X3301">
            <v>40</v>
          </cell>
          <cell r="Y3301">
            <v>25</v>
          </cell>
          <cell r="Z3301">
            <v>0</v>
          </cell>
        </row>
        <row r="3302">
          <cell r="A3302">
            <v>40919</v>
          </cell>
          <cell r="E3302">
            <v>1920640</v>
          </cell>
          <cell r="K3302">
            <v>0</v>
          </cell>
          <cell r="M3302">
            <v>126.34</v>
          </cell>
          <cell r="N3302">
            <v>28.82</v>
          </cell>
          <cell r="O3302">
            <v>0.22811461136615482</v>
          </cell>
          <cell r="P3302">
            <v>230</v>
          </cell>
          <cell r="Q3302">
            <v>84000</v>
          </cell>
          <cell r="R3302">
            <v>7.6010764603451006</v>
          </cell>
          <cell r="S3302" t="str">
            <v/>
          </cell>
          <cell r="T3302">
            <v>25770</v>
          </cell>
          <cell r="U3302">
            <v>11.190113712095966</v>
          </cell>
          <cell r="V3302">
            <v>1920640</v>
          </cell>
          <cell r="X3302">
            <v>40</v>
          </cell>
          <cell r="Y3302">
            <v>25</v>
          </cell>
          <cell r="Z3302">
            <v>0</v>
          </cell>
        </row>
        <row r="3303">
          <cell r="A3303">
            <v>40920</v>
          </cell>
          <cell r="D3303">
            <v>395423</v>
          </cell>
          <cell r="E3303">
            <v>2188430</v>
          </cell>
          <cell r="K3303">
            <v>0</v>
          </cell>
          <cell r="L3303">
            <v>4960</v>
          </cell>
          <cell r="M3303">
            <v>143.13</v>
          </cell>
          <cell r="N3303">
            <v>32.76</v>
          </cell>
          <cell r="O3303">
            <v>0.22888283378746593</v>
          </cell>
          <cell r="P3303">
            <v>230</v>
          </cell>
          <cell r="Q3303">
            <v>125000</v>
          </cell>
          <cell r="R3303">
            <v>7.6449032348214914</v>
          </cell>
          <cell r="S3303">
            <v>79.722379032258061</v>
          </cell>
          <cell r="T3303">
            <v>31444</v>
          </cell>
          <cell r="U3303">
            <v>10.149298741066152</v>
          </cell>
          <cell r="V3303">
            <v>2583853</v>
          </cell>
          <cell r="X3303">
            <v>28</v>
          </cell>
          <cell r="Y3303">
            <v>37</v>
          </cell>
          <cell r="Z3303">
            <v>0</v>
          </cell>
        </row>
        <row r="3304">
          <cell r="A3304">
            <v>40921</v>
          </cell>
          <cell r="D3304">
            <v>612400</v>
          </cell>
          <cell r="E3304">
            <v>2232530</v>
          </cell>
          <cell r="K3304">
            <v>0</v>
          </cell>
          <cell r="L3304">
            <v>7340</v>
          </cell>
          <cell r="M3304">
            <v>147.35</v>
          </cell>
          <cell r="N3304">
            <v>32.659999999999997</v>
          </cell>
          <cell r="O3304">
            <v>0.22164913471326772</v>
          </cell>
          <cell r="P3304">
            <v>230</v>
          </cell>
          <cell r="Q3304">
            <v>123000</v>
          </cell>
          <cell r="R3304">
            <v>7.5756023074312857</v>
          </cell>
          <cell r="S3304">
            <v>83.433242506811993</v>
          </cell>
          <cell r="T3304">
            <v>33054</v>
          </cell>
          <cell r="U3304">
            <v>9.6898820006116129</v>
          </cell>
          <cell r="V3304">
            <v>2844930</v>
          </cell>
          <cell r="X3304">
            <v>22</v>
          </cell>
          <cell r="Y3304">
            <v>43</v>
          </cell>
          <cell r="Z3304">
            <v>0</v>
          </cell>
        </row>
        <row r="3305">
          <cell r="A3305">
            <v>40922</v>
          </cell>
          <cell r="D3305">
            <v>422443</v>
          </cell>
          <cell r="E3305">
            <v>2219670</v>
          </cell>
          <cell r="K3305">
            <v>0</v>
          </cell>
          <cell r="L3305">
            <v>5210</v>
          </cell>
          <cell r="M3305">
            <v>147.41</v>
          </cell>
          <cell r="N3305">
            <v>31.44</v>
          </cell>
          <cell r="O3305">
            <v>0.21328268095787262</v>
          </cell>
          <cell r="P3305">
            <v>230</v>
          </cell>
          <cell r="Q3305">
            <v>120000</v>
          </cell>
          <cell r="R3305">
            <v>7.5288989892137579</v>
          </cell>
          <cell r="S3305">
            <v>81.08310940499041</v>
          </cell>
          <cell r="T3305">
            <v>30199</v>
          </cell>
          <cell r="U3305">
            <v>9.5325090183500851</v>
          </cell>
          <cell r="V3305">
            <v>2642113</v>
          </cell>
          <cell r="X3305">
            <v>28</v>
          </cell>
          <cell r="Y3305">
            <v>37</v>
          </cell>
          <cell r="Z3305">
            <v>0</v>
          </cell>
        </row>
        <row r="3306">
          <cell r="A3306">
            <v>40923</v>
          </cell>
          <cell r="D3306">
            <v>233700</v>
          </cell>
          <cell r="E3306">
            <v>2210390</v>
          </cell>
          <cell r="K3306">
            <v>0</v>
          </cell>
          <cell r="L3306">
            <v>3350</v>
          </cell>
          <cell r="M3306">
            <v>148.05000000000001</v>
          </cell>
          <cell r="N3306">
            <v>33.909999999999997</v>
          </cell>
          <cell r="O3306">
            <v>0.22904424181019922</v>
          </cell>
          <cell r="P3306">
            <v>230</v>
          </cell>
          <cell r="Q3306">
            <v>116000</v>
          </cell>
          <cell r="R3306">
            <v>7.465011820330969</v>
          </cell>
          <cell r="S3306">
            <v>69.761194029850742</v>
          </cell>
          <cell r="T3306">
            <v>29841</v>
          </cell>
          <cell r="U3306">
            <v>10.182683125416823</v>
          </cell>
          <cell r="V3306">
            <v>2444090</v>
          </cell>
          <cell r="X3306">
            <v>32</v>
          </cell>
          <cell r="Y3306">
            <v>33</v>
          </cell>
          <cell r="Z3306">
            <v>0</v>
          </cell>
        </row>
        <row r="3307">
          <cell r="A3307">
            <v>40924</v>
          </cell>
          <cell r="E3307">
            <v>1834400</v>
          </cell>
          <cell r="K3307">
            <v>0</v>
          </cell>
          <cell r="M3307">
            <v>124.71</v>
          </cell>
          <cell r="N3307">
            <v>29.11</v>
          </cell>
          <cell r="O3307">
            <v>0.23342153796808596</v>
          </cell>
          <cell r="P3307">
            <v>230</v>
          </cell>
          <cell r="Q3307">
            <v>88000</v>
          </cell>
          <cell r="R3307">
            <v>7.3546628177371502</v>
          </cell>
          <cell r="S3307" t="str">
            <v/>
          </cell>
          <cell r="T3307">
            <v>26679</v>
          </cell>
          <cell r="U3307">
            <v>12.129462494548624</v>
          </cell>
          <cell r="V3307">
            <v>1834400</v>
          </cell>
          <cell r="X3307">
            <v>54</v>
          </cell>
          <cell r="Y3307">
            <v>11</v>
          </cell>
          <cell r="Z3307">
            <v>0</v>
          </cell>
        </row>
        <row r="3308">
          <cell r="A3308">
            <v>40925</v>
          </cell>
          <cell r="D3308">
            <v>113058</v>
          </cell>
          <cell r="E3308">
            <v>1892820</v>
          </cell>
          <cell r="K3308">
            <v>0</v>
          </cell>
          <cell r="L3308">
            <v>1600</v>
          </cell>
          <cell r="M3308">
            <v>123.83</v>
          </cell>
          <cell r="N3308">
            <v>27.49</v>
          </cell>
          <cell r="O3308">
            <v>0.22199790034725025</v>
          </cell>
          <cell r="P3308">
            <v>230</v>
          </cell>
          <cell r="Q3308">
            <v>112000</v>
          </cell>
          <cell r="R3308">
            <v>7.6428167649196483</v>
          </cell>
          <cell r="S3308">
            <v>70.661249999999995</v>
          </cell>
          <cell r="T3308">
            <v>31665</v>
          </cell>
          <cell r="U3308">
            <v>13.16561126848193</v>
          </cell>
          <cell r="V3308">
            <v>2005878</v>
          </cell>
          <cell r="X3308">
            <v>45</v>
          </cell>
          <cell r="Y3308">
            <v>20</v>
          </cell>
          <cell r="Z3308">
            <v>0</v>
          </cell>
        </row>
        <row r="3309">
          <cell r="A3309">
            <v>40926</v>
          </cell>
          <cell r="D3309">
            <v>734842</v>
          </cell>
          <cell r="E3309">
            <v>1866680</v>
          </cell>
          <cell r="K3309">
            <v>0</v>
          </cell>
          <cell r="L3309">
            <v>9320</v>
          </cell>
          <cell r="M3309">
            <v>122.97</v>
          </cell>
          <cell r="N3309">
            <v>28.16</v>
          </cell>
          <cell r="O3309">
            <v>0.22899894283158495</v>
          </cell>
          <cell r="P3309">
            <v>230</v>
          </cell>
          <cell r="Q3309">
            <v>120000</v>
          </cell>
          <cell r="R3309">
            <v>7.5899812962511177</v>
          </cell>
          <cell r="S3309">
            <v>78.84570815450644</v>
          </cell>
          <cell r="T3309">
            <v>31954</v>
          </cell>
          <cell r="U3309">
            <v>10.24386339996356</v>
          </cell>
          <cell r="V3309">
            <v>2601522</v>
          </cell>
          <cell r="X3309">
            <v>26</v>
          </cell>
          <cell r="Y3309">
            <v>39</v>
          </cell>
          <cell r="Z3309">
            <v>0</v>
          </cell>
        </row>
        <row r="3310">
          <cell r="A3310">
            <v>40927</v>
          </cell>
          <cell r="D3310">
            <v>212603</v>
          </cell>
          <cell r="E3310">
            <v>2218670</v>
          </cell>
          <cell r="K3310">
            <v>0</v>
          </cell>
          <cell r="L3310">
            <v>2860</v>
          </cell>
          <cell r="M3310">
            <v>147.76</v>
          </cell>
          <cell r="N3310">
            <v>32.049999999999997</v>
          </cell>
          <cell r="O3310">
            <v>0.21690579317812669</v>
          </cell>
          <cell r="P3310">
            <v>230</v>
          </cell>
          <cell r="Q3310">
            <v>112000</v>
          </cell>
          <cell r="R3310">
            <v>7.507681375203032</v>
          </cell>
          <cell r="S3310">
            <v>74.336713286713291</v>
          </cell>
          <cell r="T3310">
            <v>30194</v>
          </cell>
          <cell r="U3310">
            <v>10.357453070880975</v>
          </cell>
          <cell r="V3310">
            <v>2431273</v>
          </cell>
          <cell r="X3310">
            <v>35</v>
          </cell>
          <cell r="Y3310">
            <v>30</v>
          </cell>
          <cell r="Z3310">
            <v>0</v>
          </cell>
        </row>
        <row r="3311">
          <cell r="A3311">
            <v>40928</v>
          </cell>
          <cell r="D3311">
            <v>413100</v>
          </cell>
          <cell r="E3311">
            <v>2229180</v>
          </cell>
          <cell r="K3311">
            <v>0</v>
          </cell>
          <cell r="L3311">
            <v>5130</v>
          </cell>
          <cell r="M3311">
            <v>144.41999999999999</v>
          </cell>
          <cell r="N3311">
            <v>34.43</v>
          </cell>
          <cell r="O3311">
            <v>0.2384018833956516</v>
          </cell>
          <cell r="P3311">
            <v>230</v>
          </cell>
          <cell r="Q3311">
            <v>121000</v>
          </cell>
          <cell r="R3311">
            <v>7.7176983797257996</v>
          </cell>
          <cell r="S3311">
            <v>80.526315789473685</v>
          </cell>
          <cell r="T3311">
            <v>32522</v>
          </cell>
          <cell r="U3311">
            <v>10.265130114900767</v>
          </cell>
          <cell r="V3311">
            <v>2642280</v>
          </cell>
          <cell r="X3311">
            <v>30</v>
          </cell>
          <cell r="Y3311">
            <v>35</v>
          </cell>
          <cell r="Z3311">
            <v>0</v>
          </cell>
        </row>
        <row r="3312">
          <cell r="A3312">
            <v>40929</v>
          </cell>
          <cell r="D3312">
            <v>487931</v>
          </cell>
          <cell r="E3312">
            <v>2244040</v>
          </cell>
          <cell r="K3312">
            <v>0</v>
          </cell>
          <cell r="L3312">
            <v>5890</v>
          </cell>
          <cell r="M3312">
            <v>142.24</v>
          </cell>
          <cell r="N3312">
            <v>32.590000000000003</v>
          </cell>
          <cell r="O3312">
            <v>0.22911979752530934</v>
          </cell>
          <cell r="P3312">
            <v>230</v>
          </cell>
          <cell r="Q3312">
            <v>121000</v>
          </cell>
          <cell r="R3312">
            <v>7.8882170978627668</v>
          </cell>
          <cell r="S3312">
            <v>82.840577249575546</v>
          </cell>
          <cell r="T3312">
            <v>33768</v>
          </cell>
          <cell r="U3312">
            <v>10.30849595402001</v>
          </cell>
          <cell r="V3312">
            <v>2731971</v>
          </cell>
          <cell r="X3312">
            <v>27</v>
          </cell>
          <cell r="Y3312">
            <v>38</v>
          </cell>
          <cell r="Z3312">
            <v>0</v>
          </cell>
        </row>
        <row r="3313">
          <cell r="A3313">
            <v>40930</v>
          </cell>
          <cell r="D3313">
            <v>87647</v>
          </cell>
          <cell r="E3313">
            <v>2066520</v>
          </cell>
          <cell r="K3313">
            <v>0</v>
          </cell>
          <cell r="L3313">
            <v>1540</v>
          </cell>
          <cell r="M3313">
            <v>135.01</v>
          </cell>
          <cell r="N3313">
            <v>31.26</v>
          </cell>
          <cell r="O3313">
            <v>0.23153840456262501</v>
          </cell>
          <cell r="P3313">
            <v>230</v>
          </cell>
          <cell r="Q3313">
            <v>103000</v>
          </cell>
          <cell r="R3313">
            <v>7.6532108732686464</v>
          </cell>
          <cell r="S3313">
            <v>56.913636363636364</v>
          </cell>
          <cell r="T3313">
            <v>29902</v>
          </cell>
          <cell r="U3313">
            <v>11.576757048084016</v>
          </cell>
          <cell r="V3313">
            <v>2154167</v>
          </cell>
          <cell r="X3313">
            <v>46</v>
          </cell>
          <cell r="Y3313">
            <v>19</v>
          </cell>
          <cell r="Z3313">
            <v>0</v>
          </cell>
        </row>
        <row r="3314">
          <cell r="A3314">
            <v>40931</v>
          </cell>
          <cell r="D3314">
            <v>1647</v>
          </cell>
          <cell r="E3314">
            <v>1924400</v>
          </cell>
          <cell r="K3314">
            <v>0</v>
          </cell>
          <cell r="L3314">
            <v>370</v>
          </cell>
          <cell r="M3314">
            <v>121.21</v>
          </cell>
          <cell r="N3314">
            <v>27.69</v>
          </cell>
          <cell r="O3314">
            <v>0.22844649781371176</v>
          </cell>
          <cell r="P3314">
            <v>230</v>
          </cell>
          <cell r="Q3314">
            <v>94000</v>
          </cell>
          <cell r="R3314">
            <v>7.9382889200561007</v>
          </cell>
          <cell r="S3314">
            <v>4.4513513513513514</v>
          </cell>
          <cell r="T3314">
            <v>23584</v>
          </cell>
          <cell r="U3314">
            <v>10.212137086997359</v>
          </cell>
          <cell r="V3314">
            <v>1926047</v>
          </cell>
          <cell r="X3314">
            <v>46</v>
          </cell>
          <cell r="Y3314">
            <v>19</v>
          </cell>
          <cell r="Z3314">
            <v>0</v>
          </cell>
        </row>
        <row r="3315">
          <cell r="A3315">
            <v>40932</v>
          </cell>
          <cell r="D3315">
            <v>68282</v>
          </cell>
          <cell r="E3315">
            <v>2163900</v>
          </cell>
          <cell r="K3315">
            <v>0</v>
          </cell>
          <cell r="L3315">
            <v>1960</v>
          </cell>
          <cell r="M3315">
            <v>138.76</v>
          </cell>
          <cell r="N3315">
            <v>32.22</v>
          </cell>
          <cell r="O3315">
            <v>0.23219948111847796</v>
          </cell>
          <cell r="P3315">
            <v>230</v>
          </cell>
          <cell r="Q3315">
            <v>112000</v>
          </cell>
          <cell r="R3315">
            <v>7.7972758720092248</v>
          </cell>
          <cell r="S3315">
            <v>34.837755102040816</v>
          </cell>
          <cell r="T3315">
            <v>23552</v>
          </cell>
          <cell r="U3315">
            <v>8.7996265537487535</v>
          </cell>
          <cell r="V3315">
            <v>2232182</v>
          </cell>
          <cell r="X3315">
            <v>37</v>
          </cell>
          <cell r="Y3315">
            <v>28</v>
          </cell>
          <cell r="Z3315">
            <v>0</v>
          </cell>
        </row>
        <row r="3316">
          <cell r="A3316">
            <v>40933</v>
          </cell>
          <cell r="D3316">
            <v>146625</v>
          </cell>
          <cell r="E3316">
            <v>2239610</v>
          </cell>
          <cell r="K3316">
            <v>0</v>
          </cell>
          <cell r="L3316">
            <v>1800</v>
          </cell>
          <cell r="M3316">
            <v>142.91</v>
          </cell>
          <cell r="N3316">
            <v>33.83</v>
          </cell>
          <cell r="O3316">
            <v>0.2367224127072983</v>
          </cell>
          <cell r="P3316">
            <v>230</v>
          </cell>
          <cell r="Q3316">
            <v>105000</v>
          </cell>
          <cell r="R3316">
            <v>7.8357357777622276</v>
          </cell>
          <cell r="S3316">
            <v>81.458333333333329</v>
          </cell>
          <cell r="T3316">
            <v>24785</v>
          </cell>
          <cell r="U3316">
            <v>8.6624703769746052</v>
          </cell>
          <cell r="V3316">
            <v>2386235</v>
          </cell>
          <cell r="X3316">
            <v>34</v>
          </cell>
          <cell r="Y3316">
            <v>31</v>
          </cell>
          <cell r="Z3316">
            <v>0</v>
          </cell>
        </row>
        <row r="3317">
          <cell r="A3317">
            <v>40934</v>
          </cell>
          <cell r="D3317">
            <v>27658</v>
          </cell>
          <cell r="E3317">
            <v>2195560</v>
          </cell>
          <cell r="K3317">
            <v>0</v>
          </cell>
          <cell r="L3317">
            <v>1490</v>
          </cell>
          <cell r="M3317">
            <v>144.49</v>
          </cell>
          <cell r="N3317">
            <v>33.04</v>
          </cell>
          <cell r="O3317">
            <v>0.22866634369160493</v>
          </cell>
          <cell r="P3317">
            <v>230</v>
          </cell>
          <cell r="Q3317">
            <v>101000</v>
          </cell>
          <cell r="R3317">
            <v>7.5976192124022424</v>
          </cell>
          <cell r="S3317">
            <v>18.56241610738255</v>
          </cell>
          <cell r="T3317">
            <v>34183</v>
          </cell>
          <cell r="U3317">
            <v>12.823133853720147</v>
          </cell>
          <cell r="V3317">
            <v>2223218</v>
          </cell>
          <cell r="X3317">
            <v>38</v>
          </cell>
          <cell r="Y3317">
            <v>27</v>
          </cell>
          <cell r="Z3317">
            <v>0</v>
          </cell>
        </row>
        <row r="3318">
          <cell r="A3318">
            <v>40935</v>
          </cell>
          <cell r="D3318">
            <v>17639</v>
          </cell>
          <cell r="E3318">
            <v>2170210</v>
          </cell>
          <cell r="K3318">
            <v>0</v>
          </cell>
          <cell r="L3318">
            <v>1230</v>
          </cell>
          <cell r="M3318">
            <v>143.72999999999999</v>
          </cell>
          <cell r="N3318">
            <v>30.74</v>
          </cell>
          <cell r="O3318">
            <v>0.21387323453697907</v>
          </cell>
          <cell r="P3318">
            <v>230</v>
          </cell>
          <cell r="Q3318">
            <v>99000</v>
          </cell>
          <cell r="R3318">
            <v>7.5496069018298195</v>
          </cell>
          <cell r="S3318">
            <v>14.340650406504064</v>
          </cell>
          <cell r="T3318">
            <v>25566</v>
          </cell>
          <cell r="U3318">
            <v>9.7456652630048968</v>
          </cell>
          <cell r="V3318">
            <v>2187849</v>
          </cell>
          <cell r="X3318">
            <v>39</v>
          </cell>
          <cell r="Y3318">
            <v>26</v>
          </cell>
          <cell r="Z3318">
            <v>0</v>
          </cell>
        </row>
        <row r="3319">
          <cell r="A3319">
            <v>40936</v>
          </cell>
          <cell r="D3319">
            <v>57132</v>
          </cell>
          <cell r="E3319">
            <v>2180780</v>
          </cell>
          <cell r="K3319">
            <v>0</v>
          </cell>
          <cell r="L3319">
            <v>1480</v>
          </cell>
          <cell r="M3319">
            <v>145.13999999999999</v>
          </cell>
          <cell r="N3319">
            <v>30.71</v>
          </cell>
          <cell r="O3319">
            <v>0.21158881080336231</v>
          </cell>
          <cell r="P3319">
            <v>230</v>
          </cell>
          <cell r="Q3319">
            <v>103000</v>
          </cell>
          <cell r="R3319">
            <v>7.5126774149097422</v>
          </cell>
          <cell r="S3319">
            <v>38.6027027027027</v>
          </cell>
          <cell r="T3319">
            <v>24091</v>
          </cell>
          <cell r="U3319">
            <v>8.9779642809904949</v>
          </cell>
          <cell r="V3319">
            <v>2237912</v>
          </cell>
          <cell r="X3319">
            <v>37</v>
          </cell>
          <cell r="Y3319">
            <v>28</v>
          </cell>
          <cell r="Z3319">
            <v>0</v>
          </cell>
        </row>
        <row r="3320">
          <cell r="A3320">
            <v>40937</v>
          </cell>
          <cell r="D3320">
            <v>18934</v>
          </cell>
          <cell r="E3320">
            <v>2120340</v>
          </cell>
          <cell r="K3320">
            <v>0</v>
          </cell>
          <cell r="L3320">
            <v>850</v>
          </cell>
          <cell r="M3320">
            <v>139.66</v>
          </cell>
          <cell r="N3320">
            <v>30.41</v>
          </cell>
          <cell r="O3320">
            <v>0.21774309036230846</v>
          </cell>
          <cell r="P3320">
            <v>230</v>
          </cell>
          <cell r="Q3320">
            <v>100000</v>
          </cell>
          <cell r="R3320">
            <v>7.5910783330946581</v>
          </cell>
          <cell r="S3320">
            <v>22.275294117647057</v>
          </cell>
          <cell r="T3320">
            <v>24579</v>
          </cell>
          <cell r="U3320">
            <v>9.5821694649680218</v>
          </cell>
          <cell r="V3320">
            <v>2139274</v>
          </cell>
          <cell r="X3320">
            <v>40</v>
          </cell>
          <cell r="Y3320">
            <v>25</v>
          </cell>
          <cell r="Z3320">
            <v>0</v>
          </cell>
        </row>
        <row r="3321">
          <cell r="A3321">
            <v>40938</v>
          </cell>
          <cell r="D3321">
            <v>1551</v>
          </cell>
          <cell r="E3321">
            <v>1885090</v>
          </cell>
          <cell r="K3321">
            <v>0</v>
          </cell>
          <cell r="L3321">
            <v>170</v>
          </cell>
          <cell r="M3321">
            <v>123.39</v>
          </cell>
          <cell r="N3321">
            <v>29.3</v>
          </cell>
          <cell r="O3321">
            <v>0.23745846502958101</v>
          </cell>
          <cell r="P3321">
            <v>230</v>
          </cell>
          <cell r="Q3321">
            <v>93000</v>
          </cell>
          <cell r="R3321">
            <v>7.638747062160629</v>
          </cell>
          <cell r="S3321">
            <v>9.1235294117647054</v>
          </cell>
          <cell r="T3321">
            <v>23405</v>
          </cell>
          <cell r="U3321">
            <v>10.346308598191175</v>
          </cell>
          <cell r="V3321">
            <v>1886641</v>
          </cell>
          <cell r="X3321">
            <v>46</v>
          </cell>
          <cell r="Y3321">
            <v>19</v>
          </cell>
          <cell r="Z3321">
            <v>0</v>
          </cell>
        </row>
        <row r="3322">
          <cell r="A3322">
            <v>40939</v>
          </cell>
          <cell r="E3322">
            <v>1627920</v>
          </cell>
          <cell r="K3322">
            <v>0</v>
          </cell>
          <cell r="M3322">
            <v>109.92</v>
          </cell>
          <cell r="N3322">
            <v>28.56</v>
          </cell>
          <cell r="O3322">
            <v>0.25982532751091703</v>
          </cell>
          <cell r="P3322">
            <v>230</v>
          </cell>
          <cell r="Q3322">
            <v>77000</v>
          </cell>
          <cell r="R3322">
            <v>7.4050218340611353</v>
          </cell>
          <cell r="S3322" t="str">
            <v/>
          </cell>
          <cell r="T3322">
            <v>28722</v>
          </cell>
          <cell r="U3322">
            <v>14.714573197700132</v>
          </cell>
          <cell r="V3322">
            <v>1627920</v>
          </cell>
          <cell r="X3322">
            <v>54</v>
          </cell>
          <cell r="Y3322">
            <v>11</v>
          </cell>
          <cell r="Z3322">
            <v>0</v>
          </cell>
        </row>
        <row r="3323">
          <cell r="A3323">
            <v>40940</v>
          </cell>
          <cell r="E3323">
            <v>1491370</v>
          </cell>
          <cell r="K3323">
            <v>0</v>
          </cell>
          <cell r="M3323">
            <v>99.28</v>
          </cell>
          <cell r="N3323">
            <v>26.01</v>
          </cell>
          <cell r="O3323">
            <v>0.26198630136986301</v>
          </cell>
          <cell r="P3323">
            <v>230</v>
          </cell>
          <cell r="Q3323">
            <v>76000</v>
          </cell>
          <cell r="R3323">
            <v>7.5109286865431102</v>
          </cell>
          <cell r="S3323" t="str">
            <v/>
          </cell>
          <cell r="T3323">
            <v>26455</v>
          </cell>
          <cell r="U3323">
            <v>14.794095361982606</v>
          </cell>
          <cell r="V3323">
            <v>1491370</v>
          </cell>
          <cell r="X3323">
            <v>53</v>
          </cell>
          <cell r="Y3323">
            <v>12</v>
          </cell>
          <cell r="Z3323">
            <v>0.55999999999998806</v>
          </cell>
        </row>
        <row r="3324">
          <cell r="A3324">
            <v>40941</v>
          </cell>
          <cell r="D3324">
            <v>1700</v>
          </cell>
          <cell r="E3324">
            <v>1718270</v>
          </cell>
          <cell r="K3324">
            <v>0</v>
          </cell>
          <cell r="L3324">
            <v>110</v>
          </cell>
          <cell r="M3324">
            <v>113.01</v>
          </cell>
          <cell r="N3324">
            <v>28.83</v>
          </cell>
          <cell r="O3324">
            <v>0.25511016724183699</v>
          </cell>
          <cell r="P3324">
            <v>230</v>
          </cell>
          <cell r="Q3324">
            <v>91000</v>
          </cell>
          <cell r="R3324">
            <v>7.6022918325811872</v>
          </cell>
          <cell r="S3324">
            <v>15.454545454545455</v>
          </cell>
          <cell r="T3324">
            <v>30868</v>
          </cell>
          <cell r="U3324">
            <v>14.967651761367931</v>
          </cell>
          <cell r="V3324">
            <v>1719970</v>
          </cell>
          <cell r="X3324">
            <v>47</v>
          </cell>
          <cell r="Y3324">
            <v>18</v>
          </cell>
          <cell r="Z3324">
            <v>0</v>
          </cell>
        </row>
        <row r="3325">
          <cell r="A3325">
            <v>40942</v>
          </cell>
          <cell r="E3325">
            <v>1774890</v>
          </cell>
          <cell r="K3325">
            <v>0</v>
          </cell>
          <cell r="M3325">
            <v>114.57</v>
          </cell>
          <cell r="N3325">
            <v>28.23</v>
          </cell>
          <cell r="O3325">
            <v>0.24639958104215764</v>
          </cell>
          <cell r="P3325">
            <v>230</v>
          </cell>
          <cell r="Q3325">
            <v>84000</v>
          </cell>
          <cell r="R3325">
            <v>7.745875883739199</v>
          </cell>
          <cell r="S3325" t="str">
            <v/>
          </cell>
          <cell r="T3325">
            <v>28226</v>
          </cell>
          <cell r="U3325">
            <v>13.263066443554248</v>
          </cell>
          <cell r="V3325">
            <v>1774890</v>
          </cell>
          <cell r="X3325">
            <v>46</v>
          </cell>
          <cell r="Y3325">
            <v>19</v>
          </cell>
          <cell r="Z3325">
            <v>0</v>
          </cell>
        </row>
        <row r="3326">
          <cell r="A3326">
            <v>40943</v>
          </cell>
          <cell r="E3326">
            <v>1655690</v>
          </cell>
          <cell r="K3326">
            <v>0</v>
          </cell>
          <cell r="M3326">
            <v>108.57</v>
          </cell>
          <cell r="N3326">
            <v>26.82</v>
          </cell>
          <cell r="O3326">
            <v>0.24702956617850236</v>
          </cell>
          <cell r="P3326">
            <v>230</v>
          </cell>
          <cell r="Q3326">
            <v>74000</v>
          </cell>
          <cell r="R3326">
            <v>7.6249884866906141</v>
          </cell>
          <cell r="S3326" t="str">
            <v/>
          </cell>
          <cell r="T3326">
            <v>22451</v>
          </cell>
          <cell r="U3326">
            <v>11.308961218585605</v>
          </cell>
          <cell r="V3326">
            <v>1655690</v>
          </cell>
          <cell r="X3326">
            <v>50</v>
          </cell>
          <cell r="Y3326">
            <v>15</v>
          </cell>
          <cell r="Z3326">
            <v>0</v>
          </cell>
        </row>
        <row r="3327">
          <cell r="A3327">
            <v>40944</v>
          </cell>
          <cell r="D3327">
            <v>1510</v>
          </cell>
          <cell r="E3327">
            <v>1955650</v>
          </cell>
          <cell r="K3327">
            <v>0</v>
          </cell>
          <cell r="L3327">
            <v>170</v>
          </cell>
          <cell r="M3327">
            <v>126.61</v>
          </cell>
          <cell r="N3327">
            <v>31.09</v>
          </cell>
          <cell r="O3327">
            <v>0.24555722296816998</v>
          </cell>
          <cell r="P3327">
            <v>230</v>
          </cell>
          <cell r="Q3327">
            <v>92000</v>
          </cell>
          <cell r="R3327">
            <v>7.7231261353763525</v>
          </cell>
          <cell r="S3327">
            <v>8.882352941176471</v>
          </cell>
          <cell r="T3327">
            <v>43673</v>
          </cell>
          <cell r="U3327">
            <v>18.610273048703224</v>
          </cell>
          <cell r="V3327">
            <v>1957160</v>
          </cell>
          <cell r="X3327">
            <v>39</v>
          </cell>
          <cell r="Y3327">
            <v>26</v>
          </cell>
          <cell r="Z3327">
            <v>0</v>
          </cell>
        </row>
        <row r="3328">
          <cell r="A3328">
            <v>40945</v>
          </cell>
          <cell r="D3328">
            <v>27361</v>
          </cell>
          <cell r="E3328">
            <v>2058230</v>
          </cell>
          <cell r="K3328">
            <v>0</v>
          </cell>
          <cell r="L3328">
            <v>700</v>
          </cell>
          <cell r="M3328">
            <v>133.6</v>
          </cell>
          <cell r="N3328">
            <v>32.01</v>
          </cell>
          <cell r="O3328">
            <v>0.23959580838323352</v>
          </cell>
          <cell r="P3328">
            <v>230</v>
          </cell>
          <cell r="Q3328">
            <v>103000</v>
          </cell>
          <cell r="R3328">
            <v>7.702956586826347</v>
          </cell>
          <cell r="S3328">
            <v>39.087142857142858</v>
          </cell>
          <cell r="T3328">
            <v>48046</v>
          </cell>
          <cell r="U3328">
            <v>19.212954025981123</v>
          </cell>
          <cell r="V3328">
            <v>2085591</v>
          </cell>
          <cell r="X3328">
            <v>39</v>
          </cell>
          <cell r="Y3328">
            <v>26</v>
          </cell>
          <cell r="Z3328">
            <v>0</v>
          </cell>
        </row>
        <row r="3329">
          <cell r="A3329">
            <v>40946</v>
          </cell>
          <cell r="D3329">
            <v>22749</v>
          </cell>
          <cell r="E3329">
            <v>2047350</v>
          </cell>
          <cell r="K3329">
            <v>0</v>
          </cell>
          <cell r="L3329">
            <v>770</v>
          </cell>
          <cell r="M3329">
            <v>133.97</v>
          </cell>
          <cell r="N3329">
            <v>31.92</v>
          </cell>
          <cell r="O3329">
            <v>0.23826229752929762</v>
          </cell>
          <cell r="P3329">
            <v>230</v>
          </cell>
          <cell r="Q3329">
            <v>106000</v>
          </cell>
          <cell r="R3329">
            <v>7.6410763603791896</v>
          </cell>
          <cell r="S3329">
            <v>29.544155844155846</v>
          </cell>
          <cell r="T3329">
            <v>45403</v>
          </cell>
          <cell r="U3329">
            <v>18.291928067208378</v>
          </cell>
          <cell r="V3329">
            <v>2070099</v>
          </cell>
          <cell r="X3329">
            <v>38</v>
          </cell>
          <cell r="Y3329">
            <v>27</v>
          </cell>
          <cell r="Z3329">
            <v>0</v>
          </cell>
        </row>
        <row r="3330">
          <cell r="A3330">
            <v>40947</v>
          </cell>
          <cell r="D3330">
            <v>115977</v>
          </cell>
          <cell r="E3330">
            <v>2205650</v>
          </cell>
          <cell r="K3330">
            <v>0</v>
          </cell>
          <cell r="L3330">
            <v>1970</v>
          </cell>
          <cell r="M3330">
            <v>144.43</v>
          </cell>
          <cell r="N3330">
            <v>33.659999999999997</v>
          </cell>
          <cell r="O3330">
            <v>0.23305407463823302</v>
          </cell>
          <cell r="P3330">
            <v>230</v>
          </cell>
          <cell r="Q3330">
            <v>104000</v>
          </cell>
          <cell r="R3330">
            <v>7.6357058782801355</v>
          </cell>
          <cell r="S3330">
            <v>58.871573604060913</v>
          </cell>
          <cell r="T3330">
            <v>36053</v>
          </cell>
          <cell r="U3330">
            <v>12.951349204674138</v>
          </cell>
          <cell r="V3330">
            <v>2321627</v>
          </cell>
          <cell r="X3330">
            <v>35</v>
          </cell>
          <cell r="Y3330">
            <v>30</v>
          </cell>
          <cell r="Z3330">
            <v>0</v>
          </cell>
        </row>
        <row r="3331">
          <cell r="A3331">
            <v>40948</v>
          </cell>
          <cell r="D3331">
            <v>94220</v>
          </cell>
          <cell r="E3331">
            <v>2245460</v>
          </cell>
          <cell r="K3331">
            <v>0</v>
          </cell>
          <cell r="L3331">
            <v>1920</v>
          </cell>
          <cell r="M3331">
            <v>145.13999999999999</v>
          </cell>
          <cell r="N3331">
            <v>35.18</v>
          </cell>
          <cell r="O3331">
            <v>0.24238666115474716</v>
          </cell>
          <cell r="P3331">
            <v>230</v>
          </cell>
          <cell r="Q3331">
            <v>105000</v>
          </cell>
          <cell r="R3331">
            <v>7.7354967617472781</v>
          </cell>
          <cell r="S3331">
            <v>49.072916666666664</v>
          </cell>
          <cell r="T3331">
            <v>29288</v>
          </cell>
          <cell r="U3331">
            <v>10.439971278123505</v>
          </cell>
          <cell r="V3331">
            <v>2339680</v>
          </cell>
          <cell r="X3331">
            <v>32</v>
          </cell>
          <cell r="Y3331">
            <v>33</v>
          </cell>
          <cell r="Z3331">
            <v>0</v>
          </cell>
        </row>
        <row r="3332">
          <cell r="A3332">
            <v>40949</v>
          </cell>
          <cell r="D3332">
            <v>157253</v>
          </cell>
          <cell r="E3332">
            <v>2208760</v>
          </cell>
          <cell r="K3332">
            <v>0</v>
          </cell>
          <cell r="L3332">
            <v>2580</v>
          </cell>
          <cell r="M3332">
            <v>143.43</v>
          </cell>
          <cell r="N3332">
            <v>34.72</v>
          </cell>
          <cell r="O3332">
            <v>0.24206930209858465</v>
          </cell>
          <cell r="P3332">
            <v>230</v>
          </cell>
          <cell r="Q3332">
            <v>114000</v>
          </cell>
          <cell r="R3332">
            <v>7.6997838666945553</v>
          </cell>
          <cell r="S3332">
            <v>60.950775193798449</v>
          </cell>
          <cell r="T3332">
            <v>24367</v>
          </cell>
          <cell r="U3332">
            <v>8.5891658245326639</v>
          </cell>
          <cell r="V3332">
            <v>2366013</v>
          </cell>
          <cell r="X3332">
            <v>32</v>
          </cell>
          <cell r="Y3332">
            <v>33</v>
          </cell>
          <cell r="Z3332">
            <v>0</v>
          </cell>
        </row>
        <row r="3333">
          <cell r="A3333">
            <v>40950</v>
          </cell>
          <cell r="D3333">
            <v>484515</v>
          </cell>
          <cell r="E3333">
            <v>2232990</v>
          </cell>
          <cell r="K3333">
            <v>0</v>
          </cell>
          <cell r="L3333">
            <v>6070</v>
          </cell>
          <cell r="M3333">
            <v>144.11000000000001</v>
          </cell>
          <cell r="N3333">
            <v>35.770000000000003</v>
          </cell>
          <cell r="O3333">
            <v>0.24821317049476094</v>
          </cell>
          <cell r="P3333">
            <v>230</v>
          </cell>
          <cell r="Q3333">
            <v>125000</v>
          </cell>
          <cell r="R3333">
            <v>7.7475192561237947</v>
          </cell>
          <cell r="S3333">
            <v>79.821252059308065</v>
          </cell>
          <cell r="T3333">
            <v>31936</v>
          </cell>
          <cell r="U3333">
            <v>9.8011315526558374</v>
          </cell>
          <cell r="V3333">
            <v>2717505</v>
          </cell>
          <cell r="X3333">
            <v>24</v>
          </cell>
          <cell r="Y3333">
            <v>41</v>
          </cell>
          <cell r="Z3333">
            <v>0</v>
          </cell>
        </row>
        <row r="3334">
          <cell r="A3334">
            <v>40951</v>
          </cell>
          <cell r="D3334">
            <v>603836</v>
          </cell>
          <cell r="E3334">
            <v>2233250</v>
          </cell>
          <cell r="K3334">
            <v>0</v>
          </cell>
          <cell r="L3334">
            <v>7380</v>
          </cell>
          <cell r="M3334">
            <v>143.62</v>
          </cell>
          <cell r="N3334">
            <v>35.11</v>
          </cell>
          <cell r="O3334">
            <v>0.24446455925358584</v>
          </cell>
          <cell r="P3334">
            <v>230</v>
          </cell>
          <cell r="Q3334">
            <v>121000</v>
          </cell>
          <cell r="R3334">
            <v>7.7748572622197463</v>
          </cell>
          <cell r="S3334">
            <v>81.820596205962062</v>
          </cell>
          <cell r="T3334">
            <v>26986</v>
          </cell>
          <cell r="U3334">
            <v>7.9329015757717602</v>
          </cell>
          <cell r="V3334">
            <v>2837086</v>
          </cell>
          <cell r="X3334">
            <v>27</v>
          </cell>
          <cell r="Y3334">
            <v>38</v>
          </cell>
          <cell r="Z3334">
            <v>0</v>
          </cell>
        </row>
        <row r="3335">
          <cell r="A3335">
            <v>40952</v>
          </cell>
          <cell r="D3335">
            <v>397362</v>
          </cell>
          <cell r="E3335">
            <v>2232050</v>
          </cell>
          <cell r="K3335">
            <v>0</v>
          </cell>
          <cell r="L3335">
            <v>4880</v>
          </cell>
          <cell r="M3335">
            <v>144.97999999999999</v>
          </cell>
          <cell r="N3335">
            <v>34.97</v>
          </cell>
          <cell r="O3335">
            <v>0.24120568354255761</v>
          </cell>
          <cell r="P3335">
            <v>230</v>
          </cell>
          <cell r="Q3335">
            <v>120000</v>
          </cell>
          <cell r="R3335">
            <v>7.6977859015036554</v>
          </cell>
          <cell r="S3335">
            <v>81.426639344262298</v>
          </cell>
          <cell r="T3335">
            <v>29181</v>
          </cell>
          <cell r="U3335">
            <v>9.2556640039674267</v>
          </cell>
          <cell r="V3335">
            <v>2629412</v>
          </cell>
          <cell r="X3335">
            <v>28</v>
          </cell>
          <cell r="Y3335">
            <v>37</v>
          </cell>
          <cell r="Z3335">
            <v>0</v>
          </cell>
        </row>
        <row r="3336">
          <cell r="A3336">
            <v>40953</v>
          </cell>
          <cell r="D3336">
            <v>127226</v>
          </cell>
          <cell r="E3336">
            <v>2163950</v>
          </cell>
          <cell r="K3336">
            <v>0</v>
          </cell>
          <cell r="L3336">
            <v>2050</v>
          </cell>
          <cell r="M3336">
            <v>141.12</v>
          </cell>
          <cell r="N3336">
            <v>34.07</v>
          </cell>
          <cell r="O3336">
            <v>0.24142573696145125</v>
          </cell>
          <cell r="P3336">
            <v>230</v>
          </cell>
          <cell r="Q3336">
            <v>108000</v>
          </cell>
          <cell r="R3336">
            <v>7.6670564058956918</v>
          </cell>
          <cell r="S3336">
            <v>62.061463414634147</v>
          </cell>
          <cell r="T3336">
            <v>26323</v>
          </cell>
          <cell r="U3336">
            <v>9.5817091310314009</v>
          </cell>
          <cell r="V3336">
            <v>2291176</v>
          </cell>
          <cell r="X3336">
            <v>38</v>
          </cell>
          <cell r="Y3336">
            <v>27</v>
          </cell>
          <cell r="Z3336">
            <v>0</v>
          </cell>
        </row>
        <row r="3337">
          <cell r="A3337">
            <v>40954</v>
          </cell>
          <cell r="D3337">
            <v>6074</v>
          </cell>
          <cell r="E3337">
            <v>2075010</v>
          </cell>
          <cell r="K3337">
            <v>0</v>
          </cell>
          <cell r="L3337">
            <v>470</v>
          </cell>
          <cell r="M3337">
            <v>133.29</v>
          </cell>
          <cell r="N3337">
            <v>33.49</v>
          </cell>
          <cell r="O3337">
            <v>0.25125665841398459</v>
          </cell>
          <cell r="P3337">
            <v>230</v>
          </cell>
          <cell r="Q3337">
            <v>97000</v>
          </cell>
          <cell r="R3337">
            <v>7.783817240603196</v>
          </cell>
          <cell r="S3337">
            <v>12.923404255319149</v>
          </cell>
          <cell r="T3337">
            <v>25665</v>
          </cell>
          <cell r="U3337">
            <v>10.285317651762254</v>
          </cell>
          <cell r="V3337">
            <v>2081084</v>
          </cell>
          <cell r="X3337">
            <v>40</v>
          </cell>
          <cell r="Y3337">
            <v>25</v>
          </cell>
          <cell r="Z3337">
            <v>0</v>
          </cell>
        </row>
        <row r="3338">
          <cell r="A3338">
            <v>40955</v>
          </cell>
          <cell r="D3338">
            <v>1437</v>
          </cell>
          <cell r="E3338">
            <v>1934460</v>
          </cell>
          <cell r="K3338">
            <v>0</v>
          </cell>
          <cell r="L3338">
            <v>120</v>
          </cell>
          <cell r="M3338">
            <v>124.24</v>
          </cell>
          <cell r="N3338">
            <v>30.65</v>
          </cell>
          <cell r="O3338">
            <v>0.24669993560849968</v>
          </cell>
          <cell r="P3338">
            <v>230</v>
          </cell>
          <cell r="Q3338">
            <v>92000</v>
          </cell>
          <cell r="R3338">
            <v>7.7851738570508697</v>
          </cell>
          <cell r="S3338">
            <v>11.975</v>
          </cell>
          <cell r="T3338">
            <v>26209</v>
          </cell>
          <cell r="U3338">
            <v>11.291048025798894</v>
          </cell>
          <cell r="V3338">
            <v>1935897</v>
          </cell>
          <cell r="X3338">
            <v>40</v>
          </cell>
          <cell r="Y3338">
            <v>25</v>
          </cell>
          <cell r="Z3338">
            <v>0</v>
          </cell>
        </row>
        <row r="3339">
          <cell r="A3339">
            <v>40956</v>
          </cell>
          <cell r="D3339">
            <v>32538</v>
          </cell>
          <cell r="E3339">
            <v>1992770</v>
          </cell>
          <cell r="K3339">
            <v>0</v>
          </cell>
          <cell r="L3339">
            <v>850</v>
          </cell>
          <cell r="M3339">
            <v>127.81</v>
          </cell>
          <cell r="N3339">
            <v>30.64</v>
          </cell>
          <cell r="O3339">
            <v>0.23973085048118301</v>
          </cell>
          <cell r="P3339">
            <v>230</v>
          </cell>
          <cell r="Q3339">
            <v>103000</v>
          </cell>
          <cell r="R3339">
            <v>7.79582974728112</v>
          </cell>
          <cell r="S3339">
            <v>38.28</v>
          </cell>
          <cell r="T3339">
            <v>25054</v>
          </cell>
          <cell r="U3339">
            <v>10.316967098337635</v>
          </cell>
          <cell r="V3339">
            <v>2025308</v>
          </cell>
          <cell r="X3339">
            <v>40</v>
          </cell>
          <cell r="Y3339">
            <v>25</v>
          </cell>
          <cell r="Z3339">
            <v>0</v>
          </cell>
        </row>
        <row r="3340">
          <cell r="A3340">
            <v>40957</v>
          </cell>
          <cell r="D3340">
            <v>1043</v>
          </cell>
          <cell r="E3340">
            <v>2051650</v>
          </cell>
          <cell r="K3340">
            <v>0</v>
          </cell>
          <cell r="L3340">
            <v>130</v>
          </cell>
          <cell r="M3340">
            <v>132.5</v>
          </cell>
          <cell r="N3340">
            <v>32.770000000000003</v>
          </cell>
          <cell r="O3340">
            <v>0.24732075471698114</v>
          </cell>
          <cell r="P3340">
            <v>230</v>
          </cell>
          <cell r="Q3340">
            <v>90000</v>
          </cell>
          <cell r="R3340">
            <v>7.7420754716981133</v>
          </cell>
          <cell r="S3340">
            <v>8.023076923076923</v>
          </cell>
          <cell r="T3340">
            <v>24899</v>
          </cell>
          <cell r="U3340">
            <v>10.116352518374642</v>
          </cell>
          <cell r="V3340">
            <v>2052693</v>
          </cell>
          <cell r="X3340">
            <v>40</v>
          </cell>
          <cell r="Y3340">
            <v>25</v>
          </cell>
          <cell r="Z3340">
            <v>0</v>
          </cell>
        </row>
        <row r="3341">
          <cell r="A3341">
            <v>40958</v>
          </cell>
          <cell r="D3341">
            <v>41458</v>
          </cell>
          <cell r="E3341">
            <v>2163860</v>
          </cell>
          <cell r="K3341">
            <v>0</v>
          </cell>
          <cell r="L3341">
            <v>1140</v>
          </cell>
          <cell r="M3341">
            <v>141.72</v>
          </cell>
          <cell r="N3341">
            <v>34.33</v>
          </cell>
          <cell r="O3341">
            <v>0.24223821620095962</v>
          </cell>
          <cell r="P3341">
            <v>230</v>
          </cell>
          <cell r="Q3341">
            <v>103000</v>
          </cell>
          <cell r="R3341">
            <v>7.6342788597233984</v>
          </cell>
          <cell r="S3341">
            <v>36.366666666666667</v>
          </cell>
          <cell r="T3341">
            <v>25348</v>
          </cell>
          <cell r="U3341">
            <v>9.5860243284641946</v>
          </cell>
          <cell r="V3341">
            <v>2205318</v>
          </cell>
          <cell r="X3341">
            <v>37</v>
          </cell>
          <cell r="Y3341">
            <v>28</v>
          </cell>
          <cell r="Z3341">
            <v>0</v>
          </cell>
        </row>
        <row r="3342">
          <cell r="A3342">
            <v>40959</v>
          </cell>
          <cell r="D3342">
            <v>99581</v>
          </cell>
          <cell r="E3342">
            <v>2030190</v>
          </cell>
          <cell r="K3342">
            <v>0</v>
          </cell>
          <cell r="L3342">
            <v>1340</v>
          </cell>
          <cell r="M3342">
            <v>131.33000000000001</v>
          </cell>
          <cell r="N3342">
            <v>31.59</v>
          </cell>
          <cell r="O3342">
            <v>0.24053909997715675</v>
          </cell>
          <cell r="P3342">
            <v>230</v>
          </cell>
          <cell r="Q3342">
            <v>109000</v>
          </cell>
          <cell r="R3342">
            <v>7.7293459224853427</v>
          </cell>
          <cell r="S3342">
            <v>74.314179104477617</v>
          </cell>
          <cell r="T3342">
            <v>23413</v>
          </cell>
          <cell r="U3342">
            <v>9.1683293649880664</v>
          </cell>
          <cell r="V3342">
            <v>2129771</v>
          </cell>
          <cell r="X3342">
            <v>38</v>
          </cell>
          <cell r="Y3342">
            <v>27</v>
          </cell>
          <cell r="Z3342">
            <v>0</v>
          </cell>
        </row>
        <row r="3343">
          <cell r="A3343">
            <v>40960</v>
          </cell>
          <cell r="E3343">
            <v>1815180</v>
          </cell>
          <cell r="K3343">
            <v>0</v>
          </cell>
          <cell r="M3343">
            <v>116.6</v>
          </cell>
          <cell r="N3343">
            <v>27.49</v>
          </cell>
          <cell r="O3343">
            <v>0.23576329331046311</v>
          </cell>
          <cell r="P3343">
            <v>230</v>
          </cell>
          <cell r="Q3343">
            <v>84000</v>
          </cell>
          <cell r="R3343">
            <v>7.7837907375643223</v>
          </cell>
          <cell r="S3343" t="str">
            <v/>
          </cell>
          <cell r="T3343">
            <v>20793</v>
          </cell>
          <cell r="U3343">
            <v>9.5535219647638261</v>
          </cell>
          <cell r="V3343">
            <v>1815180</v>
          </cell>
          <cell r="X3343">
            <v>46</v>
          </cell>
          <cell r="Y3343">
            <v>19</v>
          </cell>
          <cell r="Z3343">
            <v>0</v>
          </cell>
        </row>
        <row r="3344">
          <cell r="A3344">
            <v>40961</v>
          </cell>
          <cell r="E3344">
            <v>1683810</v>
          </cell>
          <cell r="K3344">
            <v>0</v>
          </cell>
          <cell r="M3344">
            <v>113.99</v>
          </cell>
          <cell r="N3344">
            <v>27.01</v>
          </cell>
          <cell r="O3344">
            <v>0.23695060970260551</v>
          </cell>
          <cell r="P3344">
            <v>230</v>
          </cell>
          <cell r="Q3344">
            <v>85000</v>
          </cell>
          <cell r="R3344">
            <v>7.3857794543380999</v>
          </cell>
          <cell r="S3344" t="str">
            <v/>
          </cell>
          <cell r="T3344">
            <v>22471</v>
          </cell>
          <cell r="U3344">
            <v>11.130005166853742</v>
          </cell>
          <cell r="V3344">
            <v>1683810</v>
          </cell>
          <cell r="X3344">
            <v>49</v>
          </cell>
          <cell r="Y3344">
            <v>16</v>
          </cell>
          <cell r="Z3344">
            <v>0</v>
          </cell>
        </row>
        <row r="3345">
          <cell r="A3345">
            <v>40962</v>
          </cell>
          <cell r="E3345">
            <v>1477490</v>
          </cell>
          <cell r="K3345">
            <v>0</v>
          </cell>
          <cell r="M3345">
            <v>97.36</v>
          </cell>
          <cell r="N3345">
            <v>23.29</v>
          </cell>
          <cell r="O3345">
            <v>0.239215283483977</v>
          </cell>
          <cell r="P3345">
            <v>230</v>
          </cell>
          <cell r="Q3345">
            <v>73000</v>
          </cell>
          <cell r="R3345">
            <v>7.5877670501232535</v>
          </cell>
          <cell r="S3345" t="str">
            <v/>
          </cell>
          <cell r="T3345">
            <v>27875</v>
          </cell>
          <cell r="U3345">
            <v>15.734624261416322</v>
          </cell>
          <cell r="V3345">
            <v>1477490</v>
          </cell>
          <cell r="X3345">
            <v>56</v>
          </cell>
          <cell r="Y3345">
            <v>9</v>
          </cell>
          <cell r="Z3345">
            <v>0</v>
          </cell>
        </row>
        <row r="3346">
          <cell r="A3346">
            <v>40963</v>
          </cell>
          <cell r="D3346">
            <v>1294</v>
          </cell>
          <cell r="E3346">
            <v>1910820</v>
          </cell>
          <cell r="K3346">
            <v>0</v>
          </cell>
          <cell r="L3346">
            <v>130</v>
          </cell>
          <cell r="M3346">
            <v>124.93</v>
          </cell>
          <cell r="N3346">
            <v>24.02</v>
          </cell>
          <cell r="O3346">
            <v>0.19226766989514127</v>
          </cell>
          <cell r="P3346">
            <v>230</v>
          </cell>
          <cell r="Q3346">
            <v>92000</v>
          </cell>
          <cell r="R3346">
            <v>7.6475626350756425</v>
          </cell>
          <cell r="S3346">
            <v>9.953846153846154</v>
          </cell>
          <cell r="T3346">
            <v>34779</v>
          </cell>
          <cell r="U3346">
            <v>15.169433412442981</v>
          </cell>
          <cell r="V3346">
            <v>1912114</v>
          </cell>
          <cell r="X3346">
            <v>44</v>
          </cell>
          <cell r="Y3346">
            <v>21</v>
          </cell>
          <cell r="Z3346">
            <v>0</v>
          </cell>
        </row>
        <row r="3347">
          <cell r="A3347">
            <v>40964</v>
          </cell>
          <cell r="D3347">
            <v>28391</v>
          </cell>
          <cell r="E3347">
            <v>2150490</v>
          </cell>
          <cell r="K3347">
            <v>0</v>
          </cell>
          <cell r="L3347">
            <v>1090</v>
          </cell>
          <cell r="M3347">
            <v>139.11000000000001</v>
          </cell>
          <cell r="N3347">
            <v>28.13</v>
          </cell>
          <cell r="O3347">
            <v>0.20221407519229384</v>
          </cell>
          <cell r="P3347">
            <v>230</v>
          </cell>
          <cell r="Q3347">
            <v>99000</v>
          </cell>
          <cell r="R3347">
            <v>7.729458701746819</v>
          </cell>
          <cell r="S3347">
            <v>26.046788990825689</v>
          </cell>
          <cell r="T3347">
            <v>36162</v>
          </cell>
          <cell r="U3347">
            <v>13.841558120888658</v>
          </cell>
          <cell r="V3347">
            <v>2178881</v>
          </cell>
          <cell r="X3347">
            <v>36</v>
          </cell>
          <cell r="Y3347">
            <v>29</v>
          </cell>
          <cell r="Z3347">
            <v>0</v>
          </cell>
        </row>
        <row r="3348">
          <cell r="A3348">
            <v>40965</v>
          </cell>
          <cell r="D3348">
            <v>27850</v>
          </cell>
          <cell r="E3348">
            <v>1895160</v>
          </cell>
          <cell r="K3348">
            <v>0</v>
          </cell>
          <cell r="L3348">
            <v>680</v>
          </cell>
          <cell r="M3348">
            <v>125.43</v>
          </cell>
          <cell r="N3348">
            <v>27.91</v>
          </cell>
          <cell r="O3348">
            <v>0.22251454994817826</v>
          </cell>
          <cell r="P3348">
            <v>230</v>
          </cell>
          <cell r="Q3348">
            <v>98000</v>
          </cell>
          <cell r="R3348">
            <v>7.5546519971298736</v>
          </cell>
          <cell r="S3348">
            <v>40.955882352941174</v>
          </cell>
          <cell r="T3348">
            <v>36790</v>
          </cell>
          <cell r="U3348">
            <v>15.955642456357481</v>
          </cell>
          <cell r="V3348">
            <v>1923010</v>
          </cell>
          <cell r="X3348">
            <v>45</v>
          </cell>
          <cell r="Y3348">
            <v>20</v>
          </cell>
          <cell r="Z3348">
            <v>0</v>
          </cell>
        </row>
        <row r="3349">
          <cell r="A3349">
            <v>40966</v>
          </cell>
          <cell r="E3349">
            <v>1766480</v>
          </cell>
          <cell r="K3349">
            <v>0</v>
          </cell>
          <cell r="M3349">
            <v>114.56</v>
          </cell>
          <cell r="N3349">
            <v>24.05</v>
          </cell>
          <cell r="O3349">
            <v>0.2099336592178771</v>
          </cell>
          <cell r="P3349">
            <v>230</v>
          </cell>
          <cell r="Q3349">
            <v>83000</v>
          </cell>
          <cell r="R3349">
            <v>7.709846368715084</v>
          </cell>
          <cell r="S3349" t="str">
            <v/>
          </cell>
          <cell r="T3349">
            <v>32985</v>
          </cell>
          <cell r="U3349">
            <v>15.573054888818442</v>
          </cell>
          <cell r="V3349">
            <v>1766480</v>
          </cell>
          <cell r="X3349">
            <v>47</v>
          </cell>
          <cell r="Y3349">
            <v>18</v>
          </cell>
          <cell r="Z3349">
            <v>0</v>
          </cell>
        </row>
        <row r="3350">
          <cell r="A3350">
            <v>40967</v>
          </cell>
          <cell r="D3350">
            <v>1536</v>
          </cell>
          <cell r="E3350">
            <v>1770370</v>
          </cell>
          <cell r="K3350">
            <v>0</v>
          </cell>
          <cell r="L3350">
            <v>90</v>
          </cell>
          <cell r="M3350">
            <v>111.46</v>
          </cell>
          <cell r="N3350">
            <v>28.06</v>
          </cell>
          <cell r="O3350">
            <v>0.25174950654943479</v>
          </cell>
          <cell r="P3350">
            <v>230</v>
          </cell>
          <cell r="Q3350">
            <v>90000</v>
          </cell>
          <cell r="R3350">
            <v>7.9417279741611342</v>
          </cell>
          <cell r="S3350">
            <v>17.066666666666666</v>
          </cell>
          <cell r="T3350">
            <v>35017</v>
          </cell>
          <cell r="U3350">
            <v>16.481787408587138</v>
          </cell>
          <cell r="V3350">
            <v>1771906</v>
          </cell>
          <cell r="X3350">
            <v>49</v>
          </cell>
          <cell r="Y3350">
            <v>16</v>
          </cell>
          <cell r="Z3350">
            <v>0</v>
          </cell>
        </row>
        <row r="3351">
          <cell r="A3351">
            <v>40968</v>
          </cell>
          <cell r="E3351">
            <v>1367260</v>
          </cell>
          <cell r="K3351">
            <v>0</v>
          </cell>
          <cell r="M3351">
            <v>85.45</v>
          </cell>
          <cell r="N3351">
            <v>21.04</v>
          </cell>
          <cell r="O3351">
            <v>0.24622586307782326</v>
          </cell>
          <cell r="P3351">
            <v>230</v>
          </cell>
          <cell r="Q3351">
            <v>65000</v>
          </cell>
          <cell r="R3351">
            <v>8.0003510825043893</v>
          </cell>
          <cell r="S3351" t="str">
            <v/>
          </cell>
          <cell r="T3351">
            <v>32136</v>
          </cell>
          <cell r="U3351">
            <v>19.602287787253339</v>
          </cell>
          <cell r="V3351">
            <v>1367260</v>
          </cell>
          <cell r="X3351">
            <v>62</v>
          </cell>
          <cell r="Y3351">
            <v>3</v>
          </cell>
          <cell r="Z3351">
            <v>3.5599999999999881</v>
          </cell>
        </row>
        <row r="3352">
          <cell r="A3352">
            <v>40969</v>
          </cell>
          <cell r="E3352">
            <v>1412030</v>
          </cell>
          <cell r="K3352">
            <v>0</v>
          </cell>
          <cell r="M3352">
            <v>91.26</v>
          </cell>
          <cell r="N3352">
            <v>22.59</v>
          </cell>
          <cell r="O3352">
            <v>0.24753451676528598</v>
          </cell>
          <cell r="P3352">
            <v>230</v>
          </cell>
          <cell r="Q3352">
            <v>72000</v>
          </cell>
          <cell r="R3352">
            <v>7.736302870918256</v>
          </cell>
          <cell r="S3352" t="str">
            <v/>
          </cell>
          <cell r="T3352">
            <v>30350</v>
          </cell>
          <cell r="U3352">
            <v>17.925893925766452</v>
          </cell>
          <cell r="V3352">
            <v>1412030</v>
          </cell>
          <cell r="X3352">
            <v>52</v>
          </cell>
          <cell r="Y3352">
            <v>13</v>
          </cell>
          <cell r="Z3352">
            <v>0</v>
          </cell>
        </row>
        <row r="3353">
          <cell r="A3353">
            <v>40970</v>
          </cell>
          <cell r="E3353">
            <v>1426470</v>
          </cell>
          <cell r="K3353">
            <v>0</v>
          </cell>
          <cell r="M3353">
            <v>90.98</v>
          </cell>
          <cell r="N3353">
            <v>23.55</v>
          </cell>
          <cell r="O3353">
            <v>0.25884809848318313</v>
          </cell>
          <cell r="P3353">
            <v>230</v>
          </cell>
          <cell r="Q3353">
            <v>80000</v>
          </cell>
          <cell r="R3353">
            <v>7.8394702132336773</v>
          </cell>
          <cell r="S3353" t="str">
            <v/>
          </cell>
          <cell r="T3353">
            <v>35712</v>
          </cell>
          <cell r="U3353">
            <v>20.879379166754298</v>
          </cell>
          <cell r="V3353">
            <v>1426470</v>
          </cell>
          <cell r="X3353">
            <v>55</v>
          </cell>
          <cell r="Y3353">
            <v>10</v>
          </cell>
          <cell r="Z3353">
            <v>0.31999999999998607</v>
          </cell>
        </row>
        <row r="3354">
          <cell r="A3354">
            <v>40971</v>
          </cell>
          <cell r="E3354">
            <v>1829830</v>
          </cell>
          <cell r="K3354">
            <v>0</v>
          </cell>
          <cell r="M3354">
            <v>117.58</v>
          </cell>
          <cell r="N3354">
            <v>26.17</v>
          </cell>
          <cell r="O3354">
            <v>0.22257186596359926</v>
          </cell>
          <cell r="P3354">
            <v>230</v>
          </cell>
          <cell r="Q3354">
            <v>86000</v>
          </cell>
          <cell r="R3354">
            <v>7.7812127912910363</v>
          </cell>
          <cell r="S3354" t="str">
            <v/>
          </cell>
          <cell r="T3354">
            <v>26926</v>
          </cell>
          <cell r="U3354">
            <v>12.272333495461327</v>
          </cell>
          <cell r="V3354">
            <v>1829830</v>
          </cell>
          <cell r="X3354">
            <v>40</v>
          </cell>
          <cell r="Y3354">
            <v>25</v>
          </cell>
          <cell r="Z3354">
            <v>0</v>
          </cell>
        </row>
        <row r="3355">
          <cell r="A3355">
            <v>40972</v>
          </cell>
          <cell r="E3355">
            <v>1883730</v>
          </cell>
          <cell r="K3355">
            <v>0</v>
          </cell>
          <cell r="M3355">
            <v>121.65</v>
          </cell>
          <cell r="N3355">
            <v>28</v>
          </cell>
          <cell r="O3355">
            <v>0.23016851623510068</v>
          </cell>
          <cell r="P3355">
            <v>230</v>
          </cell>
          <cell r="Q3355">
            <v>88000</v>
          </cell>
          <cell r="R3355">
            <v>7.7424167694204682</v>
          </cell>
          <cell r="S3355" t="str">
            <v/>
          </cell>
          <cell r="T3355">
            <v>21419</v>
          </cell>
          <cell r="U3355">
            <v>9.4830182669490846</v>
          </cell>
          <cell r="V3355">
            <v>1883730</v>
          </cell>
          <cell r="X3355">
            <v>39</v>
          </cell>
          <cell r="Y3355">
            <v>26</v>
          </cell>
          <cell r="Z3355">
            <v>0</v>
          </cell>
        </row>
        <row r="3356">
          <cell r="A3356">
            <v>40973</v>
          </cell>
          <cell r="D3356">
            <v>9424</v>
          </cell>
          <cell r="E3356">
            <v>2035170</v>
          </cell>
          <cell r="K3356">
            <v>0</v>
          </cell>
          <cell r="L3356">
            <v>420</v>
          </cell>
          <cell r="M3356">
            <v>132.63</v>
          </cell>
          <cell r="N3356">
            <v>31.21</v>
          </cell>
          <cell r="O3356">
            <v>0.23531629344793789</v>
          </cell>
          <cell r="P3356">
            <v>230</v>
          </cell>
          <cell r="Q3356">
            <v>100000</v>
          </cell>
          <cell r="R3356">
            <v>7.6723591947523184</v>
          </cell>
          <cell r="S3356">
            <v>22.438095238095237</v>
          </cell>
          <cell r="T3356">
            <v>26070</v>
          </cell>
          <cell r="U3356">
            <v>10.634081876401867</v>
          </cell>
          <cell r="V3356">
            <v>2044594</v>
          </cell>
          <cell r="X3356">
            <v>39</v>
          </cell>
          <cell r="Y3356">
            <v>26</v>
          </cell>
          <cell r="Z3356">
            <v>0</v>
          </cell>
        </row>
        <row r="3357">
          <cell r="A3357">
            <v>40974</v>
          </cell>
          <cell r="E3357">
            <v>1664450</v>
          </cell>
          <cell r="K3357">
            <v>0</v>
          </cell>
          <cell r="M3357">
            <v>105.42</v>
          </cell>
          <cell r="N3357">
            <v>26.58</v>
          </cell>
          <cell r="O3357">
            <v>0.25213431986340351</v>
          </cell>
          <cell r="P3357">
            <v>230</v>
          </cell>
          <cell r="Q3357">
            <v>86000</v>
          </cell>
          <cell r="R3357">
            <v>7.8943748814266739</v>
          </cell>
          <cell r="S3357" t="str">
            <v/>
          </cell>
          <cell r="T3357">
            <v>30073</v>
          </cell>
          <cell r="U3357">
            <v>15.068570398630179</v>
          </cell>
          <cell r="V3357">
            <v>1664450</v>
          </cell>
          <cell r="X3357">
            <v>55</v>
          </cell>
          <cell r="Y3357">
            <v>10</v>
          </cell>
          <cell r="Z3357">
            <v>0</v>
          </cell>
        </row>
        <row r="3358">
          <cell r="A3358">
            <v>40975</v>
          </cell>
          <cell r="E3358">
            <v>1355990</v>
          </cell>
          <cell r="K3358">
            <v>0</v>
          </cell>
          <cell r="M3358">
            <v>88.83</v>
          </cell>
          <cell r="N3358">
            <v>23.24</v>
          </cell>
          <cell r="O3358">
            <v>0.26162332545311268</v>
          </cell>
          <cell r="P3358">
            <v>230</v>
          </cell>
          <cell r="Q3358">
            <v>64000</v>
          </cell>
          <cell r="R3358">
            <v>7.6325002814364513</v>
          </cell>
          <cell r="S3358" t="str">
            <v/>
          </cell>
          <cell r="T3358">
            <v>20338</v>
          </cell>
          <cell r="U3358">
            <v>12.508862159750439</v>
          </cell>
          <cell r="V3358">
            <v>1355990</v>
          </cell>
          <cell r="X3358">
            <v>63</v>
          </cell>
          <cell r="Y3358">
            <v>2</v>
          </cell>
          <cell r="Z3358">
            <v>2.4255999999999887</v>
          </cell>
        </row>
        <row r="3359">
          <cell r="A3359">
            <v>40976</v>
          </cell>
          <cell r="D3359">
            <v>1500</v>
          </cell>
          <cell r="E3359">
            <v>1658930</v>
          </cell>
          <cell r="K3359">
            <v>0</v>
          </cell>
          <cell r="L3359">
            <v>40</v>
          </cell>
          <cell r="M3359">
            <v>102.4</v>
          </cell>
          <cell r="N3359">
            <v>24.61</v>
          </cell>
          <cell r="O3359">
            <v>0.24033203124999999</v>
          </cell>
          <cell r="P3359">
            <v>230</v>
          </cell>
          <cell r="Q3359">
            <v>89000</v>
          </cell>
          <cell r="R3359">
            <v>8.1002441406249996</v>
          </cell>
          <cell r="S3359">
            <v>37.5</v>
          </cell>
          <cell r="T3359">
            <v>19050</v>
          </cell>
          <cell r="U3359">
            <v>9.5684250465240925</v>
          </cell>
          <cell r="V3359">
            <v>1660430</v>
          </cell>
          <cell r="X3359">
            <v>51</v>
          </cell>
          <cell r="Y3359">
            <v>14</v>
          </cell>
          <cell r="Z3359">
            <v>0</v>
          </cell>
        </row>
        <row r="3360">
          <cell r="A3360">
            <v>40977</v>
          </cell>
          <cell r="D3360">
            <v>132400</v>
          </cell>
          <cell r="E3360">
            <v>1496620</v>
          </cell>
          <cell r="K3360">
            <v>0</v>
          </cell>
          <cell r="L3360">
            <v>1970</v>
          </cell>
          <cell r="M3360">
            <v>93.48</v>
          </cell>
          <cell r="N3360">
            <v>24.03</v>
          </cell>
          <cell r="O3360">
            <v>0.25706033376123233</v>
          </cell>
          <cell r="P3360">
            <v>230</v>
          </cell>
          <cell r="Q3360">
            <v>92000</v>
          </cell>
          <cell r="R3360">
            <v>8.0050278134360298</v>
          </cell>
          <cell r="S3360">
            <v>67.208121827411162</v>
          </cell>
          <cell r="T3360">
            <v>19088</v>
          </cell>
          <cell r="U3360">
            <v>9.7723735742962017</v>
          </cell>
          <cell r="V3360">
            <v>1629020</v>
          </cell>
          <cell r="X3360">
            <v>44</v>
          </cell>
          <cell r="Y3360">
            <v>21</v>
          </cell>
          <cell r="Z3360">
            <v>0</v>
          </cell>
        </row>
        <row r="3361">
          <cell r="A3361">
            <v>40978</v>
          </cell>
          <cell r="D3361">
            <v>239521</v>
          </cell>
          <cell r="E3361">
            <v>1791710</v>
          </cell>
          <cell r="K3361">
            <v>0</v>
          </cell>
          <cell r="L3361">
            <v>3090</v>
          </cell>
          <cell r="M3361">
            <v>109.38</v>
          </cell>
          <cell r="N3361">
            <v>28.37</v>
          </cell>
          <cell r="O3361">
            <v>0.25937100018284881</v>
          </cell>
          <cell r="P3361">
            <v>230</v>
          </cell>
          <cell r="Q3361">
            <v>92000</v>
          </cell>
          <cell r="R3361">
            <v>8.190299872005852</v>
          </cell>
          <cell r="S3361">
            <v>77.514886731391584</v>
          </cell>
          <cell r="T3361">
            <v>18592</v>
          </cell>
          <cell r="U3361">
            <v>7.6336605733173624</v>
          </cell>
          <cell r="V3361">
            <v>2031231</v>
          </cell>
          <cell r="X3361">
            <v>46</v>
          </cell>
          <cell r="Y3361">
            <v>19</v>
          </cell>
          <cell r="Z3361">
            <v>0</v>
          </cell>
        </row>
        <row r="3362">
          <cell r="A3362">
            <v>40979</v>
          </cell>
          <cell r="D3362">
            <v>1500</v>
          </cell>
          <cell r="E3362">
            <v>1581180</v>
          </cell>
          <cell r="K3362">
            <v>0</v>
          </cell>
          <cell r="L3362">
            <v>50</v>
          </cell>
          <cell r="M3362">
            <v>100.59</v>
          </cell>
          <cell r="N3362">
            <v>24.01</v>
          </cell>
          <cell r="O3362">
            <v>0.23869171885873347</v>
          </cell>
          <cell r="P3362">
            <v>230</v>
          </cell>
          <cell r="Q3362">
            <v>80000</v>
          </cell>
          <cell r="R3362">
            <v>7.8595287801968388</v>
          </cell>
          <cell r="S3362">
            <v>30</v>
          </cell>
          <cell r="T3362">
            <v>22377</v>
          </cell>
          <cell r="U3362">
            <v>11.791655925392371</v>
          </cell>
          <cell r="V3362">
            <v>1582680</v>
          </cell>
          <cell r="X3362">
            <v>50</v>
          </cell>
          <cell r="Y3362">
            <v>15</v>
          </cell>
          <cell r="Z3362">
            <v>0</v>
          </cell>
        </row>
        <row r="3363">
          <cell r="A3363">
            <v>40980</v>
          </cell>
          <cell r="E3363">
            <v>1184350</v>
          </cell>
          <cell r="K3363">
            <v>0</v>
          </cell>
          <cell r="M3363">
            <v>76.680000000000007</v>
          </cell>
          <cell r="N3363">
            <v>21.73</v>
          </cell>
          <cell r="O3363">
            <v>0.28338549817423053</v>
          </cell>
          <cell r="P3363">
            <v>230</v>
          </cell>
          <cell r="Q3363">
            <v>55000</v>
          </cell>
          <cell r="R3363">
            <v>7.7226786645800729</v>
          </cell>
          <cell r="S3363" t="str">
            <v/>
          </cell>
          <cell r="T3363">
            <v>17484</v>
          </cell>
          <cell r="U3363">
            <v>12.311948326086039</v>
          </cell>
          <cell r="V3363">
            <v>1184350</v>
          </cell>
          <cell r="X3363">
            <v>66</v>
          </cell>
          <cell r="Y3363">
            <v>0</v>
          </cell>
          <cell r="Z3363">
            <v>10.411199999999987</v>
          </cell>
        </row>
        <row r="3364">
          <cell r="A3364">
            <v>40981</v>
          </cell>
          <cell r="E3364">
            <v>1068930</v>
          </cell>
          <cell r="K3364">
            <v>0</v>
          </cell>
          <cell r="M3364">
            <v>68.12</v>
          </cell>
          <cell r="N3364">
            <v>20.41</v>
          </cell>
          <cell r="O3364">
            <v>0.29961832061068699</v>
          </cell>
          <cell r="P3364">
            <v>230</v>
          </cell>
          <cell r="Q3364">
            <v>54000</v>
          </cell>
          <cell r="R3364">
            <v>7.8459336465061655</v>
          </cell>
          <cell r="S3364" t="str">
            <v/>
          </cell>
          <cell r="T3364">
            <v>23643</v>
          </cell>
          <cell r="U3364">
            <v>18.446728971962617</v>
          </cell>
          <cell r="V3364">
            <v>1068930</v>
          </cell>
          <cell r="X3364">
            <v>64</v>
          </cell>
          <cell r="Y3364">
            <v>1</v>
          </cell>
          <cell r="Z3364">
            <v>8.1647999999999783</v>
          </cell>
        </row>
        <row r="3365">
          <cell r="A3365">
            <v>40982</v>
          </cell>
          <cell r="E3365">
            <v>965480</v>
          </cell>
          <cell r="K3365">
            <v>0</v>
          </cell>
          <cell r="M3365">
            <v>62.91</v>
          </cell>
          <cell r="N3365">
            <v>21.32</v>
          </cell>
          <cell r="O3365">
            <v>0.33889683675091403</v>
          </cell>
          <cell r="P3365">
            <v>230</v>
          </cell>
          <cell r="Q3365">
            <v>45000</v>
          </cell>
          <cell r="R3365">
            <v>7.6735018280082654</v>
          </cell>
          <cell r="S3365" t="str">
            <v/>
          </cell>
          <cell r="T3365">
            <v>22582</v>
          </cell>
          <cell r="U3365">
            <v>19.506761403654142</v>
          </cell>
          <cell r="V3365">
            <v>965480</v>
          </cell>
          <cell r="X3365">
            <v>66</v>
          </cell>
          <cell r="Y3365">
            <v>0</v>
          </cell>
          <cell r="Z3365">
            <v>12.351999999999983</v>
          </cell>
        </row>
        <row r="3366">
          <cell r="A3366">
            <v>40983</v>
          </cell>
          <cell r="D3366">
            <v>1711</v>
          </cell>
          <cell r="E3366">
            <v>1268960</v>
          </cell>
          <cell r="K3366">
            <v>0</v>
          </cell>
          <cell r="L3366">
            <v>40</v>
          </cell>
          <cell r="M3366">
            <v>84.67</v>
          </cell>
          <cell r="N3366">
            <v>23.94</v>
          </cell>
          <cell r="O3366">
            <v>0.28274477382780205</v>
          </cell>
          <cell r="P3366">
            <v>230</v>
          </cell>
          <cell r="Q3366">
            <v>67000</v>
          </cell>
          <cell r="R3366">
            <v>7.4935632455415142</v>
          </cell>
          <cell r="S3366">
            <v>42.774999999999999</v>
          </cell>
          <cell r="T3366">
            <v>27558</v>
          </cell>
          <cell r="U3366">
            <v>18.087586794693514</v>
          </cell>
          <cell r="V3366">
            <v>1270671</v>
          </cell>
          <cell r="X3366">
            <v>68</v>
          </cell>
          <cell r="Y3366">
            <v>0</v>
          </cell>
          <cell r="Z3366">
            <v>14.243200000000016</v>
          </cell>
        </row>
        <row r="3367">
          <cell r="A3367">
            <v>40984</v>
          </cell>
          <cell r="D3367">
            <v>344464</v>
          </cell>
          <cell r="E3367">
            <v>1192710</v>
          </cell>
          <cell r="K3367">
            <v>0</v>
          </cell>
          <cell r="L3367">
            <v>4680</v>
          </cell>
          <cell r="M3367">
            <v>74.819999999999993</v>
          </cell>
          <cell r="N3367">
            <v>21</v>
          </cell>
          <cell r="O3367">
            <v>0.2806736166800321</v>
          </cell>
          <cell r="P3367">
            <v>230</v>
          </cell>
          <cell r="Q3367">
            <v>68000</v>
          </cell>
          <cell r="R3367">
            <v>7.9705292702485968</v>
          </cell>
          <cell r="S3367">
            <v>73.603418803418805</v>
          </cell>
          <cell r="T3367">
            <v>25289</v>
          </cell>
          <cell r="U3367">
            <v>13.720649711743761</v>
          </cell>
          <cell r="V3367">
            <v>1537174</v>
          </cell>
          <cell r="X3367">
            <v>61</v>
          </cell>
          <cell r="Y3367">
            <v>4</v>
          </cell>
          <cell r="Z3367">
            <v>8.775999999999982</v>
          </cell>
        </row>
        <row r="3368">
          <cell r="A3368">
            <v>40985</v>
          </cell>
          <cell r="E3368">
            <v>1578740</v>
          </cell>
          <cell r="K3368">
            <v>0</v>
          </cell>
          <cell r="M3368">
            <v>100.03</v>
          </cell>
          <cell r="N3368">
            <v>25.91</v>
          </cell>
          <cell r="O3368">
            <v>0.25902229331200638</v>
          </cell>
          <cell r="P3368">
            <v>230</v>
          </cell>
          <cell r="Q3368">
            <v>67000</v>
          </cell>
          <cell r="R3368">
            <v>7.8913326002199344</v>
          </cell>
          <cell r="S3368" t="str">
            <v/>
          </cell>
          <cell r="T3368">
            <v>23725</v>
          </cell>
          <cell r="U3368">
            <v>12.533191025754716</v>
          </cell>
          <cell r="V3368">
            <v>1578740</v>
          </cell>
          <cell r="X3368">
            <v>66</v>
          </cell>
          <cell r="Y3368">
            <v>0</v>
          </cell>
          <cell r="Z3368">
            <v>13.801599999999986</v>
          </cell>
        </row>
        <row r="3369">
          <cell r="A3369">
            <v>40986</v>
          </cell>
          <cell r="E3369">
            <v>1574880</v>
          </cell>
          <cell r="K3369">
            <v>0</v>
          </cell>
          <cell r="M3369">
            <v>99.09</v>
          </cell>
          <cell r="N3369">
            <v>25.41</v>
          </cell>
          <cell r="O3369">
            <v>0.25643354526188311</v>
          </cell>
          <cell r="P3369">
            <v>230</v>
          </cell>
          <cell r="Q3369">
            <v>69000</v>
          </cell>
          <cell r="R3369">
            <v>7.9467151074780507</v>
          </cell>
          <cell r="S3369" t="str">
            <v/>
          </cell>
          <cell r="T3369">
            <v>30505</v>
          </cell>
          <cell r="U3369">
            <v>16.154354617494665</v>
          </cell>
          <cell r="V3369">
            <v>1574880</v>
          </cell>
          <cell r="X3369">
            <v>66</v>
          </cell>
          <cell r="Y3369">
            <v>0</v>
          </cell>
          <cell r="Z3369">
            <v>11.286399999999986</v>
          </cell>
        </row>
        <row r="3370">
          <cell r="A3370">
            <v>40987</v>
          </cell>
          <cell r="E3370">
            <v>1700460</v>
          </cell>
          <cell r="K3370">
            <v>0</v>
          </cell>
          <cell r="M3370">
            <v>110.13</v>
          </cell>
          <cell r="N3370">
            <v>25.02</v>
          </cell>
          <cell r="O3370">
            <v>0.22718605284663579</v>
          </cell>
          <cell r="P3370">
            <v>230</v>
          </cell>
          <cell r="Q3370">
            <v>75000</v>
          </cell>
          <cell r="R3370">
            <v>7.7202397166984476</v>
          </cell>
          <cell r="S3370" t="str">
            <v/>
          </cell>
          <cell r="T3370">
            <v>30936</v>
          </cell>
          <cell r="U3370">
            <v>15.172732084259552</v>
          </cell>
          <cell r="V3370">
            <v>1700460</v>
          </cell>
          <cell r="X3370">
            <v>71</v>
          </cell>
          <cell r="Y3370">
            <v>0</v>
          </cell>
          <cell r="Z3370">
            <v>12.052799999999984</v>
          </cell>
        </row>
        <row r="3371">
          <cell r="A3371">
            <v>40988</v>
          </cell>
          <cell r="E3371">
            <v>1705750</v>
          </cell>
          <cell r="K3371">
            <v>0</v>
          </cell>
          <cell r="M3371">
            <v>109.18</v>
          </cell>
          <cell r="N3371">
            <v>25.59</v>
          </cell>
          <cell r="O3371">
            <v>0.23438358673749771</v>
          </cell>
          <cell r="P3371">
            <v>230</v>
          </cell>
          <cell r="Q3371">
            <v>85000</v>
          </cell>
          <cell r="R3371">
            <v>7.8116413262502293</v>
          </cell>
          <cell r="S3371" t="str">
            <v/>
          </cell>
          <cell r="T3371">
            <v>28097</v>
          </cell>
          <cell r="U3371">
            <v>13.737592261468562</v>
          </cell>
          <cell r="V3371">
            <v>1705750</v>
          </cell>
          <cell r="X3371">
            <v>72</v>
          </cell>
          <cell r="Y3371">
            <v>0</v>
          </cell>
          <cell r="Z3371">
            <v>11.889599999999987</v>
          </cell>
        </row>
        <row r="3372">
          <cell r="A3372">
            <v>40989</v>
          </cell>
          <cell r="E3372">
            <v>1924330</v>
          </cell>
          <cell r="K3372">
            <v>0</v>
          </cell>
          <cell r="M3372">
            <v>120.11</v>
          </cell>
          <cell r="N3372">
            <v>28.51</v>
          </cell>
          <cell r="O3372">
            <v>0.23736574806427443</v>
          </cell>
          <cell r="P3372">
            <v>230</v>
          </cell>
          <cell r="Q3372">
            <v>86000</v>
          </cell>
          <cell r="R3372">
            <v>8.0106985263508452</v>
          </cell>
          <cell r="S3372" t="str">
            <v/>
          </cell>
          <cell r="T3372">
            <v>33529</v>
          </cell>
          <cell r="U3372">
            <v>14.531388067535191</v>
          </cell>
          <cell r="V3372">
            <v>1924330</v>
          </cell>
          <cell r="X3372">
            <v>73</v>
          </cell>
          <cell r="Y3372">
            <v>0</v>
          </cell>
          <cell r="Z3372">
            <v>11.943999999999988</v>
          </cell>
        </row>
        <row r="3373">
          <cell r="A3373">
            <v>40990</v>
          </cell>
          <cell r="D3373">
            <v>1664</v>
          </cell>
          <cell r="E3373">
            <v>1938550</v>
          </cell>
          <cell r="K3373">
            <v>0</v>
          </cell>
          <cell r="L3373">
            <v>70</v>
          </cell>
          <cell r="M3373">
            <v>122.39</v>
          </cell>
          <cell r="N3373">
            <v>30.07</v>
          </cell>
          <cell r="O3373">
            <v>0.24569000735354196</v>
          </cell>
          <cell r="P3373">
            <v>230</v>
          </cell>
          <cell r="Q3373">
            <v>86000</v>
          </cell>
          <cell r="R3373">
            <v>7.9195604216030722</v>
          </cell>
          <cell r="S3373">
            <v>23.771428571428572</v>
          </cell>
          <cell r="T3373">
            <v>28245</v>
          </cell>
          <cell r="U3373">
            <v>12.141098868475332</v>
          </cell>
          <cell r="V3373">
            <v>1940214</v>
          </cell>
          <cell r="X3373">
            <v>64</v>
          </cell>
          <cell r="Y3373">
            <v>1</v>
          </cell>
          <cell r="Z3373">
            <v>11.86399999999999</v>
          </cell>
        </row>
        <row r="3374">
          <cell r="A3374">
            <v>40991</v>
          </cell>
          <cell r="D3374">
            <v>1584</v>
          </cell>
          <cell r="E3374">
            <v>1931950</v>
          </cell>
          <cell r="K3374">
            <v>0</v>
          </cell>
          <cell r="L3374">
            <v>80</v>
          </cell>
          <cell r="M3374">
            <v>123.5</v>
          </cell>
          <cell r="N3374">
            <v>28.35</v>
          </cell>
          <cell r="O3374">
            <v>0.22955465587044535</v>
          </cell>
          <cell r="P3374">
            <v>230</v>
          </cell>
          <cell r="Q3374">
            <v>92000</v>
          </cell>
          <cell r="R3374">
            <v>7.82165991902834</v>
          </cell>
          <cell r="S3374">
            <v>19.8</v>
          </cell>
          <cell r="T3374">
            <v>27840</v>
          </cell>
          <cell r="U3374">
            <v>12.008353615710922</v>
          </cell>
          <cell r="V3374">
            <v>1933534</v>
          </cell>
          <cell r="X3374">
            <v>58</v>
          </cell>
          <cell r="Y3374">
            <v>7</v>
          </cell>
          <cell r="Z3374">
            <v>6.0559999999999761</v>
          </cell>
        </row>
        <row r="3375">
          <cell r="A3375">
            <v>40992</v>
          </cell>
          <cell r="E3375">
            <v>1938060</v>
          </cell>
          <cell r="K3375">
            <v>0</v>
          </cell>
          <cell r="M3375">
            <v>126.36</v>
          </cell>
          <cell r="N3375">
            <v>28.46</v>
          </cell>
          <cell r="O3375">
            <v>0.22522950300728078</v>
          </cell>
          <cell r="P3375">
            <v>230</v>
          </cell>
          <cell r="Q3375">
            <v>90000</v>
          </cell>
          <cell r="R3375">
            <v>7.6688034188034191</v>
          </cell>
          <cell r="S3375" t="str">
            <v/>
          </cell>
          <cell r="T3375">
            <v>32314</v>
          </cell>
          <cell r="U3375">
            <v>13.905594254047863</v>
          </cell>
          <cell r="V3375">
            <v>1938060</v>
          </cell>
          <cell r="X3375">
            <v>58</v>
          </cell>
          <cell r="Y3375">
            <v>7</v>
          </cell>
          <cell r="Z3375">
            <v>4.7775999999999854</v>
          </cell>
        </row>
        <row r="3376">
          <cell r="A3376">
            <v>40993</v>
          </cell>
          <cell r="E3376">
            <v>1932160</v>
          </cell>
          <cell r="K3376">
            <v>0</v>
          </cell>
          <cell r="M3376">
            <v>124.75</v>
          </cell>
          <cell r="N3376">
            <v>29.33</v>
          </cell>
          <cell r="O3376">
            <v>0.23511022044088176</v>
          </cell>
          <cell r="P3376">
            <v>230</v>
          </cell>
          <cell r="Q3376">
            <v>90000</v>
          </cell>
          <cell r="R3376">
            <v>7.7441282565130258</v>
          </cell>
          <cell r="S3376" t="str">
            <v/>
          </cell>
          <cell r="T3376">
            <v>36687</v>
          </cell>
          <cell r="U3376">
            <v>15.835623343822459</v>
          </cell>
          <cell r="V3376">
            <v>1932160</v>
          </cell>
          <cell r="X3376">
            <v>62</v>
          </cell>
          <cell r="Y3376">
            <v>3</v>
          </cell>
          <cell r="Z3376">
            <v>8.3679999999999737</v>
          </cell>
        </row>
        <row r="3377">
          <cell r="A3377">
            <v>40994</v>
          </cell>
          <cell r="D3377">
            <v>1546</v>
          </cell>
          <cell r="E3377">
            <v>1919320</v>
          </cell>
          <cell r="K3377">
            <v>0</v>
          </cell>
          <cell r="L3377">
            <v>120</v>
          </cell>
          <cell r="M3377">
            <v>123.21</v>
          </cell>
          <cell r="N3377">
            <v>28.47</v>
          </cell>
          <cell r="O3377">
            <v>0.23106890674458241</v>
          </cell>
          <cell r="P3377">
            <v>230</v>
          </cell>
          <cell r="Q3377">
            <v>91000</v>
          </cell>
          <cell r="R3377">
            <v>7.788815842869897</v>
          </cell>
          <cell r="S3377">
            <v>12.883333333333333</v>
          </cell>
          <cell r="T3377">
            <v>27416</v>
          </cell>
          <cell r="U3377">
            <v>11.903456045346214</v>
          </cell>
          <cell r="V3377">
            <v>1920866</v>
          </cell>
          <cell r="X3377">
            <v>60</v>
          </cell>
          <cell r="Y3377">
            <v>5</v>
          </cell>
          <cell r="Z3377">
            <v>7.4351999999999947</v>
          </cell>
        </row>
        <row r="3378">
          <cell r="A3378">
            <v>40995</v>
          </cell>
          <cell r="D3378">
            <v>1500</v>
          </cell>
          <cell r="E3378">
            <v>1938930</v>
          </cell>
          <cell r="K3378">
            <v>0</v>
          </cell>
          <cell r="L3378">
            <v>40</v>
          </cell>
          <cell r="M3378">
            <v>126.19</v>
          </cell>
          <cell r="N3378">
            <v>28.8</v>
          </cell>
          <cell r="O3378">
            <v>0.22822727632934464</v>
          </cell>
          <cell r="P3378">
            <v>230</v>
          </cell>
          <cell r="Q3378">
            <v>87000</v>
          </cell>
          <cell r="R3378">
            <v>7.6825818210634758</v>
          </cell>
          <cell r="S3378">
            <v>37.5</v>
          </cell>
          <cell r="T3378">
            <v>30317</v>
          </cell>
          <cell r="U3378">
            <v>13.030296377607026</v>
          </cell>
          <cell r="V3378">
            <v>1940430</v>
          </cell>
          <cell r="X3378">
            <v>62</v>
          </cell>
          <cell r="Y3378">
            <v>3</v>
          </cell>
          <cell r="Z3378">
            <v>4.0319999999999823</v>
          </cell>
        </row>
        <row r="3379">
          <cell r="A3379">
            <v>40996</v>
          </cell>
          <cell r="D3379">
            <v>18081</v>
          </cell>
          <cell r="E3379">
            <v>2026460</v>
          </cell>
          <cell r="K3379">
            <v>0</v>
          </cell>
          <cell r="L3379">
            <v>910</v>
          </cell>
          <cell r="M3379">
            <v>131.27000000000001</v>
          </cell>
          <cell r="N3379">
            <v>29.69</v>
          </cell>
          <cell r="O3379">
            <v>0.22617505903862267</v>
          </cell>
          <cell r="P3379">
            <v>230</v>
          </cell>
          <cell r="Q3379">
            <v>93000</v>
          </cell>
          <cell r="R3379">
            <v>7.7186714405423933</v>
          </cell>
          <cell r="S3379">
            <v>19.869230769230768</v>
          </cell>
          <cell r="T3379">
            <v>30877</v>
          </cell>
          <cell r="U3379">
            <v>12.595207432866347</v>
          </cell>
          <cell r="V3379">
            <v>2044541</v>
          </cell>
          <cell r="X3379">
            <v>70</v>
          </cell>
          <cell r="Y3379">
            <v>0</v>
          </cell>
          <cell r="Z3379">
            <v>13.603199999999987</v>
          </cell>
        </row>
        <row r="3380">
          <cell r="A3380">
            <v>40997</v>
          </cell>
          <cell r="D3380">
            <v>6400</v>
          </cell>
          <cell r="E3380">
            <v>1752750</v>
          </cell>
          <cell r="K3380">
            <v>0</v>
          </cell>
          <cell r="L3380">
            <v>370</v>
          </cell>
          <cell r="M3380">
            <v>111.75</v>
          </cell>
          <cell r="N3380">
            <v>25.44</v>
          </cell>
          <cell r="O3380">
            <v>0.22765100671140942</v>
          </cell>
          <cell r="P3380">
            <v>230</v>
          </cell>
          <cell r="Q3380">
            <v>87000</v>
          </cell>
          <cell r="R3380">
            <v>7.8422818791946307</v>
          </cell>
          <cell r="S3380">
            <v>17.297297297297298</v>
          </cell>
          <cell r="T3380">
            <v>25899</v>
          </cell>
          <cell r="U3380">
            <v>12.278524287297843</v>
          </cell>
          <cell r="V3380">
            <v>1759150</v>
          </cell>
          <cell r="X3380">
            <v>68</v>
          </cell>
          <cell r="Y3380">
            <v>0</v>
          </cell>
          <cell r="Z3380">
            <v>11.324799999999982</v>
          </cell>
        </row>
        <row r="3381">
          <cell r="A3381">
            <v>40998</v>
          </cell>
          <cell r="D3381">
            <v>1500</v>
          </cell>
          <cell r="E3381">
            <v>1995250</v>
          </cell>
          <cell r="K3381">
            <v>0</v>
          </cell>
          <cell r="L3381">
            <v>160</v>
          </cell>
          <cell r="M3381">
            <v>124.5</v>
          </cell>
          <cell r="N3381">
            <v>27.42</v>
          </cell>
          <cell r="O3381">
            <v>0.22024096385542169</v>
          </cell>
          <cell r="P3381">
            <v>230</v>
          </cell>
          <cell r="Q3381">
            <v>91000</v>
          </cell>
          <cell r="R3381">
            <v>8.013052208835342</v>
          </cell>
          <cell r="S3381">
            <v>9.375</v>
          </cell>
          <cell r="T3381">
            <v>21607</v>
          </cell>
          <cell r="U3381">
            <v>9.0247842744459756</v>
          </cell>
          <cell r="V3381">
            <v>1996750</v>
          </cell>
          <cell r="X3381">
            <v>66</v>
          </cell>
          <cell r="Y3381">
            <v>0</v>
          </cell>
          <cell r="Z3381">
            <v>10.617599999999989</v>
          </cell>
        </row>
        <row r="3382">
          <cell r="A3382">
            <v>40999</v>
          </cell>
          <cell r="E3382">
            <v>1937230</v>
          </cell>
          <cell r="K3382">
            <v>0</v>
          </cell>
          <cell r="M3382">
            <v>123.18</v>
          </cell>
          <cell r="N3382">
            <v>28.56</v>
          </cell>
          <cell r="O3382">
            <v>0.23185582075012176</v>
          </cell>
          <cell r="P3382">
            <v>230</v>
          </cell>
          <cell r="Q3382">
            <v>86000</v>
          </cell>
          <cell r="R3382">
            <v>7.8634112680629968</v>
          </cell>
          <cell r="S3382" t="str">
            <v/>
          </cell>
          <cell r="T3382">
            <v>24271</v>
          </cell>
          <cell r="U3382">
            <v>10.448947208127066</v>
          </cell>
          <cell r="V3382">
            <v>1937230</v>
          </cell>
          <cell r="X3382">
            <v>64</v>
          </cell>
          <cell r="Y3382">
            <v>1</v>
          </cell>
          <cell r="Z3382">
            <v>10.244799999999984</v>
          </cell>
        </row>
        <row r="3383">
          <cell r="A3383">
            <v>41000</v>
          </cell>
          <cell r="D3383">
            <v>1521</v>
          </cell>
          <cell r="E3383">
            <v>2014930</v>
          </cell>
          <cell r="K3383">
            <v>0</v>
          </cell>
          <cell r="L3383">
            <v>580</v>
          </cell>
          <cell r="M3383">
            <v>125.6</v>
          </cell>
          <cell r="N3383">
            <v>29.33</v>
          </cell>
          <cell r="O3383">
            <v>0.23351910828025477</v>
          </cell>
          <cell r="P3383">
            <v>230</v>
          </cell>
          <cell r="Q3383">
            <v>91000</v>
          </cell>
          <cell r="R3383">
            <v>8.0212181528662416</v>
          </cell>
          <cell r="S3383">
            <v>2.6224137931034481</v>
          </cell>
          <cell r="T3383">
            <v>17764</v>
          </cell>
          <cell r="U3383">
            <v>7.3471539848972283</v>
          </cell>
          <cell r="V3383">
            <v>2016451</v>
          </cell>
          <cell r="X3383">
            <v>70</v>
          </cell>
          <cell r="Y3383">
            <v>0</v>
          </cell>
          <cell r="Z3383">
            <v>13.108799999999988</v>
          </cell>
        </row>
        <row r="3384">
          <cell r="A3384">
            <v>41001</v>
          </cell>
          <cell r="D3384">
            <v>222642</v>
          </cell>
          <cell r="E3384">
            <v>2100370</v>
          </cell>
          <cell r="K3384">
            <v>0</v>
          </cell>
          <cell r="L3384">
            <v>3010</v>
          </cell>
          <cell r="M3384">
            <v>134.13</v>
          </cell>
          <cell r="N3384">
            <v>29.97</v>
          </cell>
          <cell r="O3384">
            <v>0.22343994632073361</v>
          </cell>
          <cell r="P3384">
            <v>230</v>
          </cell>
          <cell r="Q3384">
            <v>118000</v>
          </cell>
          <cell r="R3384">
            <v>7.8296056065011559</v>
          </cell>
          <cell r="S3384">
            <v>73.967441860465115</v>
          </cell>
          <cell r="T3384">
            <v>22539</v>
          </cell>
          <cell r="U3384">
            <v>8.091876408731423</v>
          </cell>
          <cell r="V3384">
            <v>2323012</v>
          </cell>
          <cell r="X3384">
            <v>74</v>
          </cell>
          <cell r="Y3384">
            <v>0</v>
          </cell>
          <cell r="Z3384">
            <v>16.71520000000001</v>
          </cell>
        </row>
        <row r="3385">
          <cell r="A3385">
            <v>41002</v>
          </cell>
          <cell r="D3385">
            <v>212335</v>
          </cell>
          <cell r="E3385">
            <v>2205900</v>
          </cell>
          <cell r="K3385">
            <v>0</v>
          </cell>
          <cell r="L3385">
            <v>3060</v>
          </cell>
          <cell r="M3385">
            <v>141.72999999999999</v>
          </cell>
          <cell r="N3385">
            <v>34.03</v>
          </cell>
          <cell r="O3385">
            <v>0.24010442390460737</v>
          </cell>
          <cell r="P3385">
            <v>230</v>
          </cell>
          <cell r="Q3385">
            <v>107000</v>
          </cell>
          <cell r="R3385">
            <v>7.7820503774783036</v>
          </cell>
          <cell r="S3385">
            <v>69.390522875816998</v>
          </cell>
          <cell r="T3385">
            <v>27338</v>
          </cell>
          <cell r="U3385">
            <v>9.4283194147797875</v>
          </cell>
          <cell r="V3385">
            <v>2418235</v>
          </cell>
          <cell r="X3385">
            <v>68</v>
          </cell>
          <cell r="Y3385">
            <v>0</v>
          </cell>
          <cell r="Z3385">
            <v>13.353599999999986</v>
          </cell>
        </row>
        <row r="3386">
          <cell r="A3386">
            <v>41003</v>
          </cell>
          <cell r="D3386">
            <v>226086</v>
          </cell>
          <cell r="E3386">
            <v>2220270</v>
          </cell>
          <cell r="K3386">
            <v>0</v>
          </cell>
          <cell r="L3386">
            <v>3230</v>
          </cell>
          <cell r="M3386">
            <v>144.13</v>
          </cell>
          <cell r="N3386">
            <v>34.71</v>
          </cell>
          <cell r="O3386">
            <v>0.24082425588010825</v>
          </cell>
          <cell r="P3386">
            <v>230</v>
          </cell>
          <cell r="Q3386">
            <v>114000</v>
          </cell>
          <cell r="R3386">
            <v>7.7023173523902031</v>
          </cell>
          <cell r="S3386">
            <v>69.995665634674921</v>
          </cell>
          <cell r="T3386">
            <v>23106</v>
          </cell>
          <cell r="U3386">
            <v>7.8771871305729837</v>
          </cell>
          <cell r="V3386">
            <v>2446356</v>
          </cell>
          <cell r="X3386">
            <v>65</v>
          </cell>
          <cell r="Y3386">
            <v>0</v>
          </cell>
          <cell r="Z3386">
            <v>13.228799999999993</v>
          </cell>
        </row>
        <row r="3387">
          <cell r="A3387">
            <v>41004</v>
          </cell>
          <cell r="D3387">
            <v>13458</v>
          </cell>
          <cell r="E3387">
            <v>2157190</v>
          </cell>
          <cell r="K3387">
            <v>0</v>
          </cell>
          <cell r="L3387">
            <v>230</v>
          </cell>
          <cell r="M3387">
            <v>139.21</v>
          </cell>
          <cell r="N3387">
            <v>33.979999999999997</v>
          </cell>
          <cell r="O3387">
            <v>0.24409166008189062</v>
          </cell>
          <cell r="P3387">
            <v>230</v>
          </cell>
          <cell r="Q3387">
            <v>95000</v>
          </cell>
          <cell r="R3387">
            <v>7.7479706917606492</v>
          </cell>
          <cell r="S3387">
            <v>58.513043478260869</v>
          </cell>
          <cell r="T3387">
            <v>20526</v>
          </cell>
          <cell r="U3387">
            <v>7.8864394411254146</v>
          </cell>
          <cell r="V3387">
            <v>2170648</v>
          </cell>
          <cell r="X3387">
            <v>56</v>
          </cell>
          <cell r="Y3387">
            <v>9</v>
          </cell>
          <cell r="Z3387">
            <v>2.7039999999999864</v>
          </cell>
        </row>
        <row r="3388">
          <cell r="A3388">
            <v>41005</v>
          </cell>
          <cell r="D3388">
            <v>2094</v>
          </cell>
          <cell r="E3388">
            <v>1951910</v>
          </cell>
          <cell r="K3388">
            <v>0</v>
          </cell>
          <cell r="L3388">
            <v>90</v>
          </cell>
          <cell r="M3388">
            <v>127.99</v>
          </cell>
          <cell r="N3388">
            <v>30.97</v>
          </cell>
          <cell r="O3388">
            <v>0.24197202906477069</v>
          </cell>
          <cell r="P3388">
            <v>230</v>
          </cell>
          <cell r="Q3388">
            <v>90000</v>
          </cell>
          <cell r="R3388">
            <v>7.6252441596999763</v>
          </cell>
          <cell r="S3388">
            <v>23.266666666666666</v>
          </cell>
          <cell r="T3388">
            <v>17262</v>
          </cell>
          <cell r="U3388">
            <v>7.3676962790250169</v>
          </cell>
          <cell r="V3388">
            <v>1954004</v>
          </cell>
          <cell r="X3388">
            <v>52</v>
          </cell>
          <cell r="Y3388">
            <v>13</v>
          </cell>
          <cell r="Z3388">
            <v>0</v>
          </cell>
        </row>
        <row r="3389">
          <cell r="A3389">
            <v>41006</v>
          </cell>
          <cell r="E3389">
            <v>1813640</v>
          </cell>
          <cell r="K3389">
            <v>0</v>
          </cell>
          <cell r="M3389">
            <v>119.61</v>
          </cell>
          <cell r="N3389">
            <v>28.46</v>
          </cell>
          <cell r="O3389">
            <v>0.23793997157428309</v>
          </cell>
          <cell r="P3389">
            <v>230</v>
          </cell>
          <cell r="Q3389">
            <v>79000</v>
          </cell>
          <cell r="R3389">
            <v>7.5814731209765069</v>
          </cell>
          <cell r="S3389" t="str">
            <v/>
          </cell>
          <cell r="T3389">
            <v>28227</v>
          </cell>
          <cell r="U3389">
            <v>12.980149312983832</v>
          </cell>
          <cell r="V3389">
            <v>1813640</v>
          </cell>
          <cell r="X3389">
            <v>52</v>
          </cell>
          <cell r="Y3389">
            <v>13</v>
          </cell>
          <cell r="Z3389">
            <v>0</v>
          </cell>
        </row>
        <row r="3390">
          <cell r="A3390">
            <v>41007</v>
          </cell>
          <cell r="E3390">
            <v>1775390</v>
          </cell>
          <cell r="K3390">
            <v>0</v>
          </cell>
          <cell r="M3390">
            <v>118.07</v>
          </cell>
          <cell r="N3390">
            <v>27.77</v>
          </cell>
          <cell r="O3390">
            <v>0.23519945794867453</v>
          </cell>
          <cell r="P3390">
            <v>230</v>
          </cell>
          <cell r="Q3390">
            <v>78000</v>
          </cell>
          <cell r="R3390">
            <v>7.5183789277547222</v>
          </cell>
          <cell r="S3390" t="str">
            <v/>
          </cell>
          <cell r="T3390">
            <v>20907</v>
          </cell>
          <cell r="U3390">
            <v>9.8211874574037257</v>
          </cell>
          <cell r="V3390">
            <v>1775390</v>
          </cell>
          <cell r="X3390">
            <v>56</v>
          </cell>
          <cell r="Y3390">
            <v>9</v>
          </cell>
          <cell r="Z3390">
            <v>0</v>
          </cell>
        </row>
        <row r="3391">
          <cell r="A3391">
            <v>41008</v>
          </cell>
          <cell r="E3391">
            <v>1735790</v>
          </cell>
          <cell r="K3391">
            <v>0</v>
          </cell>
          <cell r="M3391">
            <v>115.51</v>
          </cell>
          <cell r="N3391">
            <v>26.63</v>
          </cell>
          <cell r="O3391">
            <v>0.23054281014630765</v>
          </cell>
          <cell r="P3391">
            <v>230</v>
          </cell>
          <cell r="Q3391">
            <v>80000</v>
          </cell>
          <cell r="R3391">
            <v>7.5135918968054716</v>
          </cell>
          <cell r="S3391" t="str">
            <v/>
          </cell>
          <cell r="T3391">
            <v>16776</v>
          </cell>
          <cell r="U3391">
            <v>8.0604128379585092</v>
          </cell>
          <cell r="V3391">
            <v>1735790</v>
          </cell>
          <cell r="X3391">
            <v>54</v>
          </cell>
          <cell r="Y3391">
            <v>11</v>
          </cell>
          <cell r="Z3391">
            <v>0</v>
          </cell>
        </row>
        <row r="3392">
          <cell r="A3392">
            <v>41009</v>
          </cell>
          <cell r="E3392">
            <v>1810880</v>
          </cell>
          <cell r="K3392">
            <v>0</v>
          </cell>
          <cell r="M3392">
            <v>116.81</v>
          </cell>
          <cell r="N3392">
            <v>26.96</v>
          </cell>
          <cell r="O3392">
            <v>0.23080215734954199</v>
          </cell>
          <cell r="P3392">
            <v>230</v>
          </cell>
          <cell r="Q3392">
            <v>81000</v>
          </cell>
          <cell r="R3392">
            <v>7.7513911480181488</v>
          </cell>
          <cell r="S3392" t="str">
            <v/>
          </cell>
          <cell r="T3392">
            <v>17413</v>
          </cell>
          <cell r="U3392">
            <v>8.0195496112387339</v>
          </cell>
          <cell r="V3392">
            <v>1810880</v>
          </cell>
          <cell r="X3392">
            <v>50</v>
          </cell>
          <cell r="Y3392">
            <v>15</v>
          </cell>
          <cell r="Z3392">
            <v>0</v>
          </cell>
        </row>
        <row r="3393">
          <cell r="A3393">
            <v>41010</v>
          </cell>
          <cell r="E3393">
            <v>1878760</v>
          </cell>
          <cell r="K3393">
            <v>0</v>
          </cell>
          <cell r="M3393">
            <v>121.71</v>
          </cell>
          <cell r="N3393">
            <v>25.12</v>
          </cell>
          <cell r="O3393">
            <v>0.20639224385835184</v>
          </cell>
          <cell r="P3393">
            <v>230</v>
          </cell>
          <cell r="Q3393">
            <v>83000</v>
          </cell>
          <cell r="R3393">
            <v>7.7181825651137954</v>
          </cell>
          <cell r="S3393" t="str">
            <v/>
          </cell>
          <cell r="T3393">
            <v>18791</v>
          </cell>
          <cell r="U3393">
            <v>8.3415092933637087</v>
          </cell>
          <cell r="V3393">
            <v>1878760</v>
          </cell>
          <cell r="X3393">
            <v>45</v>
          </cell>
          <cell r="Y3393">
            <v>20</v>
          </cell>
          <cell r="Z3393">
            <v>0</v>
          </cell>
        </row>
        <row r="3394">
          <cell r="A3394">
            <v>41011</v>
          </cell>
          <cell r="E3394">
            <v>1894740</v>
          </cell>
          <cell r="K3394">
            <v>0</v>
          </cell>
          <cell r="M3394">
            <v>121.91</v>
          </cell>
          <cell r="N3394">
            <v>27.79</v>
          </cell>
          <cell r="O3394">
            <v>0.22795504880649659</v>
          </cell>
          <cell r="P3394">
            <v>230</v>
          </cell>
          <cell r="Q3394">
            <v>83000</v>
          </cell>
          <cell r="R3394">
            <v>7.7710606184890496</v>
          </cell>
          <cell r="S3394" t="str">
            <v/>
          </cell>
          <cell r="T3394">
            <v>20696</v>
          </cell>
          <cell r="U3394">
            <v>9.109674150543082</v>
          </cell>
          <cell r="V3394">
            <v>1894740</v>
          </cell>
          <cell r="X3394">
            <v>46</v>
          </cell>
          <cell r="Y3394">
            <v>19</v>
          </cell>
          <cell r="Z3394">
            <v>0</v>
          </cell>
        </row>
        <row r="3395">
          <cell r="A3395">
            <v>41012</v>
          </cell>
          <cell r="D3395">
            <v>0</v>
          </cell>
          <cell r="E3395">
            <v>1811430</v>
          </cell>
          <cell r="K3395">
            <v>0</v>
          </cell>
          <cell r="L3395" t="str">
            <v xml:space="preserve"> </v>
          </cell>
          <cell r="M3395">
            <v>113.01</v>
          </cell>
          <cell r="N3395">
            <v>25.69</v>
          </cell>
          <cell r="O3395">
            <v>0.22732501548535528</v>
          </cell>
          <cell r="P3395">
            <v>230</v>
          </cell>
          <cell r="Q3395">
            <v>81000</v>
          </cell>
          <cell r="R3395">
            <v>8.0144677462171483</v>
          </cell>
          <cell r="S3395" t="e">
            <v>#VALUE!</v>
          </cell>
          <cell r="T3395">
            <v>19667</v>
          </cell>
          <cell r="U3395">
            <v>9.0548781901591564</v>
          </cell>
          <cell r="V3395">
            <v>1811430</v>
          </cell>
          <cell r="X3395">
            <v>52</v>
          </cell>
          <cell r="Y3395">
            <v>13</v>
          </cell>
          <cell r="Z3395">
            <v>0</v>
          </cell>
        </row>
        <row r="3396">
          <cell r="A3396">
            <v>41013</v>
          </cell>
          <cell r="D3396">
            <v>2675</v>
          </cell>
          <cell r="E3396">
            <v>1883030</v>
          </cell>
          <cell r="K3396">
            <v>0</v>
          </cell>
          <cell r="L3396">
            <v>120</v>
          </cell>
          <cell r="M3396">
            <v>119.07</v>
          </cell>
          <cell r="N3396">
            <v>26.24</v>
          </cell>
          <cell r="O3396">
            <v>0.22037456958091878</v>
          </cell>
          <cell r="P3396">
            <v>230</v>
          </cell>
          <cell r="Q3396">
            <v>89000</v>
          </cell>
          <cell r="R3396">
            <v>7.9072394389854708</v>
          </cell>
          <cell r="S3396">
            <v>22.291666666666668</v>
          </cell>
          <cell r="T3396">
            <v>18496</v>
          </cell>
          <cell r="U3396">
            <v>8.1803166454986318</v>
          </cell>
          <cell r="V3396">
            <v>1885705</v>
          </cell>
          <cell r="X3396">
            <v>64</v>
          </cell>
          <cell r="Y3396">
            <v>1</v>
          </cell>
          <cell r="Z3396">
            <v>7.7279999999999802</v>
          </cell>
        </row>
        <row r="3397">
          <cell r="A3397">
            <v>41014</v>
          </cell>
          <cell r="D3397">
            <v>0</v>
          </cell>
          <cell r="E3397">
            <v>1956330</v>
          </cell>
          <cell r="K3397">
            <v>0</v>
          </cell>
          <cell r="L3397" t="str">
            <v xml:space="preserve"> </v>
          </cell>
          <cell r="M3397">
            <v>124.39</v>
          </cell>
          <cell r="N3397">
            <v>28.23</v>
          </cell>
          <cell r="O3397">
            <v>0.22694750381863493</v>
          </cell>
          <cell r="P3397">
            <v>230</v>
          </cell>
          <cell r="Q3397">
            <v>85000</v>
          </cell>
          <cell r="R3397">
            <v>7.8636948307741781</v>
          </cell>
          <cell r="S3397" t="e">
            <v>#VALUE!</v>
          </cell>
          <cell r="T3397">
            <v>22833</v>
          </cell>
          <cell r="U3397">
            <v>9.7339007222707821</v>
          </cell>
          <cell r="V3397">
            <v>1956330</v>
          </cell>
          <cell r="X3397">
            <v>72</v>
          </cell>
          <cell r="Y3397">
            <v>0</v>
          </cell>
          <cell r="Z3397">
            <v>13.924799999999991</v>
          </cell>
        </row>
        <row r="3398">
          <cell r="A3398">
            <v>41015</v>
          </cell>
          <cell r="D3398">
            <v>12682</v>
          </cell>
          <cell r="E3398">
            <v>1846880</v>
          </cell>
          <cell r="K3398">
            <v>0</v>
          </cell>
          <cell r="L3398">
            <v>240</v>
          </cell>
          <cell r="M3398">
            <v>120.46</v>
          </cell>
          <cell r="N3398">
            <v>30.47</v>
          </cell>
          <cell r="O3398">
            <v>0.25294703636061766</v>
          </cell>
          <cell r="P3398">
            <v>230</v>
          </cell>
          <cell r="Q3398">
            <v>86000</v>
          </cell>
          <cell r="R3398">
            <v>7.6659472023908348</v>
          </cell>
          <cell r="S3398">
            <v>52.841666666666669</v>
          </cell>
          <cell r="T3398">
            <v>17470</v>
          </cell>
          <cell r="U3398">
            <v>7.8351676362498264</v>
          </cell>
          <cell r="V3398">
            <v>1859562</v>
          </cell>
          <cell r="X3398">
            <v>58</v>
          </cell>
          <cell r="Y3398">
            <v>7</v>
          </cell>
          <cell r="Z3398">
            <v>4.4127999999999901</v>
          </cell>
        </row>
        <row r="3399">
          <cell r="A3399">
            <v>41016</v>
          </cell>
          <cell r="E3399">
            <v>1832090</v>
          </cell>
          <cell r="K3399">
            <v>0</v>
          </cell>
          <cell r="M3399">
            <v>118.18</v>
          </cell>
          <cell r="N3399">
            <v>30.62</v>
          </cell>
          <cell r="O3399">
            <v>0.25909629378913523</v>
          </cell>
          <cell r="P3399">
            <v>230</v>
          </cell>
          <cell r="Q3399">
            <v>85000</v>
          </cell>
          <cell r="R3399">
            <v>7.7512692502961587</v>
          </cell>
          <cell r="S3399" t="str">
            <v/>
          </cell>
          <cell r="T3399">
            <v>15586</v>
          </cell>
          <cell r="U3399">
            <v>7.0950248077332443</v>
          </cell>
          <cell r="V3399">
            <v>1832090</v>
          </cell>
          <cell r="X3399">
            <v>55</v>
          </cell>
          <cell r="Y3399">
            <v>10</v>
          </cell>
          <cell r="Z3399">
            <v>2.9919999999999902</v>
          </cell>
        </row>
        <row r="3400">
          <cell r="A3400">
            <v>41017</v>
          </cell>
          <cell r="E3400">
            <v>1936130</v>
          </cell>
          <cell r="K3400">
            <v>0</v>
          </cell>
          <cell r="M3400">
            <v>124.43</v>
          </cell>
          <cell r="N3400">
            <v>28.61</v>
          </cell>
          <cell r="O3400">
            <v>0.22992847384071363</v>
          </cell>
          <cell r="P3400">
            <v>230</v>
          </cell>
          <cell r="Q3400">
            <v>85000</v>
          </cell>
          <cell r="R3400">
            <v>7.7799967853411554</v>
          </cell>
          <cell r="S3400" t="str">
            <v/>
          </cell>
          <cell r="T3400">
            <v>21077</v>
          </cell>
          <cell r="U3400">
            <v>9.0790484110054592</v>
          </cell>
          <cell r="V3400">
            <v>1936130</v>
          </cell>
          <cell r="X3400">
            <v>56</v>
          </cell>
          <cell r="Y3400">
            <v>9</v>
          </cell>
          <cell r="Z3400">
            <v>3.2559999999999789</v>
          </cell>
        </row>
        <row r="3401">
          <cell r="A3401">
            <v>41018</v>
          </cell>
          <cell r="E3401">
            <v>1939370</v>
          </cell>
          <cell r="K3401">
            <v>0</v>
          </cell>
          <cell r="M3401">
            <v>123.51</v>
          </cell>
          <cell r="N3401">
            <v>30.17</v>
          </cell>
          <cell r="O3401">
            <v>0.24427171888915877</v>
          </cell>
          <cell r="P3401">
            <v>230</v>
          </cell>
          <cell r="Q3401">
            <v>85000</v>
          </cell>
          <cell r="R3401">
            <v>7.8510646911181281</v>
          </cell>
          <cell r="S3401" t="str">
            <v/>
          </cell>
          <cell r="T3401">
            <v>18657</v>
          </cell>
          <cell r="U3401">
            <v>8.0231920675270842</v>
          </cell>
          <cell r="V3401">
            <v>1939370</v>
          </cell>
          <cell r="X3401">
            <v>59</v>
          </cell>
          <cell r="Y3401">
            <v>6</v>
          </cell>
          <cell r="Z3401">
            <v>2.2319999999999851</v>
          </cell>
        </row>
        <row r="3402">
          <cell r="A3402">
            <v>41019</v>
          </cell>
          <cell r="E3402">
            <v>1935810</v>
          </cell>
          <cell r="K3402">
            <v>0</v>
          </cell>
          <cell r="M3402">
            <v>123.49</v>
          </cell>
          <cell r="N3402">
            <v>30.82</v>
          </cell>
          <cell r="O3402">
            <v>0.24957486436148676</v>
          </cell>
          <cell r="P3402">
            <v>230</v>
          </cell>
          <cell r="Q3402">
            <v>88000</v>
          </cell>
          <cell r="R3402">
            <v>7.8379220989553806</v>
          </cell>
          <cell r="S3402" t="str">
            <v/>
          </cell>
          <cell r="T3402">
            <v>19259</v>
          </cell>
          <cell r="U3402">
            <v>8.297305004106807</v>
          </cell>
          <cell r="V3402">
            <v>1935810</v>
          </cell>
          <cell r="X3402">
            <v>55</v>
          </cell>
          <cell r="Y3402">
            <v>10</v>
          </cell>
          <cell r="Z3402">
            <v>2.1151999999999873</v>
          </cell>
        </row>
        <row r="3403">
          <cell r="A3403">
            <v>41020</v>
          </cell>
          <cell r="E3403">
            <v>1882700</v>
          </cell>
          <cell r="K3403">
            <v>0</v>
          </cell>
          <cell r="M3403">
            <v>122.72</v>
          </cell>
          <cell r="N3403">
            <v>27.2</v>
          </cell>
          <cell r="O3403">
            <v>0.22164276401564537</v>
          </cell>
          <cell r="P3403">
            <v>230</v>
          </cell>
          <cell r="Q3403">
            <v>85000</v>
          </cell>
          <cell r="R3403">
            <v>7.6707138200782268</v>
          </cell>
          <cell r="S3403" t="str">
            <v/>
          </cell>
          <cell r="T3403">
            <v>18714</v>
          </cell>
          <cell r="U3403">
            <v>8.2899431667286354</v>
          </cell>
          <cell r="V3403">
            <v>1882700</v>
          </cell>
          <cell r="X3403">
            <v>48</v>
          </cell>
          <cell r="Y3403">
            <v>17</v>
          </cell>
          <cell r="Z3403">
            <v>0</v>
          </cell>
        </row>
        <row r="3404">
          <cell r="A3404">
            <v>41021</v>
          </cell>
          <cell r="E3404">
            <v>1824950</v>
          </cell>
          <cell r="K3404">
            <v>0</v>
          </cell>
          <cell r="M3404">
            <v>114.25</v>
          </cell>
          <cell r="N3404">
            <v>26.98</v>
          </cell>
          <cell r="O3404">
            <v>0.23614879649890591</v>
          </cell>
          <cell r="P3404">
            <v>230</v>
          </cell>
          <cell r="Q3404">
            <v>80000</v>
          </cell>
          <cell r="R3404">
            <v>7.9866520787746174</v>
          </cell>
          <cell r="S3404" t="str">
            <v/>
          </cell>
          <cell r="T3404">
            <v>18605</v>
          </cell>
          <cell r="U3404">
            <v>8.5024630811803075</v>
          </cell>
          <cell r="V3404">
            <v>1824950</v>
          </cell>
          <cell r="X3404">
            <v>47</v>
          </cell>
          <cell r="Y3404">
            <v>18</v>
          </cell>
          <cell r="Z3404">
            <v>0</v>
          </cell>
        </row>
        <row r="3405">
          <cell r="A3405">
            <v>41022</v>
          </cell>
          <cell r="E3405">
            <v>1859640</v>
          </cell>
          <cell r="K3405">
            <v>0</v>
          </cell>
          <cell r="M3405">
            <v>118.91</v>
          </cell>
          <cell r="N3405">
            <v>26.81</v>
          </cell>
          <cell r="O3405">
            <v>0.22546463712051132</v>
          </cell>
          <cell r="P3405">
            <v>230</v>
          </cell>
          <cell r="Q3405">
            <v>82000</v>
          </cell>
          <cell r="R3405">
            <v>7.8195273736439326</v>
          </cell>
          <cell r="S3405" t="str">
            <v/>
          </cell>
          <cell r="T3405">
            <v>18350</v>
          </cell>
          <cell r="U3405">
            <v>8.2294960314899654</v>
          </cell>
          <cell r="V3405">
            <v>1859640</v>
          </cell>
          <cell r="X3405">
            <v>49</v>
          </cell>
          <cell r="Y3405">
            <v>16</v>
          </cell>
          <cell r="Z3405">
            <v>0</v>
          </cell>
        </row>
        <row r="3406">
          <cell r="A3406">
            <v>41023</v>
          </cell>
          <cell r="E3406">
            <v>1812260</v>
          </cell>
          <cell r="K3406">
            <v>0</v>
          </cell>
          <cell r="M3406">
            <v>115.98</v>
          </cell>
          <cell r="N3406">
            <v>26.13</v>
          </cell>
          <cell r="O3406">
            <v>0.22529746508018622</v>
          </cell>
          <cell r="P3406">
            <v>230</v>
          </cell>
          <cell r="Q3406">
            <v>81000</v>
          </cell>
          <cell r="R3406">
            <v>7.8128125538886017</v>
          </cell>
          <cell r="S3406" t="str">
            <v/>
          </cell>
          <cell r="T3406">
            <v>18353</v>
          </cell>
          <cell r="U3406">
            <v>8.4460298191208754</v>
          </cell>
          <cell r="V3406">
            <v>1812260</v>
          </cell>
          <cell r="X3406">
            <v>58</v>
          </cell>
          <cell r="Y3406">
            <v>7</v>
          </cell>
          <cell r="Z3406">
            <v>0.13759999999997774</v>
          </cell>
        </row>
        <row r="3407">
          <cell r="A3407">
            <v>41024</v>
          </cell>
          <cell r="E3407">
            <v>1940820</v>
          </cell>
          <cell r="K3407">
            <v>0</v>
          </cell>
          <cell r="M3407">
            <v>121.37</v>
          </cell>
          <cell r="N3407">
            <v>27.93</v>
          </cell>
          <cell r="O3407">
            <v>0.23012276509845925</v>
          </cell>
          <cell r="P3407">
            <v>230</v>
          </cell>
          <cell r="Q3407">
            <v>90000</v>
          </cell>
          <cell r="R3407">
            <v>7.9954684024058666</v>
          </cell>
          <cell r="S3407" t="str">
            <v/>
          </cell>
          <cell r="T3407">
            <v>22986</v>
          </cell>
          <cell r="U3407">
            <v>9.8774353108479911</v>
          </cell>
          <cell r="V3407">
            <v>1940820</v>
          </cell>
          <cell r="X3407">
            <v>68</v>
          </cell>
          <cell r="Y3407">
            <v>0</v>
          </cell>
          <cell r="Z3407">
            <v>9.8943999999999974</v>
          </cell>
        </row>
        <row r="3408">
          <cell r="A3408">
            <v>41025</v>
          </cell>
          <cell r="E3408">
            <v>2071580</v>
          </cell>
          <cell r="K3408">
            <v>0</v>
          </cell>
          <cell r="M3408">
            <v>128.53</v>
          </cell>
          <cell r="N3408">
            <v>30.92</v>
          </cell>
          <cell r="O3408">
            <v>0.24056640473041316</v>
          </cell>
          <cell r="P3408">
            <v>230</v>
          </cell>
          <cell r="Q3408">
            <v>92000</v>
          </cell>
          <cell r="R3408">
            <v>8.058741149926087</v>
          </cell>
          <cell r="S3408" t="str">
            <v/>
          </cell>
          <cell r="T3408">
            <v>19008</v>
          </cell>
          <cell r="U3408">
            <v>7.6524546481429629</v>
          </cell>
          <cell r="V3408">
            <v>2071580</v>
          </cell>
          <cell r="X3408">
            <v>71</v>
          </cell>
          <cell r="Y3408">
            <v>0</v>
          </cell>
          <cell r="Z3408">
            <v>12.292799999999986</v>
          </cell>
        </row>
        <row r="3409">
          <cell r="A3409">
            <v>41026</v>
          </cell>
          <cell r="E3409">
            <v>1958790</v>
          </cell>
          <cell r="K3409">
            <v>0</v>
          </cell>
          <cell r="M3409">
            <v>122.11</v>
          </cell>
          <cell r="N3409">
            <v>28.06</v>
          </cell>
          <cell r="O3409">
            <v>0.22979280976169028</v>
          </cell>
          <cell r="P3409">
            <v>230</v>
          </cell>
          <cell r="Q3409">
            <v>87000</v>
          </cell>
          <cell r="R3409">
            <v>8.020596183768733</v>
          </cell>
          <cell r="S3409" t="str">
            <v/>
          </cell>
          <cell r="T3409">
            <v>18143</v>
          </cell>
          <cell r="U3409">
            <v>7.7248005146034027</v>
          </cell>
          <cell r="V3409">
            <v>1958790</v>
          </cell>
          <cell r="X3409">
            <v>52</v>
          </cell>
          <cell r="Y3409">
            <v>13</v>
          </cell>
          <cell r="Z3409">
            <v>0</v>
          </cell>
        </row>
        <row r="3410">
          <cell r="A3410">
            <v>41027</v>
          </cell>
          <cell r="E3410">
            <v>1938310</v>
          </cell>
          <cell r="K3410">
            <v>0</v>
          </cell>
          <cell r="M3410">
            <v>120.92</v>
          </cell>
          <cell r="N3410">
            <v>28.59</v>
          </cell>
          <cell r="O3410">
            <v>0.236437313926563</v>
          </cell>
          <cell r="P3410">
            <v>230</v>
          </cell>
          <cell r="Q3410">
            <v>90000</v>
          </cell>
          <cell r="R3410">
            <v>8.0148445253059872</v>
          </cell>
          <cell r="S3410" t="str">
            <v/>
          </cell>
          <cell r="T3410">
            <v>17504</v>
          </cell>
          <cell r="U3410">
            <v>7.5314763892256646</v>
          </cell>
          <cell r="V3410">
            <v>1938310</v>
          </cell>
          <cell r="X3410">
            <v>66</v>
          </cell>
          <cell r="Y3410">
            <v>0</v>
          </cell>
          <cell r="Z3410">
            <v>10.40799999999998</v>
          </cell>
        </row>
        <row r="3411">
          <cell r="A3411">
            <v>41028</v>
          </cell>
          <cell r="E3411">
            <v>2027520</v>
          </cell>
          <cell r="K3411">
            <v>0</v>
          </cell>
          <cell r="M3411">
            <v>128.53</v>
          </cell>
          <cell r="N3411">
            <v>30.48</v>
          </cell>
          <cell r="O3411">
            <v>0.23714307943670737</v>
          </cell>
          <cell r="P3411">
            <v>230</v>
          </cell>
          <cell r="Q3411">
            <v>93000</v>
          </cell>
          <cell r="R3411">
            <v>7.8873414766980474</v>
          </cell>
          <cell r="S3411" t="str">
            <v/>
          </cell>
          <cell r="T3411">
            <v>19857</v>
          </cell>
          <cell r="U3411">
            <v>8.1679776278409104</v>
          </cell>
          <cell r="V3411">
            <v>2027520</v>
          </cell>
          <cell r="X3411">
            <v>70</v>
          </cell>
          <cell r="Y3411">
            <v>0</v>
          </cell>
          <cell r="Z3411">
            <v>17.236799999999988</v>
          </cell>
        </row>
        <row r="3412">
          <cell r="A3412">
            <v>41029</v>
          </cell>
          <cell r="D3412">
            <v>1626</v>
          </cell>
          <cell r="E3412">
            <v>2057500</v>
          </cell>
          <cell r="K3412">
            <v>0</v>
          </cell>
          <cell r="L3412">
            <v>70</v>
          </cell>
          <cell r="M3412">
            <v>130.69999999999999</v>
          </cell>
          <cell r="N3412">
            <v>31.17</v>
          </cell>
          <cell r="O3412">
            <v>0.23848508033664884</v>
          </cell>
          <cell r="P3412">
            <v>230</v>
          </cell>
          <cell r="Q3412">
            <v>94000</v>
          </cell>
          <cell r="R3412">
            <v>7.871078806426933</v>
          </cell>
          <cell r="S3412">
            <v>23.228571428571428</v>
          </cell>
          <cell r="T3412">
            <v>18990</v>
          </cell>
          <cell r="U3412">
            <v>7.691447730736245</v>
          </cell>
          <cell r="V3412">
            <v>2059126</v>
          </cell>
          <cell r="X3412">
            <v>70</v>
          </cell>
          <cell r="Y3412">
            <v>0</v>
          </cell>
          <cell r="Z3412">
            <v>15.680000000000007</v>
          </cell>
        </row>
        <row r="3413">
          <cell r="A3413">
            <v>41030</v>
          </cell>
          <cell r="D3413">
            <v>230864</v>
          </cell>
          <cell r="E3413">
            <v>2103630</v>
          </cell>
          <cell r="K3413">
            <v>0</v>
          </cell>
          <cell r="L3413">
            <v>2960</v>
          </cell>
          <cell r="M3413">
            <v>133.88</v>
          </cell>
          <cell r="N3413">
            <v>29.42</v>
          </cell>
          <cell r="O3413">
            <v>0.21974902898117718</v>
          </cell>
          <cell r="P3413">
            <v>230</v>
          </cell>
          <cell r="Q3413">
            <v>128000</v>
          </cell>
          <cell r="R3413">
            <v>7.8564012548550943</v>
          </cell>
          <cell r="S3413">
            <v>77.994594594594588</v>
          </cell>
          <cell r="T3413">
            <v>20657</v>
          </cell>
          <cell r="U3413">
            <v>7.37973111089598</v>
          </cell>
          <cell r="V3413">
            <v>2334494</v>
          </cell>
          <cell r="X3413">
            <v>73</v>
          </cell>
          <cell r="Y3413">
            <v>0</v>
          </cell>
          <cell r="Z3413">
            <v>17.784000000000034</v>
          </cell>
        </row>
        <row r="3414">
          <cell r="A3414">
            <v>41031</v>
          </cell>
          <cell r="D3414">
            <v>442889</v>
          </cell>
          <cell r="E3414">
            <v>2190350</v>
          </cell>
          <cell r="K3414">
            <v>0</v>
          </cell>
          <cell r="L3414">
            <v>5580</v>
          </cell>
          <cell r="M3414">
            <v>138.26</v>
          </cell>
          <cell r="N3414">
            <v>28.16</v>
          </cell>
          <cell r="O3414">
            <v>0.20367423694488646</v>
          </cell>
          <cell r="P3414">
            <v>230</v>
          </cell>
          <cell r="Q3414">
            <v>119000</v>
          </cell>
          <cell r="R3414">
            <v>7.9211268624330975</v>
          </cell>
          <cell r="S3414">
            <v>79.370788530465944</v>
          </cell>
          <cell r="T3414">
            <v>28051</v>
          </cell>
          <cell r="U3414">
            <v>8.8843185141948755</v>
          </cell>
          <cell r="V3414">
            <v>2633239</v>
          </cell>
          <cell r="X3414">
            <v>78</v>
          </cell>
          <cell r="Y3414">
            <v>0</v>
          </cell>
          <cell r="Z3414">
            <v>18.424000000000007</v>
          </cell>
        </row>
        <row r="3415">
          <cell r="A3415">
            <v>41032</v>
          </cell>
          <cell r="D3415">
            <v>355833</v>
          </cell>
          <cell r="E3415">
            <v>2240470</v>
          </cell>
          <cell r="K3415">
            <v>0</v>
          </cell>
          <cell r="L3415">
            <v>4590</v>
          </cell>
          <cell r="M3415">
            <v>141.13</v>
          </cell>
          <cell r="N3415">
            <v>30.57</v>
          </cell>
          <cell r="O3415">
            <v>0.21660880039679728</v>
          </cell>
          <cell r="P3415">
            <v>230</v>
          </cell>
          <cell r="Q3415">
            <v>117000</v>
          </cell>
          <cell r="R3415">
            <v>7.9376107135265359</v>
          </cell>
          <cell r="S3415">
            <v>77.523529411764713</v>
          </cell>
          <cell r="T3415">
            <v>19135</v>
          </cell>
          <cell r="U3415">
            <v>6.1466593074845273</v>
          </cell>
          <cell r="V3415">
            <v>2596303</v>
          </cell>
          <cell r="X3415">
            <v>75</v>
          </cell>
          <cell r="Y3415">
            <v>0</v>
          </cell>
          <cell r="Z3415">
            <v>18.401600000000016</v>
          </cell>
        </row>
        <row r="3416">
          <cell r="A3416">
            <v>41033</v>
          </cell>
          <cell r="D3416">
            <v>538227</v>
          </cell>
          <cell r="E3416">
            <v>2223030</v>
          </cell>
          <cell r="K3416">
            <v>0</v>
          </cell>
          <cell r="L3416">
            <v>6740</v>
          </cell>
          <cell r="M3416">
            <v>139.97999999999999</v>
          </cell>
          <cell r="N3416">
            <v>33.19</v>
          </cell>
          <cell r="O3416">
            <v>0.23710530075725103</v>
          </cell>
          <cell r="P3416">
            <v>230</v>
          </cell>
          <cell r="Q3416">
            <v>127000</v>
          </cell>
          <cell r="R3416">
            <v>7.940527218174025</v>
          </cell>
          <cell r="S3416">
            <v>79.855637982195844</v>
          </cell>
          <cell r="T3416">
            <v>18274</v>
          </cell>
          <cell r="U3416">
            <v>5.5194123545906812</v>
          </cell>
          <cell r="V3416">
            <v>2761257</v>
          </cell>
          <cell r="X3416">
            <v>78</v>
          </cell>
          <cell r="Y3416">
            <v>0</v>
          </cell>
          <cell r="Z3416">
            <v>23.454400000000007</v>
          </cell>
        </row>
        <row r="3417">
          <cell r="A3417">
            <v>41034</v>
          </cell>
          <cell r="D3417">
            <v>522461</v>
          </cell>
          <cell r="E3417">
            <v>2220640</v>
          </cell>
          <cell r="K3417">
            <v>0</v>
          </cell>
          <cell r="L3417">
            <v>6550</v>
          </cell>
          <cell r="M3417">
            <v>140.22999999999999</v>
          </cell>
          <cell r="N3417">
            <v>32.479999999999997</v>
          </cell>
          <cell r="O3417">
            <v>0.23161948227911289</v>
          </cell>
          <cell r="P3417">
            <v>230</v>
          </cell>
          <cell r="Q3417">
            <v>125000</v>
          </cell>
          <cell r="R3417">
            <v>7.9178492476645514</v>
          </cell>
          <cell r="S3417">
            <v>79.765038167938926</v>
          </cell>
          <cell r="T3417">
            <v>18064</v>
          </cell>
          <cell r="U3417">
            <v>5.4920967182761409</v>
          </cell>
          <cell r="V3417">
            <v>2743101</v>
          </cell>
          <cell r="X3417">
            <v>78</v>
          </cell>
          <cell r="Y3417">
            <v>0</v>
          </cell>
          <cell r="Z3417">
            <v>22.179200000000023</v>
          </cell>
        </row>
        <row r="3418">
          <cell r="A3418">
            <v>41035</v>
          </cell>
          <cell r="D3418">
            <v>483960</v>
          </cell>
          <cell r="E3418">
            <v>2185170</v>
          </cell>
          <cell r="K3418">
            <v>0</v>
          </cell>
          <cell r="L3418">
            <v>6020</v>
          </cell>
          <cell r="M3418">
            <v>136.41999999999999</v>
          </cell>
          <cell r="N3418">
            <v>34.159999999999997</v>
          </cell>
          <cell r="O3418">
            <v>0.25040316669110102</v>
          </cell>
          <cell r="P3418">
            <v>230</v>
          </cell>
          <cell r="Q3418">
            <v>125000</v>
          </cell>
          <cell r="R3418">
            <v>8.0089796217563407</v>
          </cell>
          <cell r="S3418">
            <v>80.392026578073086</v>
          </cell>
          <cell r="T3418">
            <v>22840</v>
          </cell>
          <cell r="U3418">
            <v>7.1366175495386139</v>
          </cell>
          <cell r="V3418">
            <v>2669130</v>
          </cell>
          <cell r="X3418">
            <v>79</v>
          </cell>
          <cell r="Y3418">
            <v>0</v>
          </cell>
          <cell r="Z3418">
            <v>22.049600000000012</v>
          </cell>
        </row>
        <row r="3419">
          <cell r="A3419">
            <v>41036</v>
          </cell>
          <cell r="D3419">
            <v>355929</v>
          </cell>
          <cell r="E3419">
            <v>2214950</v>
          </cell>
          <cell r="K3419">
            <v>0</v>
          </cell>
          <cell r="L3419">
            <v>4520</v>
          </cell>
          <cell r="M3419">
            <v>139.88999999999999</v>
          </cell>
          <cell r="N3419">
            <v>34.89</v>
          </cell>
          <cell r="O3419">
            <v>0.24941025091143043</v>
          </cell>
          <cell r="P3419">
            <v>230</v>
          </cell>
          <cell r="Q3419">
            <v>120000</v>
          </cell>
          <cell r="R3419">
            <v>7.9167560225891771</v>
          </cell>
          <cell r="S3419">
            <v>78.745353982300884</v>
          </cell>
          <cell r="T3419">
            <v>18200</v>
          </cell>
          <cell r="U3419">
            <v>5.9041285101321375</v>
          </cell>
          <cell r="V3419">
            <v>2570879</v>
          </cell>
          <cell r="X3419">
            <v>70</v>
          </cell>
          <cell r="Y3419">
            <v>0</v>
          </cell>
          <cell r="Z3419">
            <v>16.348800000000011</v>
          </cell>
        </row>
        <row r="3420">
          <cell r="A3420">
            <v>41037</v>
          </cell>
          <cell r="D3420">
            <v>110021</v>
          </cell>
          <cell r="E3420">
            <v>2203330</v>
          </cell>
          <cell r="K3420">
            <v>0</v>
          </cell>
          <cell r="L3420">
            <v>1850</v>
          </cell>
          <cell r="M3420">
            <v>138.9</v>
          </cell>
          <cell r="N3420">
            <v>32.49</v>
          </cell>
          <cell r="O3420">
            <v>0.23390928725701945</v>
          </cell>
          <cell r="P3420">
            <v>230</v>
          </cell>
          <cell r="Q3420">
            <v>101000</v>
          </cell>
          <cell r="R3420">
            <v>7.9313534917206621</v>
          </cell>
          <cell r="S3420">
            <v>59.470810810810811</v>
          </cell>
          <cell r="T3420">
            <v>18235</v>
          </cell>
          <cell r="U3420">
            <v>6.5740088728429011</v>
          </cell>
          <cell r="V3420">
            <v>2313351</v>
          </cell>
          <cell r="X3420">
            <v>65</v>
          </cell>
          <cell r="Y3420">
            <v>0</v>
          </cell>
          <cell r="Z3420">
            <v>8.6255999999999915</v>
          </cell>
        </row>
        <row r="3421">
          <cell r="A3421">
            <v>41038</v>
          </cell>
          <cell r="D3421">
            <v>62079</v>
          </cell>
          <cell r="E3421">
            <v>2153060</v>
          </cell>
          <cell r="K3421">
            <v>0</v>
          </cell>
          <cell r="L3421">
            <v>1360</v>
          </cell>
          <cell r="M3421">
            <v>135.11000000000001</v>
          </cell>
          <cell r="N3421">
            <v>33.74</v>
          </cell>
          <cell r="O3421">
            <v>0.24972244837539781</v>
          </cell>
          <cell r="P3421">
            <v>230</v>
          </cell>
          <cell r="Q3421">
            <v>104000</v>
          </cell>
          <cell r="R3421">
            <v>7.9678040115461473</v>
          </cell>
          <cell r="S3421">
            <v>45.646323529411767</v>
          </cell>
          <cell r="T3421">
            <v>23679</v>
          </cell>
          <cell r="U3421">
            <v>8.9151452798221698</v>
          </cell>
          <cell r="V3421">
            <v>2215139</v>
          </cell>
          <cell r="X3421">
            <v>61</v>
          </cell>
          <cell r="Y3421">
            <v>4</v>
          </cell>
          <cell r="Z3421">
            <v>3.3631999999999778</v>
          </cell>
        </row>
        <row r="3422">
          <cell r="A3422">
            <v>41039</v>
          </cell>
          <cell r="D3422">
            <v>14387</v>
          </cell>
          <cell r="E3422">
            <v>2164930</v>
          </cell>
          <cell r="K3422">
            <v>0</v>
          </cell>
          <cell r="L3422">
            <v>1000</v>
          </cell>
          <cell r="M3422">
            <v>136.47999999999999</v>
          </cell>
          <cell r="N3422">
            <v>33.51</v>
          </cell>
          <cell r="O3422">
            <v>0.24553048065650646</v>
          </cell>
          <cell r="P3422">
            <v>230</v>
          </cell>
          <cell r="Q3422">
            <v>94000</v>
          </cell>
          <cell r="R3422">
            <v>7.9313086166471276</v>
          </cell>
          <cell r="S3422">
            <v>14.387</v>
          </cell>
          <cell r="T3422">
            <v>23468</v>
          </cell>
          <cell r="U3422">
            <v>8.980938523399761</v>
          </cell>
          <cell r="V3422">
            <v>2179317</v>
          </cell>
          <cell r="X3422">
            <v>60</v>
          </cell>
          <cell r="Y3422">
            <v>5</v>
          </cell>
          <cell r="Z3422">
            <v>2.9119999999999919</v>
          </cell>
        </row>
        <row r="3423">
          <cell r="A3423">
            <v>41040</v>
          </cell>
          <cell r="D3423">
            <v>23600</v>
          </cell>
          <cell r="E3423">
            <v>2106330</v>
          </cell>
          <cell r="K3423">
            <v>0</v>
          </cell>
          <cell r="L3423">
            <v>920</v>
          </cell>
          <cell r="M3423">
            <v>131.16999999999999</v>
          </cell>
          <cell r="N3423">
            <v>32.42</v>
          </cell>
          <cell r="O3423">
            <v>0.24716017382023331</v>
          </cell>
          <cell r="P3423">
            <v>230</v>
          </cell>
          <cell r="Q3423">
            <v>100000</v>
          </cell>
          <cell r="R3423">
            <v>8.0290081573530525</v>
          </cell>
          <cell r="S3423">
            <v>25.652173913043477</v>
          </cell>
          <cell r="T3423">
            <v>19295</v>
          </cell>
          <cell r="U3423">
            <v>7.555191954665176</v>
          </cell>
          <cell r="V3423">
            <v>2129930</v>
          </cell>
          <cell r="X3423">
            <v>60</v>
          </cell>
          <cell r="Y3423">
            <v>5</v>
          </cell>
          <cell r="Z3423">
            <v>2.7167999999999992</v>
          </cell>
        </row>
        <row r="3424">
          <cell r="A3424">
            <v>41041</v>
          </cell>
          <cell r="D3424">
            <v>4200</v>
          </cell>
          <cell r="E3424">
            <v>2050040</v>
          </cell>
          <cell r="K3424">
            <v>0</v>
          </cell>
          <cell r="L3424">
            <v>790</v>
          </cell>
          <cell r="M3424">
            <v>130</v>
          </cell>
          <cell r="N3424">
            <v>28.62</v>
          </cell>
          <cell r="O3424">
            <v>0.22015384615384617</v>
          </cell>
          <cell r="P3424">
            <v>230</v>
          </cell>
          <cell r="Q3424">
            <v>94000</v>
          </cell>
          <cell r="R3424">
            <v>7.8847692307692308</v>
          </cell>
          <cell r="S3424">
            <v>5.3164556962025316</v>
          </cell>
          <cell r="T3424">
            <v>17123</v>
          </cell>
          <cell r="U3424">
            <v>6.9517592881065502</v>
          </cell>
          <cell r="V3424">
            <v>2054240</v>
          </cell>
          <cell r="X3424">
            <v>64</v>
          </cell>
          <cell r="Y3424">
            <v>1</v>
          </cell>
          <cell r="Z3424">
            <v>7.7439999999999856</v>
          </cell>
        </row>
        <row r="3425">
          <cell r="A3425">
            <v>41042</v>
          </cell>
          <cell r="D3425">
            <v>11588</v>
          </cell>
          <cell r="E3425">
            <v>2068960</v>
          </cell>
          <cell r="K3425">
            <v>0</v>
          </cell>
          <cell r="L3425">
            <v>870</v>
          </cell>
          <cell r="M3425">
            <v>131.76</v>
          </cell>
          <cell r="N3425">
            <v>31.05</v>
          </cell>
          <cell r="O3425">
            <v>0.23565573770491804</v>
          </cell>
          <cell r="P3425">
            <v>230</v>
          </cell>
          <cell r="Q3425">
            <v>98000</v>
          </cell>
          <cell r="R3425">
            <v>7.8512446873102615</v>
          </cell>
          <cell r="S3425">
            <v>13.319540229885057</v>
          </cell>
          <cell r="T3425">
            <v>17238</v>
          </cell>
          <cell r="U3425">
            <v>6.9099544927586383</v>
          </cell>
          <cell r="V3425">
            <v>2080548</v>
          </cell>
          <cell r="X3425">
            <v>66</v>
          </cell>
          <cell r="Y3425">
            <v>0</v>
          </cell>
          <cell r="Z3425">
            <v>9.53599999999998</v>
          </cell>
        </row>
        <row r="3426">
          <cell r="A3426">
            <v>41043</v>
          </cell>
          <cell r="D3426">
            <v>6586</v>
          </cell>
          <cell r="E3426">
            <v>2061720</v>
          </cell>
          <cell r="K3426">
            <v>0</v>
          </cell>
          <cell r="L3426">
            <v>640</v>
          </cell>
          <cell r="M3426">
            <v>131.11000000000001</v>
          </cell>
          <cell r="N3426">
            <v>30.83</v>
          </cell>
          <cell r="O3426">
            <v>0.23514606055983522</v>
          </cell>
          <cell r="P3426">
            <v>230</v>
          </cell>
          <cell r="Q3426">
            <v>93000</v>
          </cell>
          <cell r="R3426">
            <v>7.8625581572725194</v>
          </cell>
          <cell r="S3426">
            <v>10.290625</v>
          </cell>
          <cell r="T3426">
            <v>21286</v>
          </cell>
          <cell r="U3426">
            <v>8.5831226133850596</v>
          </cell>
          <cell r="V3426">
            <v>2068306</v>
          </cell>
          <cell r="X3426">
            <v>66</v>
          </cell>
          <cell r="Y3426">
            <v>0</v>
          </cell>
          <cell r="Z3426">
            <v>7.9471999999999952</v>
          </cell>
        </row>
        <row r="3427">
          <cell r="A3427">
            <v>41044</v>
          </cell>
          <cell r="D3427">
            <v>96164</v>
          </cell>
          <cell r="E3427">
            <v>2086900</v>
          </cell>
          <cell r="K3427">
            <v>0</v>
          </cell>
          <cell r="L3427">
            <v>1830</v>
          </cell>
          <cell r="M3427">
            <v>134.25</v>
          </cell>
          <cell r="N3427">
            <v>29.19</v>
          </cell>
          <cell r="O3427">
            <v>0.21743016759776537</v>
          </cell>
          <cell r="P3427">
            <v>230</v>
          </cell>
          <cell r="Q3427">
            <v>104000</v>
          </cell>
          <cell r="R3427">
            <v>7.7724394785847304</v>
          </cell>
          <cell r="S3427">
            <v>52.54863387978142</v>
          </cell>
          <cell r="T3427">
            <v>19123</v>
          </cell>
          <cell r="U3427">
            <v>7.3055952551093331</v>
          </cell>
          <cell r="V3427">
            <v>2183064</v>
          </cell>
          <cell r="X3427">
            <v>65</v>
          </cell>
          <cell r="Y3427">
            <v>0</v>
          </cell>
          <cell r="Z3427">
            <v>6.8447999999999922</v>
          </cell>
        </row>
        <row r="3428">
          <cell r="A3428">
            <v>41045</v>
          </cell>
          <cell r="D3428">
            <v>99396</v>
          </cell>
          <cell r="E3428">
            <v>2140800</v>
          </cell>
          <cell r="K3428">
            <v>0</v>
          </cell>
          <cell r="L3428">
            <v>1660</v>
          </cell>
          <cell r="M3428">
            <v>142.13</v>
          </cell>
          <cell r="N3428">
            <v>31.49</v>
          </cell>
          <cell r="O3428">
            <v>0.22155772883979455</v>
          </cell>
          <cell r="P3428">
            <v>230</v>
          </cell>
          <cell r="Q3428">
            <v>104000</v>
          </cell>
          <cell r="R3428">
            <v>7.5311334693590375</v>
          </cell>
          <cell r="S3428">
            <v>59.877108433734939</v>
          </cell>
          <cell r="T3428">
            <v>23574</v>
          </cell>
          <cell r="U3428">
            <v>8.7763374276179409</v>
          </cell>
          <cell r="V3428">
            <v>2240196</v>
          </cell>
          <cell r="X3428">
            <v>68</v>
          </cell>
          <cell r="Y3428">
            <v>0</v>
          </cell>
          <cell r="Z3428">
            <v>8.2399999999999878</v>
          </cell>
        </row>
        <row r="3429">
          <cell r="A3429">
            <v>41046</v>
          </cell>
          <cell r="D3429">
            <v>21483</v>
          </cell>
          <cell r="E3429">
            <v>2134420</v>
          </cell>
          <cell r="K3429">
            <v>0</v>
          </cell>
          <cell r="L3429">
            <v>990</v>
          </cell>
          <cell r="M3429">
            <v>144.13999999999999</v>
          </cell>
          <cell r="N3429">
            <v>33.07</v>
          </cell>
          <cell r="O3429">
            <v>0.22942972110448179</v>
          </cell>
          <cell r="P3429">
            <v>230</v>
          </cell>
          <cell r="Q3429">
            <v>94000</v>
          </cell>
          <cell r="R3429">
            <v>7.4039822394893857</v>
          </cell>
          <cell r="S3429">
            <v>21.7</v>
          </cell>
          <cell r="T3429">
            <v>21082</v>
          </cell>
          <cell r="U3429">
            <v>8.1554633951527506</v>
          </cell>
          <cell r="V3429">
            <v>2155903</v>
          </cell>
          <cell r="X3429">
            <v>64</v>
          </cell>
          <cell r="Y3429">
            <v>1</v>
          </cell>
          <cell r="Z3429">
            <v>4.1631999999999749</v>
          </cell>
        </row>
        <row r="3430">
          <cell r="A3430">
            <v>41047</v>
          </cell>
          <cell r="D3430">
            <v>139400</v>
          </cell>
          <cell r="E3430">
            <v>2136290</v>
          </cell>
          <cell r="K3430">
            <v>0</v>
          </cell>
          <cell r="L3430">
            <v>2000</v>
          </cell>
          <cell r="M3430">
            <v>144.72</v>
          </cell>
          <cell r="N3430">
            <v>30.44</v>
          </cell>
          <cell r="O3430">
            <v>0.21033720287451632</v>
          </cell>
          <cell r="P3430">
            <v>230</v>
          </cell>
          <cell r="Q3430">
            <v>109000</v>
          </cell>
          <cell r="R3430">
            <v>7.3807697622996127</v>
          </cell>
          <cell r="S3430">
            <v>69.7</v>
          </cell>
          <cell r="T3430">
            <v>20361</v>
          </cell>
          <cell r="U3430">
            <v>7.461945168278632</v>
          </cell>
          <cell r="V3430">
            <v>2275690</v>
          </cell>
          <cell r="X3430">
            <v>70</v>
          </cell>
          <cell r="Y3430">
            <v>0</v>
          </cell>
          <cell r="Z3430">
            <v>11.681599999999982</v>
          </cell>
        </row>
        <row r="3431">
          <cell r="A3431">
            <v>41048</v>
          </cell>
          <cell r="D3431">
            <v>222009</v>
          </cell>
          <cell r="E3431">
            <v>2147550</v>
          </cell>
          <cell r="K3431">
            <v>0</v>
          </cell>
          <cell r="L3431">
            <v>3240</v>
          </cell>
          <cell r="M3431">
            <v>146.09</v>
          </cell>
          <cell r="N3431">
            <v>29.6</v>
          </cell>
          <cell r="O3431">
            <v>0.20261482647682935</v>
          </cell>
          <cell r="P3431">
            <v>230</v>
          </cell>
          <cell r="Q3431">
            <v>107000</v>
          </cell>
          <cell r="R3431">
            <v>7.3500924087891022</v>
          </cell>
          <cell r="S3431">
            <v>68.521296296296299</v>
          </cell>
          <cell r="T3431">
            <v>23167</v>
          </cell>
          <cell r="U3431">
            <v>8.1539552296439979</v>
          </cell>
          <cell r="V3431">
            <v>2369559</v>
          </cell>
          <cell r="X3431">
            <v>74</v>
          </cell>
          <cell r="Y3431">
            <v>0</v>
          </cell>
          <cell r="Z3431">
            <v>14.668800000000005</v>
          </cell>
        </row>
        <row r="3432">
          <cell r="A3432">
            <v>41049</v>
          </cell>
          <cell r="D3432">
            <v>225385</v>
          </cell>
          <cell r="E3432">
            <v>2173400</v>
          </cell>
          <cell r="K3432">
            <v>0</v>
          </cell>
          <cell r="L3432">
            <v>3170</v>
          </cell>
          <cell r="M3432">
            <v>140.25</v>
          </cell>
          <cell r="N3432">
            <v>29.9</v>
          </cell>
          <cell r="O3432">
            <v>0.21319073083778964</v>
          </cell>
          <cell r="P3432">
            <v>230</v>
          </cell>
          <cell r="Q3432">
            <v>111000</v>
          </cell>
          <cell r="R3432">
            <v>7.7483065953654187</v>
          </cell>
          <cell r="S3432">
            <v>71.099369085173507</v>
          </cell>
          <cell r="T3432">
            <v>19997</v>
          </cell>
          <cell r="U3432">
            <v>6.9524771915782368</v>
          </cell>
          <cell r="V3432">
            <v>2398785</v>
          </cell>
          <cell r="X3432">
            <v>76</v>
          </cell>
          <cell r="Y3432">
            <v>0</v>
          </cell>
          <cell r="Z3432">
            <v>19.828800000000001</v>
          </cell>
        </row>
        <row r="3433">
          <cell r="A3433">
            <v>41050</v>
          </cell>
          <cell r="D3433">
            <v>41097</v>
          </cell>
          <cell r="E3433">
            <v>2159980</v>
          </cell>
          <cell r="K3433">
            <v>0</v>
          </cell>
          <cell r="L3433">
            <v>1460</v>
          </cell>
          <cell r="M3433">
            <v>140.36000000000001</v>
          </cell>
          <cell r="N3433">
            <v>28.15</v>
          </cell>
          <cell r="O3433">
            <v>0.20055571387859786</v>
          </cell>
          <cell r="P3433">
            <v>230</v>
          </cell>
          <cell r="Q3433">
            <v>103000</v>
          </cell>
          <cell r="R3433">
            <v>7.6944286121402108</v>
          </cell>
          <cell r="S3433">
            <v>28.148630136986302</v>
          </cell>
          <cell r="T3433">
            <v>23055</v>
          </cell>
          <cell r="U3433">
            <v>8.7356644042893539</v>
          </cell>
          <cell r="V3433">
            <v>2201077</v>
          </cell>
          <cell r="X3433">
            <v>68</v>
          </cell>
          <cell r="Y3433">
            <v>0</v>
          </cell>
          <cell r="Z3433">
            <v>11.795199999999994</v>
          </cell>
        </row>
        <row r="3434">
          <cell r="A3434">
            <v>41051</v>
          </cell>
          <cell r="D3434">
            <v>17282</v>
          </cell>
          <cell r="E3434">
            <v>2080470</v>
          </cell>
          <cell r="K3434">
            <v>0</v>
          </cell>
          <cell r="L3434">
            <v>990</v>
          </cell>
          <cell r="M3434">
            <v>140.13</v>
          </cell>
          <cell r="N3434">
            <v>28.97</v>
          </cell>
          <cell r="O3434">
            <v>0.20673660172696781</v>
          </cell>
          <cell r="P3434">
            <v>230</v>
          </cell>
          <cell r="Q3434">
            <v>96000</v>
          </cell>
          <cell r="R3434">
            <v>7.4233568828944554</v>
          </cell>
          <cell r="S3434">
            <v>17.456565656565658</v>
          </cell>
          <cell r="T3434">
            <v>18463</v>
          </cell>
          <cell r="U3434">
            <v>7.3403061944405241</v>
          </cell>
          <cell r="V3434">
            <v>2097752</v>
          </cell>
          <cell r="X3434">
            <v>64</v>
          </cell>
          <cell r="Y3434">
            <v>1</v>
          </cell>
          <cell r="Z3434">
            <v>5.5279999999999774</v>
          </cell>
        </row>
        <row r="3435">
          <cell r="A3435">
            <v>41052</v>
          </cell>
          <cell r="D3435">
            <v>79662</v>
          </cell>
          <cell r="E3435">
            <v>2013090</v>
          </cell>
          <cell r="K3435">
            <v>0</v>
          </cell>
          <cell r="L3435">
            <v>1410</v>
          </cell>
          <cell r="M3435">
            <v>136.11000000000001</v>
          </cell>
          <cell r="N3435">
            <v>29.13</v>
          </cell>
          <cell r="O3435">
            <v>0.21401807361692746</v>
          </cell>
          <cell r="P3435">
            <v>230</v>
          </cell>
          <cell r="Q3435">
            <v>108000</v>
          </cell>
          <cell r="R3435">
            <v>7.3950848578355739</v>
          </cell>
          <cell r="S3435">
            <v>56.497872340425531</v>
          </cell>
          <cell r="T3435">
            <v>28438</v>
          </cell>
          <cell r="U3435">
            <v>11.33306383173926</v>
          </cell>
          <cell r="V3435">
            <v>2092752</v>
          </cell>
          <cell r="X3435">
            <v>65</v>
          </cell>
          <cell r="Y3435">
            <v>0</v>
          </cell>
          <cell r="Z3435">
            <v>6.5999999999999943</v>
          </cell>
        </row>
        <row r="3436">
          <cell r="A3436">
            <v>41053</v>
          </cell>
          <cell r="D3436">
            <v>151275</v>
          </cell>
          <cell r="E3436">
            <v>2179070</v>
          </cell>
          <cell r="K3436">
            <v>0</v>
          </cell>
          <cell r="L3436">
            <v>2230</v>
          </cell>
          <cell r="M3436">
            <v>145.93</v>
          </cell>
          <cell r="N3436">
            <v>32.65</v>
          </cell>
          <cell r="O3436">
            <v>0.22373740834646746</v>
          </cell>
          <cell r="P3436">
            <v>230</v>
          </cell>
          <cell r="Q3436">
            <v>107000</v>
          </cell>
          <cell r="R3436">
            <v>7.4661481532241485</v>
          </cell>
          <cell r="S3436">
            <v>67.836322869955154</v>
          </cell>
          <cell r="T3436">
            <v>26120</v>
          </cell>
          <cell r="U3436">
            <v>9.3480064110678889</v>
          </cell>
          <cell r="V3436">
            <v>2330345</v>
          </cell>
          <cell r="X3436">
            <v>75</v>
          </cell>
          <cell r="Y3436">
            <v>0</v>
          </cell>
          <cell r="Z3436">
            <v>13.591999999999985</v>
          </cell>
        </row>
        <row r="3437">
          <cell r="A3437">
            <v>41054</v>
          </cell>
          <cell r="D3437">
            <v>445600</v>
          </cell>
          <cell r="E3437">
            <v>2220440</v>
          </cell>
          <cell r="K3437">
            <v>0</v>
          </cell>
          <cell r="L3437">
            <v>5570</v>
          </cell>
          <cell r="M3437">
            <v>140.33000000000001</v>
          </cell>
          <cell r="N3437">
            <v>32.369999999999997</v>
          </cell>
          <cell r="O3437">
            <v>0.23067056224613408</v>
          </cell>
          <cell r="P3437">
            <v>230</v>
          </cell>
          <cell r="Q3437">
            <v>125000</v>
          </cell>
          <cell r="R3437">
            <v>7.911494334782299</v>
          </cell>
          <cell r="S3437">
            <v>80</v>
          </cell>
          <cell r="T3437">
            <v>31993</v>
          </cell>
          <cell r="U3437">
            <v>10.008162668227033</v>
          </cell>
          <cell r="V3437">
            <v>2666040</v>
          </cell>
          <cell r="X3437">
            <v>82</v>
          </cell>
          <cell r="Y3437">
            <v>0</v>
          </cell>
          <cell r="Z3437">
            <v>22.2256</v>
          </cell>
        </row>
        <row r="3438">
          <cell r="A3438">
            <v>41055</v>
          </cell>
          <cell r="D3438">
            <v>397488</v>
          </cell>
          <cell r="E3438">
            <v>2215330</v>
          </cell>
          <cell r="K3438">
            <v>0</v>
          </cell>
          <cell r="L3438">
            <v>5050</v>
          </cell>
          <cell r="M3438">
            <v>139.03</v>
          </cell>
          <cell r="N3438">
            <v>34.07</v>
          </cell>
          <cell r="O3438">
            <v>0.24505502409551896</v>
          </cell>
          <cell r="P3438">
            <v>230</v>
          </cell>
          <cell r="Q3438">
            <v>122000</v>
          </cell>
          <cell r="R3438">
            <v>7.9670934330719989</v>
          </cell>
          <cell r="S3438">
            <v>78.710495049504956</v>
          </cell>
          <cell r="T3438">
            <v>28272</v>
          </cell>
          <cell r="U3438">
            <v>9.0242979036427329</v>
          </cell>
          <cell r="V3438">
            <v>2612818</v>
          </cell>
          <cell r="X3438">
            <v>80</v>
          </cell>
          <cell r="Y3438">
            <v>0</v>
          </cell>
          <cell r="Z3438">
            <v>19.897600000000025</v>
          </cell>
        </row>
        <row r="3439">
          <cell r="A3439">
            <v>41056</v>
          </cell>
          <cell r="D3439">
            <v>376752</v>
          </cell>
          <cell r="E3439">
            <v>2210220</v>
          </cell>
          <cell r="K3439">
            <v>0</v>
          </cell>
          <cell r="L3439">
            <v>4870</v>
          </cell>
          <cell r="M3439">
            <v>143.01</v>
          </cell>
          <cell r="N3439">
            <v>33.28</v>
          </cell>
          <cell r="O3439">
            <v>0.23271099923082303</v>
          </cell>
          <cell r="P3439">
            <v>230</v>
          </cell>
          <cell r="Q3439">
            <v>115000</v>
          </cell>
          <cell r="R3439">
            <v>7.7275015733165509</v>
          </cell>
          <cell r="S3439">
            <v>77.361806981519507</v>
          </cell>
          <cell r="T3439">
            <v>21140</v>
          </cell>
          <cell r="U3439">
            <v>6.8152109879813159</v>
          </cell>
          <cell r="V3439">
            <v>2586972</v>
          </cell>
          <cell r="X3439">
            <v>78</v>
          </cell>
          <cell r="Y3439">
            <v>0</v>
          </cell>
          <cell r="Z3439">
            <v>17.867200000000011</v>
          </cell>
        </row>
        <row r="3440">
          <cell r="A3440">
            <v>41057</v>
          </cell>
          <cell r="D3440">
            <v>439418</v>
          </cell>
          <cell r="E3440">
            <v>2201660</v>
          </cell>
          <cell r="K3440">
            <v>0</v>
          </cell>
          <cell r="L3440">
            <v>5520</v>
          </cell>
          <cell r="M3440">
            <v>139.05000000000001</v>
          </cell>
          <cell r="N3440">
            <v>32.61</v>
          </cell>
          <cell r="O3440">
            <v>0.23451995685005392</v>
          </cell>
          <cell r="P3440">
            <v>230</v>
          </cell>
          <cell r="Q3440">
            <v>117000</v>
          </cell>
          <cell r="R3440">
            <v>7.9167925206760161</v>
          </cell>
          <cell r="S3440">
            <v>79.604710144927537</v>
          </cell>
          <cell r="T3440">
            <v>25434</v>
          </cell>
          <cell r="U3440">
            <v>8.0315522676725184</v>
          </cell>
          <cell r="V3440">
            <v>2641078</v>
          </cell>
          <cell r="X3440">
            <v>81</v>
          </cell>
          <cell r="Y3440">
            <v>0</v>
          </cell>
          <cell r="Z3440">
            <v>19.864000000000019</v>
          </cell>
        </row>
        <row r="3441">
          <cell r="A3441">
            <v>41058</v>
          </cell>
          <cell r="D3441">
            <v>306560</v>
          </cell>
          <cell r="E3441">
            <v>2214840</v>
          </cell>
          <cell r="K3441">
            <v>0</v>
          </cell>
          <cell r="L3441">
            <v>4030</v>
          </cell>
          <cell r="M3441">
            <v>138.06</v>
          </cell>
          <cell r="N3441">
            <v>32.21</v>
          </cell>
          <cell r="O3441">
            <v>0.23330436042300448</v>
          </cell>
          <cell r="P3441">
            <v>230</v>
          </cell>
          <cell r="Q3441">
            <v>110000</v>
          </cell>
          <cell r="R3441">
            <v>8.0212950890916996</v>
          </cell>
          <cell r="S3441">
            <v>76.069478908188586</v>
          </cell>
          <cell r="T3441">
            <v>21931</v>
          </cell>
          <cell r="U3441">
            <v>7.2540866185452524</v>
          </cell>
          <cell r="V3441">
            <v>2521400</v>
          </cell>
          <cell r="X3441">
            <v>76</v>
          </cell>
          <cell r="Y3441">
            <v>0</v>
          </cell>
          <cell r="Z3441">
            <v>16.121600000000029</v>
          </cell>
        </row>
        <row r="3442">
          <cell r="A3442">
            <v>41059</v>
          </cell>
          <cell r="D3442">
            <v>79244</v>
          </cell>
          <cell r="E3442">
            <v>2200120</v>
          </cell>
          <cell r="K3442">
            <v>0</v>
          </cell>
          <cell r="L3442">
            <v>1730</v>
          </cell>
          <cell r="M3442">
            <v>138.30000000000001</v>
          </cell>
          <cell r="N3442">
            <v>29.42</v>
          </cell>
          <cell r="O3442">
            <v>0.21272595806218364</v>
          </cell>
          <cell r="P3442">
            <v>230</v>
          </cell>
          <cell r="Q3442">
            <v>104000</v>
          </cell>
          <cell r="R3442">
            <v>7.9541576283441797</v>
          </cell>
          <cell r="S3442">
            <v>45.805780346820811</v>
          </cell>
          <cell r="T3442">
            <v>25976</v>
          </cell>
          <cell r="U3442">
            <v>9.5043985953976637</v>
          </cell>
          <cell r="V3442">
            <v>2279364</v>
          </cell>
          <cell r="X3442">
            <v>70</v>
          </cell>
          <cell r="Y3442">
            <v>0</v>
          </cell>
          <cell r="Z3442">
            <v>12.884799999999991</v>
          </cell>
        </row>
        <row r="3443">
          <cell r="A3443">
            <v>41060</v>
          </cell>
          <cell r="D3443">
            <v>172386</v>
          </cell>
          <cell r="E3443">
            <v>2167530</v>
          </cell>
          <cell r="K3443">
            <v>0</v>
          </cell>
          <cell r="L3443">
            <v>2770</v>
          </cell>
          <cell r="M3443">
            <v>140.82</v>
          </cell>
          <cell r="N3443">
            <v>31.24</v>
          </cell>
          <cell r="O3443">
            <v>0.22184348814088908</v>
          </cell>
          <cell r="P3443">
            <v>230</v>
          </cell>
          <cell r="Q3443">
            <v>115000</v>
          </cell>
          <cell r="R3443">
            <v>7.6961014060502766</v>
          </cell>
          <cell r="S3443">
            <v>62.233212996389895</v>
          </cell>
          <cell r="T3443">
            <v>31004</v>
          </cell>
          <cell r="U3443">
            <v>11.050540275804773</v>
          </cell>
          <cell r="V3443">
            <v>2339916</v>
          </cell>
          <cell r="X3443">
            <v>66</v>
          </cell>
          <cell r="Y3443">
            <v>0</v>
          </cell>
          <cell r="Z3443">
            <v>11.69919999999999</v>
          </cell>
        </row>
        <row r="3444">
          <cell r="A3444">
            <v>41061</v>
          </cell>
          <cell r="D3444">
            <v>13250</v>
          </cell>
          <cell r="E3444">
            <v>1966960</v>
          </cell>
          <cell r="K3444">
            <v>0</v>
          </cell>
          <cell r="L3444">
            <v>360</v>
          </cell>
          <cell r="M3444">
            <v>123.69</v>
          </cell>
          <cell r="N3444">
            <v>31.27</v>
          </cell>
          <cell r="O3444">
            <v>0.25280944296224434</v>
          </cell>
          <cell r="P3444">
            <v>230</v>
          </cell>
          <cell r="Q3444">
            <v>90000</v>
          </cell>
          <cell r="R3444">
            <v>7.9511682431886168</v>
          </cell>
          <cell r="S3444">
            <v>36.805555555555557</v>
          </cell>
          <cell r="T3444">
            <v>20855</v>
          </cell>
          <cell r="U3444">
            <v>8.7834472101443772</v>
          </cell>
          <cell r="V3444">
            <v>1980210</v>
          </cell>
          <cell r="W3444">
            <v>56084.1</v>
          </cell>
          <cell r="X3444">
            <v>58</v>
          </cell>
          <cell r="Y3444">
            <v>7</v>
          </cell>
          <cell r="Z3444">
            <v>2.1279999999999717</v>
          </cell>
        </row>
        <row r="3445">
          <cell r="A3445">
            <v>41062</v>
          </cell>
          <cell r="D3445">
            <v>3752</v>
          </cell>
          <cell r="E3445">
            <v>2058500</v>
          </cell>
          <cell r="K3445">
            <v>0</v>
          </cell>
          <cell r="L3445">
            <v>670</v>
          </cell>
          <cell r="M3445">
            <v>129.12</v>
          </cell>
          <cell r="N3445">
            <v>29.42</v>
          </cell>
          <cell r="O3445">
            <v>0.22785006195786867</v>
          </cell>
          <cell r="P3445">
            <v>230</v>
          </cell>
          <cell r="Q3445">
            <v>92000</v>
          </cell>
          <cell r="R3445">
            <v>7.9712670384138784</v>
          </cell>
          <cell r="S3445">
            <v>5.6</v>
          </cell>
          <cell r="T3445">
            <v>22385</v>
          </cell>
          <cell r="U3445">
            <v>9.0527685268337716</v>
          </cell>
          <cell r="V3445">
            <v>2062252</v>
          </cell>
          <cell r="W3445">
            <v>54883</v>
          </cell>
          <cell r="X3445">
            <v>62</v>
          </cell>
          <cell r="Y3445">
            <v>3</v>
          </cell>
          <cell r="Z3445">
            <v>4.8688000000000002</v>
          </cell>
        </row>
        <row r="3446">
          <cell r="A3446">
            <v>41063</v>
          </cell>
          <cell r="D3446">
            <v>94553</v>
          </cell>
          <cell r="E3446">
            <v>2117310</v>
          </cell>
          <cell r="K3446">
            <v>0</v>
          </cell>
          <cell r="L3446">
            <v>1570</v>
          </cell>
          <cell r="M3446">
            <v>131.56</v>
          </cell>
          <cell r="N3446">
            <v>33.409999999999997</v>
          </cell>
          <cell r="O3446">
            <v>0.25395256916996045</v>
          </cell>
          <cell r="P3446">
            <v>230</v>
          </cell>
          <cell r="Q3446">
            <v>102000</v>
          </cell>
          <cell r="R3446">
            <v>8.0469367588932812</v>
          </cell>
          <cell r="S3446">
            <v>60.224840764331212</v>
          </cell>
          <cell r="T3446">
            <v>23438</v>
          </cell>
          <cell r="U3446">
            <v>8.8374786322661016</v>
          </cell>
          <cell r="V3446">
            <v>2211863</v>
          </cell>
          <cell r="W3446">
            <v>46226.3</v>
          </cell>
          <cell r="X3446">
            <v>72</v>
          </cell>
          <cell r="Y3446">
            <v>0</v>
          </cell>
          <cell r="Z3446">
            <v>12.657599999999988</v>
          </cell>
        </row>
        <row r="3447">
          <cell r="A3447">
            <v>41064</v>
          </cell>
          <cell r="D3447">
            <v>332577</v>
          </cell>
          <cell r="E3447">
            <v>2177940</v>
          </cell>
          <cell r="K3447">
            <v>0</v>
          </cell>
          <cell r="L3447">
            <v>4220</v>
          </cell>
          <cell r="M3447">
            <v>135.85</v>
          </cell>
          <cell r="N3447">
            <v>33.61</v>
          </cell>
          <cell r="O3447">
            <v>0.24740522635259479</v>
          </cell>
          <cell r="P3447">
            <v>230</v>
          </cell>
          <cell r="Q3447">
            <v>120000</v>
          </cell>
          <cell r="R3447">
            <v>8.0159735001840264</v>
          </cell>
          <cell r="S3447">
            <v>78.80971563981042</v>
          </cell>
          <cell r="T3447">
            <v>33580</v>
          </cell>
          <cell r="U3447">
            <v>11.155359633095495</v>
          </cell>
          <cell r="V3447">
            <v>2510517</v>
          </cell>
          <cell r="W3447">
            <v>50144.7</v>
          </cell>
          <cell r="X3447">
            <v>76</v>
          </cell>
          <cell r="Y3447">
            <v>0</v>
          </cell>
          <cell r="Z3447">
            <v>19.044800000000009</v>
          </cell>
        </row>
        <row r="3448">
          <cell r="A3448">
            <v>41065</v>
          </cell>
          <cell r="D3448">
            <v>151463</v>
          </cell>
          <cell r="E3448">
            <v>2189870</v>
          </cell>
          <cell r="K3448">
            <v>0</v>
          </cell>
          <cell r="L3448">
            <v>2470</v>
          </cell>
          <cell r="M3448">
            <v>136.22999999999999</v>
          </cell>
          <cell r="N3448">
            <v>34.340000000000003</v>
          </cell>
          <cell r="O3448">
            <v>0.25207369889158043</v>
          </cell>
          <cell r="P3448">
            <v>230</v>
          </cell>
          <cell r="Q3448">
            <v>104000</v>
          </cell>
          <cell r="R3448">
            <v>8.0373999853189453</v>
          </cell>
          <cell r="S3448">
            <v>61.321052631578951</v>
          </cell>
          <cell r="T3448">
            <v>36017</v>
          </cell>
          <cell r="U3448">
            <v>12.829519765022745</v>
          </cell>
          <cell r="V3448">
            <v>2341333</v>
          </cell>
          <cell r="W3448">
            <v>52595.1</v>
          </cell>
          <cell r="X3448">
            <v>69</v>
          </cell>
          <cell r="Y3448">
            <v>0</v>
          </cell>
          <cell r="Z3448">
            <v>10.551999999999985</v>
          </cell>
        </row>
        <row r="3449">
          <cell r="A3449">
            <v>41066</v>
          </cell>
          <cell r="D3449">
            <v>9685</v>
          </cell>
          <cell r="E3449">
            <v>2134230</v>
          </cell>
          <cell r="K3449">
            <v>0</v>
          </cell>
          <cell r="L3449">
            <v>870</v>
          </cell>
          <cell r="M3449">
            <v>136.11000000000001</v>
          </cell>
          <cell r="N3449">
            <v>32.14</v>
          </cell>
          <cell r="O3449">
            <v>0.23613253985746821</v>
          </cell>
          <cell r="P3449">
            <v>230</v>
          </cell>
          <cell r="Q3449">
            <v>93000</v>
          </cell>
          <cell r="R3449">
            <v>7.8400925721842629</v>
          </cell>
          <cell r="S3449">
            <v>11.132183908045977</v>
          </cell>
          <cell r="T3449">
            <v>26606</v>
          </cell>
          <cell r="U3449">
            <v>10.349945776768202</v>
          </cell>
          <cell r="V3449">
            <v>2143915</v>
          </cell>
          <cell r="W3449">
            <v>56064.4</v>
          </cell>
          <cell r="X3449">
            <v>66</v>
          </cell>
          <cell r="Y3449">
            <v>0</v>
          </cell>
          <cell r="Z3449">
            <v>7.4815999999999789</v>
          </cell>
        </row>
        <row r="3450">
          <cell r="A3450">
            <v>41067</v>
          </cell>
          <cell r="D3450">
            <v>71033</v>
          </cell>
          <cell r="E3450">
            <v>2123120</v>
          </cell>
          <cell r="K3450">
            <v>0</v>
          </cell>
          <cell r="L3450">
            <v>1460</v>
          </cell>
          <cell r="M3450">
            <v>135.99</v>
          </cell>
          <cell r="N3450">
            <v>32.54</v>
          </cell>
          <cell r="O3450">
            <v>0.23928230016913007</v>
          </cell>
          <cell r="P3450">
            <v>230</v>
          </cell>
          <cell r="Q3450">
            <v>106000</v>
          </cell>
          <cell r="R3450">
            <v>7.8061622178101331</v>
          </cell>
          <cell r="S3450">
            <v>48.652739726027399</v>
          </cell>
          <cell r="T3450">
            <v>22156</v>
          </cell>
          <cell r="U3450">
            <v>8.4215202859600051</v>
          </cell>
          <cell r="V3450">
            <v>2194153</v>
          </cell>
          <cell r="W3450">
            <v>56208.6</v>
          </cell>
          <cell r="X3450">
            <v>66</v>
          </cell>
          <cell r="Y3450">
            <v>0</v>
          </cell>
          <cell r="Z3450">
            <v>7.7199999999999918</v>
          </cell>
        </row>
        <row r="3451">
          <cell r="A3451">
            <v>41068</v>
          </cell>
          <cell r="D3451">
            <v>143010</v>
          </cell>
          <cell r="E3451">
            <v>2149430</v>
          </cell>
          <cell r="K3451">
            <v>0</v>
          </cell>
          <cell r="L3451">
            <v>2360</v>
          </cell>
          <cell r="M3451">
            <v>139.94</v>
          </cell>
          <cell r="N3451">
            <v>34.270000000000003</v>
          </cell>
          <cell r="O3451">
            <v>0.24489066742889812</v>
          </cell>
          <cell r="P3451">
            <v>230</v>
          </cell>
          <cell r="Q3451">
            <v>103000</v>
          </cell>
          <cell r="R3451">
            <v>7.6798270687437471</v>
          </cell>
          <cell r="S3451">
            <v>60.597457627118644</v>
          </cell>
          <cell r="T3451">
            <v>32191</v>
          </cell>
          <cell r="U3451">
            <v>11.711230828287764</v>
          </cell>
          <cell r="V3451">
            <v>2292440</v>
          </cell>
          <cell r="W3451">
            <v>53783.6</v>
          </cell>
          <cell r="X3451">
            <v>69</v>
          </cell>
          <cell r="Y3451">
            <v>0</v>
          </cell>
          <cell r="Z3451">
            <v>10.324799999999982</v>
          </cell>
        </row>
        <row r="3452">
          <cell r="A3452">
            <v>41069</v>
          </cell>
          <cell r="D3452">
            <v>170333</v>
          </cell>
          <cell r="E3452">
            <v>2170830</v>
          </cell>
          <cell r="K3452">
            <v>0</v>
          </cell>
          <cell r="L3452">
            <v>2720</v>
          </cell>
          <cell r="M3452">
            <v>142.88999999999999</v>
          </cell>
          <cell r="N3452">
            <v>34.81</v>
          </cell>
          <cell r="O3452">
            <v>0.24361396878717897</v>
          </cell>
          <cell r="P3452">
            <v>230</v>
          </cell>
          <cell r="Q3452">
            <v>109000</v>
          </cell>
          <cell r="R3452">
            <v>7.596157883686752</v>
          </cell>
          <cell r="S3452">
            <v>62.622426470588238</v>
          </cell>
          <cell r="T3452">
            <v>28903</v>
          </cell>
          <cell r="U3452">
            <v>10.296208337480133</v>
          </cell>
          <cell r="V3452">
            <v>2341163</v>
          </cell>
          <cell r="W3452">
            <v>52898.400000000001</v>
          </cell>
          <cell r="X3452">
            <v>74</v>
          </cell>
          <cell r="Y3452">
            <v>0</v>
          </cell>
          <cell r="Z3452">
            <v>12.775999999999982</v>
          </cell>
        </row>
        <row r="3453">
          <cell r="A3453">
            <v>41070</v>
          </cell>
          <cell r="D3453">
            <v>251044</v>
          </cell>
          <cell r="E3453">
            <v>2191680</v>
          </cell>
          <cell r="K3453">
            <v>0</v>
          </cell>
          <cell r="L3453">
            <v>3640</v>
          </cell>
          <cell r="M3453">
            <v>145.61000000000001</v>
          </cell>
          <cell r="N3453">
            <v>34.799999999999997</v>
          </cell>
          <cell r="O3453">
            <v>0.2389945745484513</v>
          </cell>
          <cell r="P3453">
            <v>230</v>
          </cell>
          <cell r="Q3453">
            <v>115000</v>
          </cell>
          <cell r="R3453">
            <v>7.5258567406084751</v>
          </cell>
          <cell r="S3453">
            <v>68.968131868131863</v>
          </cell>
          <cell r="T3453">
            <v>31424</v>
          </cell>
          <cell r="U3453">
            <v>10.728848613269449</v>
          </cell>
          <cell r="V3453">
            <v>2442724</v>
          </cell>
          <cell r="W3453">
            <v>54357.9</v>
          </cell>
          <cell r="X3453">
            <v>74</v>
          </cell>
          <cell r="Y3453">
            <v>0</v>
          </cell>
          <cell r="Z3453">
            <v>16.220799999999997</v>
          </cell>
        </row>
        <row r="3454">
          <cell r="A3454">
            <v>41071</v>
          </cell>
          <cell r="D3454">
            <v>416409</v>
          </cell>
          <cell r="E3454">
            <v>2225430</v>
          </cell>
          <cell r="K3454">
            <v>0</v>
          </cell>
          <cell r="L3454">
            <v>5450</v>
          </cell>
          <cell r="M3454">
            <v>144.75</v>
          </cell>
          <cell r="N3454">
            <v>34.950000000000003</v>
          </cell>
          <cell r="O3454">
            <v>0.24145077720207256</v>
          </cell>
          <cell r="P3454">
            <v>230</v>
          </cell>
          <cell r="Q3454">
            <v>125000</v>
          </cell>
          <cell r="R3454">
            <v>7.6871502590673577</v>
          </cell>
          <cell r="S3454">
            <v>76.405321100917433</v>
          </cell>
          <cell r="T3454">
            <v>30998</v>
          </cell>
          <cell r="U3454">
            <v>9.7857333471116146</v>
          </cell>
          <cell r="V3454">
            <v>2641839</v>
          </cell>
          <cell r="W3454">
            <v>55218</v>
          </cell>
          <cell r="X3454">
            <v>75</v>
          </cell>
          <cell r="Y3454">
            <v>0</v>
          </cell>
          <cell r="Z3454">
            <v>21.577600000000032</v>
          </cell>
        </row>
        <row r="3455">
          <cell r="A3455">
            <v>41072</v>
          </cell>
          <cell r="D3455">
            <v>508138</v>
          </cell>
          <cell r="E3455">
            <v>1750370</v>
          </cell>
          <cell r="K3455">
            <v>0</v>
          </cell>
          <cell r="L3455">
            <v>5360</v>
          </cell>
          <cell r="M3455">
            <v>110.4</v>
          </cell>
          <cell r="N3455">
            <v>25.96</v>
          </cell>
          <cell r="O3455">
            <v>0.23514492753623187</v>
          </cell>
          <cell r="P3455">
            <v>230</v>
          </cell>
          <cell r="Q3455">
            <v>108000</v>
          </cell>
          <cell r="R3455">
            <v>7.9274003623188403</v>
          </cell>
          <cell r="S3455">
            <v>94.801865671641792</v>
          </cell>
          <cell r="T3455">
            <v>26863</v>
          </cell>
          <cell r="U3455">
            <v>9.9197089405926384</v>
          </cell>
          <cell r="V3455">
            <v>2258508</v>
          </cell>
          <cell r="W3455">
            <v>56790.8</v>
          </cell>
          <cell r="X3455">
            <v>73</v>
          </cell>
          <cell r="Y3455">
            <v>0</v>
          </cell>
          <cell r="Z3455">
            <v>15.336000000000027</v>
          </cell>
        </row>
        <row r="3456">
          <cell r="A3456">
            <v>41073</v>
          </cell>
          <cell r="D3456">
            <v>172530</v>
          </cell>
          <cell r="E3456">
            <v>1958050</v>
          </cell>
          <cell r="K3456">
            <v>0</v>
          </cell>
          <cell r="L3456">
            <v>2840</v>
          </cell>
          <cell r="M3456">
            <v>126.66</v>
          </cell>
          <cell r="N3456">
            <v>28.81</v>
          </cell>
          <cell r="O3456">
            <v>0.22745933996526133</v>
          </cell>
          <cell r="P3456">
            <v>230</v>
          </cell>
          <cell r="Q3456">
            <v>107000</v>
          </cell>
          <cell r="R3456">
            <v>7.7295515553450178</v>
          </cell>
          <cell r="S3456">
            <v>60.75</v>
          </cell>
          <cell r="T3456">
            <v>38147</v>
          </cell>
          <cell r="U3456">
            <v>14.932364895943826</v>
          </cell>
          <cell r="V3456">
            <v>2130580</v>
          </cell>
          <cell r="W3456">
            <v>57634.8</v>
          </cell>
          <cell r="X3456">
            <v>68</v>
          </cell>
          <cell r="Y3456">
            <v>0</v>
          </cell>
          <cell r="Z3456">
            <v>8.2495999999999796</v>
          </cell>
        </row>
        <row r="3457">
          <cell r="A3457">
            <v>41074</v>
          </cell>
          <cell r="D3457">
            <v>171721</v>
          </cell>
          <cell r="E3457">
            <v>2125070</v>
          </cell>
          <cell r="K3457">
            <v>0</v>
          </cell>
          <cell r="L3457">
            <v>2770</v>
          </cell>
          <cell r="M3457">
            <v>133.62</v>
          </cell>
          <cell r="N3457">
            <v>28.05</v>
          </cell>
          <cell r="O3457">
            <v>0.20992366412213739</v>
          </cell>
          <cell r="P3457">
            <v>230</v>
          </cell>
          <cell r="Q3457">
            <v>109000</v>
          </cell>
          <cell r="R3457">
            <v>7.9519158808561592</v>
          </cell>
          <cell r="S3457">
            <v>61.993140794223827</v>
          </cell>
          <cell r="T3457">
            <v>24447</v>
          </cell>
          <cell r="U3457">
            <v>8.8770802393426322</v>
          </cell>
          <cell r="V3457">
            <v>2296791</v>
          </cell>
          <cell r="W3457">
            <v>38681.599999999999</v>
          </cell>
          <cell r="X3457">
            <v>72</v>
          </cell>
          <cell r="Y3457">
            <v>0</v>
          </cell>
          <cell r="Z3457">
            <v>11.372799999999984</v>
          </cell>
        </row>
        <row r="3458">
          <cell r="A3458">
            <v>41075</v>
          </cell>
          <cell r="D3458">
            <v>498185</v>
          </cell>
          <cell r="E3458">
            <v>1938820</v>
          </cell>
          <cell r="K3458">
            <v>0</v>
          </cell>
          <cell r="L3458">
            <v>6830</v>
          </cell>
          <cell r="M3458">
            <v>124.77</v>
          </cell>
          <cell r="N3458">
            <v>29.22</v>
          </cell>
          <cell r="O3458">
            <v>0.23419091127674921</v>
          </cell>
          <cell r="P3458">
            <v>230</v>
          </cell>
          <cell r="Q3458">
            <v>118000</v>
          </cell>
          <cell r="R3458">
            <v>7.7695760198765731</v>
          </cell>
          <cell r="S3458">
            <v>72.940702781844806</v>
          </cell>
          <cell r="T3458">
            <v>18530</v>
          </cell>
          <cell r="U3458">
            <v>6.3413985609385302</v>
          </cell>
          <cell r="V3458">
            <v>2437005</v>
          </cell>
          <cell r="W3458">
            <v>30635.7</v>
          </cell>
          <cell r="X3458">
            <v>74</v>
          </cell>
          <cell r="Y3458">
            <v>0</v>
          </cell>
          <cell r="Z3458">
            <v>14.140800000000013</v>
          </cell>
        </row>
        <row r="3459">
          <cell r="A3459">
            <v>41076</v>
          </cell>
          <cell r="D3459">
            <v>529979</v>
          </cell>
          <cell r="E3459">
            <v>2174810</v>
          </cell>
          <cell r="K3459">
            <v>0</v>
          </cell>
          <cell r="L3459">
            <v>6650</v>
          </cell>
          <cell r="M3459">
            <v>135.68</v>
          </cell>
          <cell r="N3459">
            <v>31.69</v>
          </cell>
          <cell r="O3459">
            <v>0.23356426886792453</v>
          </cell>
          <cell r="P3459">
            <v>230</v>
          </cell>
          <cell r="Q3459">
            <v>123000</v>
          </cell>
          <cell r="R3459">
            <v>8.0144826061320753</v>
          </cell>
          <cell r="S3459">
            <v>79.696090225563907</v>
          </cell>
          <cell r="T3459">
            <v>21598</v>
          </cell>
          <cell r="U3459">
            <v>6.6595701180387827</v>
          </cell>
          <cell r="V3459">
            <v>2704789</v>
          </cell>
          <cell r="W3459">
            <v>52544</v>
          </cell>
          <cell r="X3459">
            <v>80</v>
          </cell>
          <cell r="Y3459">
            <v>0</v>
          </cell>
          <cell r="Z3459">
            <v>20.473600000000005</v>
          </cell>
        </row>
        <row r="3460">
          <cell r="A3460">
            <v>41077</v>
          </cell>
          <cell r="D3460">
            <v>519964</v>
          </cell>
          <cell r="E3460">
            <v>2159160</v>
          </cell>
          <cell r="K3460">
            <v>0</v>
          </cell>
          <cell r="L3460">
            <v>6450</v>
          </cell>
          <cell r="M3460">
            <v>135.19999999999999</v>
          </cell>
          <cell r="N3460">
            <v>32.47</v>
          </cell>
          <cell r="O3460">
            <v>0.24016272189349114</v>
          </cell>
          <cell r="P3460">
            <v>230</v>
          </cell>
          <cell r="Q3460">
            <v>121000</v>
          </cell>
          <cell r="R3460">
            <v>7.9850591715976336</v>
          </cell>
          <cell r="S3460">
            <v>80.61457364341085</v>
          </cell>
          <cell r="T3460">
            <v>21819</v>
          </cell>
          <cell r="U3460">
            <v>6.7921626621238875</v>
          </cell>
          <cell r="V3460">
            <v>2679124</v>
          </cell>
          <cell r="W3460">
            <v>37959.4</v>
          </cell>
          <cell r="X3460">
            <v>79</v>
          </cell>
          <cell r="Y3460">
            <v>0</v>
          </cell>
          <cell r="Z3460">
            <v>20.14400000000002</v>
          </cell>
        </row>
        <row r="3461">
          <cell r="A3461">
            <v>41078</v>
          </cell>
          <cell r="D3461">
            <v>466554</v>
          </cell>
          <cell r="E3461">
            <v>2153050</v>
          </cell>
          <cell r="K3461">
            <v>0</v>
          </cell>
          <cell r="L3461">
            <v>5790</v>
          </cell>
          <cell r="M3461">
            <v>136.75</v>
          </cell>
          <cell r="N3461">
            <v>32.58</v>
          </cell>
          <cell r="O3461">
            <v>0.2382449725776965</v>
          </cell>
          <cell r="P3461">
            <v>230</v>
          </cell>
          <cell r="Q3461">
            <v>122000</v>
          </cell>
          <cell r="R3461">
            <v>7.8722120658135282</v>
          </cell>
          <cell r="S3461">
            <v>80.579274611398958</v>
          </cell>
          <cell r="T3461">
            <v>18409</v>
          </cell>
          <cell r="U3461">
            <v>5.8608499605283848</v>
          </cell>
          <cell r="V3461">
            <v>2619604</v>
          </cell>
          <cell r="W3461">
            <v>55622.7</v>
          </cell>
          <cell r="X3461">
            <v>82</v>
          </cell>
          <cell r="Y3461">
            <v>0</v>
          </cell>
          <cell r="Z3461">
            <v>19.49760000000002</v>
          </cell>
        </row>
        <row r="3462">
          <cell r="A3462">
            <v>41079</v>
          </cell>
          <cell r="D3462">
            <v>493823</v>
          </cell>
          <cell r="E3462">
            <v>2135540</v>
          </cell>
          <cell r="K3462">
            <v>0</v>
          </cell>
          <cell r="L3462">
            <v>6140</v>
          </cell>
          <cell r="M3462">
            <v>133.94</v>
          </cell>
          <cell r="N3462">
            <v>32.54</v>
          </cell>
          <cell r="O3462">
            <v>0.24294460206062415</v>
          </cell>
          <cell r="P3462">
            <v>230</v>
          </cell>
          <cell r="Q3462">
            <v>120000</v>
          </cell>
          <cell r="R3462">
            <v>7.9720023891294609</v>
          </cell>
          <cell r="S3462">
            <v>80.427198697068405</v>
          </cell>
          <cell r="T3462">
            <v>20742</v>
          </cell>
          <cell r="U3462">
            <v>6.5790946324261803</v>
          </cell>
          <cell r="V3462">
            <v>2629363</v>
          </cell>
          <cell r="W3462">
            <v>54418.7</v>
          </cell>
          <cell r="X3462">
            <v>82</v>
          </cell>
          <cell r="Y3462">
            <v>0</v>
          </cell>
          <cell r="Z3462">
            <v>20.436799999999991</v>
          </cell>
        </row>
        <row r="3463">
          <cell r="A3463">
            <v>41080</v>
          </cell>
          <cell r="D3463">
            <v>462329</v>
          </cell>
          <cell r="E3463">
            <v>1992430</v>
          </cell>
          <cell r="K3463">
            <v>0</v>
          </cell>
          <cell r="L3463">
            <v>5870</v>
          </cell>
          <cell r="M3463">
            <v>124.72</v>
          </cell>
          <cell r="N3463">
            <v>30.37</v>
          </cell>
          <cell r="O3463">
            <v>0.24350545221295702</v>
          </cell>
          <cell r="P3463">
            <v>230</v>
          </cell>
          <cell r="Q3463">
            <v>120000</v>
          </cell>
          <cell r="R3463">
            <v>7.9876122514432328</v>
          </cell>
          <cell r="S3463">
            <v>78.76132879045997</v>
          </cell>
          <cell r="T3463">
            <v>22425</v>
          </cell>
          <cell r="U3463">
            <v>7.6188538263837717</v>
          </cell>
          <cell r="V3463">
            <v>2454759</v>
          </cell>
          <cell r="W3463">
            <v>54259.4</v>
          </cell>
          <cell r="X3463">
            <v>81</v>
          </cell>
          <cell r="Y3463">
            <v>0</v>
          </cell>
          <cell r="Z3463">
            <v>18.059200000000004</v>
          </cell>
        </row>
        <row r="3464">
          <cell r="A3464">
            <v>41081</v>
          </cell>
          <cell r="D3464">
            <v>436502</v>
          </cell>
          <cell r="E3464">
            <v>2165730</v>
          </cell>
          <cell r="K3464">
            <v>0</v>
          </cell>
          <cell r="L3464">
            <v>5380</v>
          </cell>
          <cell r="M3464">
            <v>139.47</v>
          </cell>
          <cell r="N3464">
            <v>35.200000000000003</v>
          </cell>
          <cell r="O3464">
            <v>0.25238402523840253</v>
          </cell>
          <cell r="P3464">
            <v>230</v>
          </cell>
          <cell r="Q3464">
            <v>116000</v>
          </cell>
          <cell r="R3464">
            <v>7.7641428264142824</v>
          </cell>
          <cell r="S3464">
            <v>81.134200743494418</v>
          </cell>
          <cell r="T3464">
            <v>24003</v>
          </cell>
          <cell r="U3464">
            <v>7.6928198561849976</v>
          </cell>
          <cell r="V3464">
            <v>2602232</v>
          </cell>
          <cell r="W3464">
            <v>53818.9</v>
          </cell>
          <cell r="X3464">
            <v>78</v>
          </cell>
          <cell r="Y3464">
            <v>0</v>
          </cell>
          <cell r="Z3464">
            <v>17.868800000000007</v>
          </cell>
        </row>
        <row r="3465">
          <cell r="A3465">
            <v>41082</v>
          </cell>
          <cell r="D3465">
            <v>347700</v>
          </cell>
          <cell r="E3465">
            <v>2184140</v>
          </cell>
          <cell r="K3465">
            <v>0</v>
          </cell>
          <cell r="L3465">
            <v>4410</v>
          </cell>
          <cell r="M3465">
            <v>137.63</v>
          </cell>
          <cell r="N3465">
            <v>32.9</v>
          </cell>
          <cell r="O3465">
            <v>0.23904671946523287</v>
          </cell>
          <cell r="P3465">
            <v>230</v>
          </cell>
          <cell r="Q3465">
            <v>112000</v>
          </cell>
          <cell r="R3465">
            <v>7.9348252561214849</v>
          </cell>
          <cell r="S3465">
            <v>78.843537414965979</v>
          </cell>
          <cell r="T3465">
            <v>18619</v>
          </cell>
          <cell r="U3465">
            <v>6.133186141304348</v>
          </cell>
          <cell r="V3465">
            <v>2531840</v>
          </cell>
          <cell r="W3465">
            <v>40952.6</v>
          </cell>
          <cell r="X3465">
            <v>76</v>
          </cell>
          <cell r="Y3465">
            <v>0</v>
          </cell>
          <cell r="Z3465">
            <v>18.278399999999991</v>
          </cell>
        </row>
        <row r="3466">
          <cell r="A3466">
            <v>41083</v>
          </cell>
          <cell r="D3466">
            <v>192940</v>
          </cell>
          <cell r="E3466">
            <v>2186520</v>
          </cell>
          <cell r="K3466">
            <v>0</v>
          </cell>
          <cell r="L3466">
            <v>2850</v>
          </cell>
          <cell r="M3466">
            <v>136.28</v>
          </cell>
          <cell r="N3466">
            <v>34.49</v>
          </cell>
          <cell r="O3466">
            <v>0.2530818902260053</v>
          </cell>
          <cell r="P3466">
            <v>230</v>
          </cell>
          <cell r="Q3466">
            <v>108000</v>
          </cell>
          <cell r="R3466">
            <v>8.0221602582917519</v>
          </cell>
          <cell r="S3466">
            <v>67.698245614035088</v>
          </cell>
          <cell r="T3466">
            <v>17664</v>
          </cell>
          <cell r="U3466">
            <v>6.1912265808208593</v>
          </cell>
          <cell r="V3466">
            <v>2379460</v>
          </cell>
          <cell r="W3466">
            <v>55266.1</v>
          </cell>
          <cell r="X3466">
            <v>74</v>
          </cell>
          <cell r="Y3466">
            <v>0</v>
          </cell>
          <cell r="Z3466">
            <v>13.327999999999975</v>
          </cell>
        </row>
        <row r="3467">
          <cell r="A3467">
            <v>41084</v>
          </cell>
          <cell r="D3467">
            <v>351344</v>
          </cell>
          <cell r="E3467">
            <v>2186760</v>
          </cell>
          <cell r="K3467">
            <v>0</v>
          </cell>
          <cell r="L3467">
            <v>4370</v>
          </cell>
          <cell r="M3467">
            <v>137.09</v>
          </cell>
          <cell r="N3467">
            <v>33.340000000000003</v>
          </cell>
          <cell r="O3467">
            <v>0.24319789919031295</v>
          </cell>
          <cell r="P3467">
            <v>230</v>
          </cell>
          <cell r="Q3467">
            <v>115000</v>
          </cell>
          <cell r="R3467">
            <v>7.9756364432124878</v>
          </cell>
          <cell r="S3467">
            <v>80.399084668192216</v>
          </cell>
          <cell r="T3467">
            <v>21253</v>
          </cell>
          <cell r="U3467">
            <v>6.9835601693232423</v>
          </cell>
          <cell r="V3467">
            <v>2538104</v>
          </cell>
          <cell r="W3467">
            <v>55721.8</v>
          </cell>
          <cell r="X3467">
            <v>78</v>
          </cell>
          <cell r="Y3467">
            <v>0</v>
          </cell>
          <cell r="Z3467">
            <v>16.720000000000013</v>
          </cell>
        </row>
        <row r="3468">
          <cell r="A3468">
            <v>41085</v>
          </cell>
          <cell r="D3468">
            <v>464923</v>
          </cell>
          <cell r="E3468">
            <v>2187220</v>
          </cell>
          <cell r="K3468">
            <v>0</v>
          </cell>
          <cell r="L3468">
            <v>5820</v>
          </cell>
          <cell r="M3468">
            <v>137.83000000000001</v>
          </cell>
          <cell r="N3468">
            <v>33.340000000000003</v>
          </cell>
          <cell r="O3468">
            <v>0.24189218602626425</v>
          </cell>
          <cell r="P3468">
            <v>230</v>
          </cell>
          <cell r="Q3468">
            <v>120000</v>
          </cell>
          <cell r="R3468">
            <v>7.9344845099035046</v>
          </cell>
          <cell r="S3468">
            <v>79.883676975945022</v>
          </cell>
          <cell r="T3468">
            <v>18527</v>
          </cell>
          <cell r="U3468">
            <v>5.8260501036331753</v>
          </cell>
          <cell r="V3468">
            <v>2652143</v>
          </cell>
          <cell r="W3468">
            <v>55921.4</v>
          </cell>
          <cell r="X3468">
            <v>80</v>
          </cell>
          <cell r="Y3468">
            <v>0</v>
          </cell>
          <cell r="Z3468">
            <v>17.20320000000001</v>
          </cell>
        </row>
        <row r="3469">
          <cell r="A3469">
            <v>41086</v>
          </cell>
          <cell r="D3469">
            <v>112158</v>
          </cell>
          <cell r="E3469">
            <v>2164530</v>
          </cell>
          <cell r="K3469">
            <v>0</v>
          </cell>
          <cell r="L3469">
            <v>2120</v>
          </cell>
          <cell r="M3469">
            <v>136.84</v>
          </cell>
          <cell r="N3469">
            <v>33.049999999999997</v>
          </cell>
          <cell r="O3469">
            <v>0.24152294650686931</v>
          </cell>
          <cell r="P3469">
            <v>230</v>
          </cell>
          <cell r="Q3469">
            <v>107000</v>
          </cell>
          <cell r="R3469">
            <v>7.9089812920198774</v>
          </cell>
          <cell r="S3469">
            <v>52.904716981132076</v>
          </cell>
          <cell r="T3469">
            <v>16974</v>
          </cell>
          <cell r="U3469">
            <v>6.2179429065379184</v>
          </cell>
          <cell r="V3469">
            <v>2276688</v>
          </cell>
          <cell r="W3469">
            <v>56183.9</v>
          </cell>
          <cell r="X3469">
            <v>70</v>
          </cell>
          <cell r="Y3469">
            <v>0</v>
          </cell>
          <cell r="Z3469">
            <v>6.5135999999999896</v>
          </cell>
        </row>
        <row r="3470">
          <cell r="A3470">
            <v>41087</v>
          </cell>
          <cell r="D3470">
            <v>195242</v>
          </cell>
          <cell r="E3470">
            <v>2162700</v>
          </cell>
          <cell r="K3470">
            <v>0</v>
          </cell>
          <cell r="L3470">
            <v>2661</v>
          </cell>
          <cell r="M3470">
            <v>136.16</v>
          </cell>
          <cell r="N3470">
            <v>30.91</v>
          </cell>
          <cell r="O3470">
            <v>0.2270123384253819</v>
          </cell>
          <cell r="P3470">
            <v>230</v>
          </cell>
          <cell r="Q3470">
            <v>111000</v>
          </cell>
          <cell r="R3470">
            <v>7.9417596944770859</v>
          </cell>
          <cell r="S3470">
            <v>73.371664787673808</v>
          </cell>
          <cell r="T3470">
            <v>17004</v>
          </cell>
          <cell r="U3470">
            <v>6.0142853386554878</v>
          </cell>
          <cell r="V3470">
            <v>2357942</v>
          </cell>
          <cell r="W3470">
            <v>56210</v>
          </cell>
          <cell r="X3470">
            <v>74</v>
          </cell>
          <cell r="Y3470">
            <v>0</v>
          </cell>
          <cell r="Z3470">
            <v>10.817599999999992</v>
          </cell>
        </row>
        <row r="3471">
          <cell r="A3471">
            <v>41088</v>
          </cell>
          <cell r="D3471">
            <v>409168</v>
          </cell>
          <cell r="E3471">
            <v>2195150</v>
          </cell>
          <cell r="K3471">
            <v>0</v>
          </cell>
          <cell r="L3471">
            <v>5120</v>
          </cell>
          <cell r="M3471">
            <v>138.16999999999999</v>
          </cell>
          <cell r="N3471">
            <v>31.15</v>
          </cell>
          <cell r="O3471">
            <v>0.22544691322284144</v>
          </cell>
          <cell r="P3471">
            <v>230</v>
          </cell>
          <cell r="Q3471">
            <v>119000</v>
          </cell>
          <cell r="R3471">
            <v>7.943656365347036</v>
          </cell>
          <cell r="S3471">
            <v>79.915625000000006</v>
          </cell>
          <cell r="T3471">
            <v>24341</v>
          </cell>
          <cell r="U3471">
            <v>7.7948983188688938</v>
          </cell>
          <cell r="V3471">
            <v>2604318</v>
          </cell>
          <cell r="W3471">
            <v>55167.9</v>
          </cell>
          <cell r="X3471">
            <v>88</v>
          </cell>
          <cell r="Y3471">
            <v>0</v>
          </cell>
          <cell r="Z3471">
            <v>18.808000000000021</v>
          </cell>
        </row>
        <row r="3472">
          <cell r="A3472">
            <v>41089</v>
          </cell>
          <cell r="D3472">
            <v>663938</v>
          </cell>
          <cell r="E3472">
            <v>2195400</v>
          </cell>
          <cell r="K3472">
            <v>0</v>
          </cell>
          <cell r="L3472">
            <v>8070</v>
          </cell>
          <cell r="M3472">
            <v>138.47999999999999</v>
          </cell>
          <cell r="N3472">
            <v>32.6</v>
          </cell>
          <cell r="O3472">
            <v>0.23541305603697288</v>
          </cell>
          <cell r="P3472">
            <v>230</v>
          </cell>
          <cell r="Q3472">
            <v>128000</v>
          </cell>
          <cell r="R3472">
            <v>7.926776429809359</v>
          </cell>
          <cell r="S3472">
            <v>82.27236679058241</v>
          </cell>
          <cell r="T3472">
            <v>20054</v>
          </cell>
          <cell r="U3472">
            <v>5.8492686069292956</v>
          </cell>
          <cell r="V3472">
            <v>2859338</v>
          </cell>
          <cell r="W3472">
            <v>55206.6</v>
          </cell>
          <cell r="X3472">
            <v>88</v>
          </cell>
          <cell r="Y3472">
            <v>0</v>
          </cell>
          <cell r="Z3472">
            <v>21.404800000000009</v>
          </cell>
        </row>
        <row r="3473">
          <cell r="A3473">
            <v>41090</v>
          </cell>
          <cell r="D3473">
            <v>654536</v>
          </cell>
          <cell r="E3473">
            <v>2177960</v>
          </cell>
          <cell r="K3473">
            <v>0</v>
          </cell>
          <cell r="L3473">
            <v>8000</v>
          </cell>
          <cell r="M3473">
            <v>136.82</v>
          </cell>
          <cell r="N3473">
            <v>34.01</v>
          </cell>
          <cell r="O3473">
            <v>0.24857476977050139</v>
          </cell>
          <cell r="P3473">
            <v>230</v>
          </cell>
          <cell r="Q3473">
            <v>131000</v>
          </cell>
          <cell r="R3473">
            <v>7.9592164888174244</v>
          </cell>
          <cell r="S3473">
            <v>81.816999999999993</v>
          </cell>
          <cell r="T3473">
            <v>25178</v>
          </cell>
          <cell r="U3473">
            <v>7.4134092334110973</v>
          </cell>
          <cell r="V3473">
            <v>2832496</v>
          </cell>
          <cell r="W3473">
            <v>56629.599999999999</v>
          </cell>
          <cell r="X3473">
            <v>91</v>
          </cell>
          <cell r="Y3473">
            <v>0</v>
          </cell>
          <cell r="Z3473">
            <v>23.425600000000003</v>
          </cell>
        </row>
        <row r="3474">
          <cell r="A3474">
            <v>41091</v>
          </cell>
          <cell r="D3474">
            <v>657017</v>
          </cell>
          <cell r="E3474">
            <v>2176270</v>
          </cell>
          <cell r="K3474">
            <v>0</v>
          </cell>
          <cell r="L3474">
            <v>8190</v>
          </cell>
          <cell r="M3474">
            <v>135.62</v>
          </cell>
          <cell r="N3474">
            <v>34.57</v>
          </cell>
          <cell r="O3474">
            <v>0.25490340657720101</v>
          </cell>
          <cell r="P3474">
            <v>230</v>
          </cell>
          <cell r="Q3474">
            <v>130000</v>
          </cell>
          <cell r="R3474">
            <v>8.0234110013272382</v>
          </cell>
          <cell r="S3474">
            <v>80.221855921855919</v>
          </cell>
          <cell r="T3474">
            <v>22869</v>
          </cell>
          <cell r="U3474">
            <v>6.7316674943272607</v>
          </cell>
          <cell r="V3474">
            <v>2833287</v>
          </cell>
          <cell r="W3474">
            <v>56153.2</v>
          </cell>
          <cell r="X3474">
            <v>88</v>
          </cell>
          <cell r="Y3474">
            <v>0</v>
          </cell>
          <cell r="Z3474">
            <v>23.883200000000031</v>
          </cell>
        </row>
        <row r="3475">
          <cell r="A3475">
            <v>41092</v>
          </cell>
          <cell r="D3475">
            <v>668472</v>
          </cell>
          <cell r="E3475">
            <v>2239100</v>
          </cell>
          <cell r="K3475">
            <v>0</v>
          </cell>
          <cell r="L3475">
            <v>7970</v>
          </cell>
          <cell r="M3475">
            <v>139.33000000000001</v>
          </cell>
          <cell r="N3475">
            <v>36.46</v>
          </cell>
          <cell r="O3475">
            <v>0.26168090145697265</v>
          </cell>
          <cell r="P3475">
            <v>230</v>
          </cell>
          <cell r="Q3475">
            <v>139000</v>
          </cell>
          <cell r="R3475">
            <v>8.0352400775138157</v>
          </cell>
          <cell r="S3475">
            <v>83.873525721455465</v>
          </cell>
          <cell r="T3475">
            <v>20322</v>
          </cell>
          <cell r="U3475">
            <v>5.8291068974388258</v>
          </cell>
          <cell r="V3475">
            <v>2907572</v>
          </cell>
          <cell r="W3475">
            <v>55997.5</v>
          </cell>
          <cell r="X3475">
            <v>84</v>
          </cell>
          <cell r="Y3475">
            <v>0</v>
          </cell>
          <cell r="Z3475">
            <v>23.075199999999995</v>
          </cell>
        </row>
        <row r="3476">
          <cell r="A3476">
            <v>41093</v>
          </cell>
          <cell r="D3476">
            <v>591652</v>
          </cell>
          <cell r="E3476">
            <v>2264930</v>
          </cell>
          <cell r="K3476">
            <v>0</v>
          </cell>
          <cell r="L3476">
            <v>7330</v>
          </cell>
          <cell r="M3476">
            <v>142.69999999999999</v>
          </cell>
          <cell r="N3476">
            <v>36.18</v>
          </cell>
          <cell r="O3476">
            <v>0.25353889278206027</v>
          </cell>
          <cell r="P3476">
            <v>230</v>
          </cell>
          <cell r="Q3476">
            <v>130000</v>
          </cell>
          <cell r="R3476">
            <v>7.9359845830413454</v>
          </cell>
          <cell r="S3476">
            <v>80.716507503410639</v>
          </cell>
          <cell r="T3476">
            <v>21920</v>
          </cell>
          <cell r="U3476">
            <v>6.3997042619466189</v>
          </cell>
          <cell r="V3476">
            <v>2856582</v>
          </cell>
          <cell r="W3476">
            <v>55758.3</v>
          </cell>
          <cell r="X3476">
            <v>86</v>
          </cell>
          <cell r="Y3476">
            <v>0</v>
          </cell>
          <cell r="Z3476">
            <v>23.531200000000027</v>
          </cell>
        </row>
        <row r="3477">
          <cell r="A3477">
            <v>41094</v>
          </cell>
          <cell r="D3477">
            <v>732439</v>
          </cell>
          <cell r="E3477">
            <v>1982610</v>
          </cell>
          <cell r="K3477">
            <v>0</v>
          </cell>
          <cell r="L3477">
            <v>7910</v>
          </cell>
          <cell r="M3477">
            <v>125.82</v>
          </cell>
          <cell r="N3477">
            <v>32.96</v>
          </cell>
          <cell r="O3477">
            <v>0.26196153234779845</v>
          </cell>
          <cell r="P3477">
            <v>230</v>
          </cell>
          <cell r="Q3477">
            <v>130000</v>
          </cell>
          <cell r="R3477">
            <v>7.8787553648068673</v>
          </cell>
          <cell r="S3477">
            <v>92.596586599241462</v>
          </cell>
          <cell r="T3477">
            <v>29034</v>
          </cell>
          <cell r="U3477">
            <v>8.9185705304029508</v>
          </cell>
          <cell r="V3477">
            <v>2715049</v>
          </cell>
          <cell r="W3477">
            <v>58332.7</v>
          </cell>
          <cell r="X3477">
            <v>88</v>
          </cell>
          <cell r="Y3477">
            <v>0</v>
          </cell>
          <cell r="Z3477">
            <v>24.56640000000003</v>
          </cell>
        </row>
        <row r="3478">
          <cell r="A3478">
            <v>41095</v>
          </cell>
          <cell r="D3478">
            <v>798719</v>
          </cell>
          <cell r="E3478">
            <v>1973950</v>
          </cell>
          <cell r="K3478">
            <v>0</v>
          </cell>
          <cell r="L3478">
            <v>9660</v>
          </cell>
          <cell r="M3478">
            <v>124.9</v>
          </cell>
          <cell r="N3478">
            <v>31.08</v>
          </cell>
          <cell r="O3478">
            <v>0.24883907125700558</v>
          </cell>
          <cell r="P3478">
            <v>230</v>
          </cell>
          <cell r="Q3478">
            <v>128000</v>
          </cell>
          <cell r="R3478">
            <v>7.9021216973578863</v>
          </cell>
          <cell r="S3478">
            <v>82.683126293995855</v>
          </cell>
          <cell r="T3478">
            <v>34134</v>
          </cell>
          <cell r="U3478">
            <v>10.26727532208136</v>
          </cell>
          <cell r="V3478">
            <v>2772669</v>
          </cell>
          <cell r="W3478">
            <v>59581</v>
          </cell>
          <cell r="X3478">
            <v>90</v>
          </cell>
          <cell r="Y3478">
            <v>0</v>
          </cell>
          <cell r="Z3478">
            <v>26.259200000000007</v>
          </cell>
        </row>
        <row r="3479">
          <cell r="A3479">
            <v>41096</v>
          </cell>
          <cell r="D3479">
            <v>783329</v>
          </cell>
          <cell r="E3479">
            <v>2195400</v>
          </cell>
          <cell r="K3479">
            <v>0</v>
          </cell>
          <cell r="L3479">
            <v>9600</v>
          </cell>
          <cell r="M3479">
            <v>140.31</v>
          </cell>
          <cell r="N3479">
            <v>34.450000000000003</v>
          </cell>
          <cell r="O3479">
            <v>0.24552775996008838</v>
          </cell>
          <cell r="P3479">
            <v>230</v>
          </cell>
          <cell r="Q3479">
            <v>132000</v>
          </cell>
          <cell r="R3479">
            <v>7.823391062646996</v>
          </cell>
          <cell r="S3479">
            <v>81.596770833333338</v>
          </cell>
          <cell r="T3479">
            <v>31631</v>
          </cell>
          <cell r="U3479">
            <v>8.8562114915455545</v>
          </cell>
          <cell r="V3479">
            <v>2978729</v>
          </cell>
          <cell r="W3479">
            <v>44711</v>
          </cell>
          <cell r="X3479">
            <v>90</v>
          </cell>
          <cell r="Y3479">
            <v>0</v>
          </cell>
          <cell r="Z3479">
            <v>25.908800000000014</v>
          </cell>
        </row>
        <row r="3480">
          <cell r="A3480">
            <v>41097</v>
          </cell>
          <cell r="D3480">
            <v>811310</v>
          </cell>
          <cell r="E3480">
            <v>2167540</v>
          </cell>
          <cell r="K3480">
            <v>0</v>
          </cell>
          <cell r="L3480">
            <v>10060</v>
          </cell>
          <cell r="M3480">
            <v>136.35</v>
          </cell>
          <cell r="N3480">
            <v>34.39</v>
          </cell>
          <cell r="O3480">
            <v>0.25221855518885222</v>
          </cell>
          <cell r="P3480">
            <v>230</v>
          </cell>
          <cell r="Q3480">
            <v>138000</v>
          </cell>
          <cell r="R3480">
            <v>7.9484415108177489</v>
          </cell>
          <cell r="S3480">
            <v>80.64711729622266</v>
          </cell>
          <cell r="T3480">
            <v>36796</v>
          </cell>
          <cell r="U3480">
            <v>10.301916511405409</v>
          </cell>
          <cell r="V3480">
            <v>2978850</v>
          </cell>
          <cell r="W3480">
            <v>20206.2</v>
          </cell>
          <cell r="X3480">
            <v>89</v>
          </cell>
          <cell r="Y3480">
            <v>0</v>
          </cell>
          <cell r="Z3480">
            <v>24.019199999999998</v>
          </cell>
        </row>
        <row r="3481">
          <cell r="A3481">
            <v>41098</v>
          </cell>
          <cell r="D3481">
            <v>694421</v>
          </cell>
          <cell r="E3481">
            <v>2172570</v>
          </cell>
          <cell r="K3481">
            <v>0</v>
          </cell>
          <cell r="L3481">
            <v>8670</v>
          </cell>
          <cell r="M3481">
            <v>136.88999999999999</v>
          </cell>
          <cell r="N3481">
            <v>34.29</v>
          </cell>
          <cell r="O3481">
            <v>0.2504930966469428</v>
          </cell>
          <cell r="P3481">
            <v>230</v>
          </cell>
          <cell r="Q3481">
            <v>132000</v>
          </cell>
          <cell r="R3481">
            <v>7.9354591277668201</v>
          </cell>
          <cell r="S3481">
            <v>80.094694348327565</v>
          </cell>
          <cell r="T3481">
            <v>31580</v>
          </cell>
          <cell r="U3481">
            <v>9.1865373836192727</v>
          </cell>
          <cell r="V3481">
            <v>2866991</v>
          </cell>
          <cell r="W3481">
            <v>56176.4</v>
          </cell>
          <cell r="X3481">
            <v>88</v>
          </cell>
          <cell r="Y3481">
            <v>0</v>
          </cell>
          <cell r="Z3481">
            <v>28.150400000000005</v>
          </cell>
        </row>
        <row r="3482">
          <cell r="A3482">
            <v>41099</v>
          </cell>
          <cell r="D3482">
            <v>671539</v>
          </cell>
          <cell r="E3482">
            <v>2161170</v>
          </cell>
          <cell r="K3482">
            <v>0</v>
          </cell>
          <cell r="L3482">
            <v>8370</v>
          </cell>
          <cell r="M3482">
            <v>138.97</v>
          </cell>
          <cell r="N3482">
            <v>34.549999999999997</v>
          </cell>
          <cell r="O3482">
            <v>0.24861480895157226</v>
          </cell>
          <cell r="P3482">
            <v>230</v>
          </cell>
          <cell r="Q3482">
            <v>124000</v>
          </cell>
          <cell r="R3482">
            <v>7.7756710081312512</v>
          </cell>
          <cell r="S3482">
            <v>80.23166069295101</v>
          </cell>
          <cell r="T3482">
            <v>30438</v>
          </cell>
          <cell r="U3482">
            <v>8.9614895141011655</v>
          </cell>
          <cell r="V3482">
            <v>2832709</v>
          </cell>
          <cell r="W3482">
            <v>54697.9</v>
          </cell>
          <cell r="X3482">
            <v>80</v>
          </cell>
          <cell r="Y3482">
            <v>0</v>
          </cell>
          <cell r="Z3482">
            <v>26.867200000000011</v>
          </cell>
        </row>
        <row r="3483">
          <cell r="A3483">
            <v>41100</v>
          </cell>
          <cell r="D3483">
            <v>525354</v>
          </cell>
          <cell r="E3483">
            <v>2116880</v>
          </cell>
          <cell r="K3483">
            <v>0</v>
          </cell>
          <cell r="L3483">
            <v>6540</v>
          </cell>
          <cell r="M3483">
            <v>135.91</v>
          </cell>
          <cell r="N3483">
            <v>34.380000000000003</v>
          </cell>
          <cell r="O3483">
            <v>0.25296151865204919</v>
          </cell>
          <cell r="P3483">
            <v>230</v>
          </cell>
          <cell r="Q3483">
            <v>118000</v>
          </cell>
          <cell r="R3483">
            <v>7.7878007504966522</v>
          </cell>
          <cell r="S3483">
            <v>80.329357798165134</v>
          </cell>
          <cell r="T3483">
            <v>30432</v>
          </cell>
          <cell r="U3483">
            <v>9.6056170649533694</v>
          </cell>
          <cell r="V3483">
            <v>2642234</v>
          </cell>
          <cell r="W3483">
            <v>54967.5</v>
          </cell>
          <cell r="X3483">
            <v>82</v>
          </cell>
          <cell r="Y3483">
            <v>0</v>
          </cell>
          <cell r="Z3483">
            <v>21.339200000000019</v>
          </cell>
        </row>
        <row r="3484">
          <cell r="A3484">
            <v>41101</v>
          </cell>
          <cell r="D3484">
            <v>478064</v>
          </cell>
          <cell r="E3484">
            <v>2169670</v>
          </cell>
          <cell r="K3484">
            <v>0</v>
          </cell>
          <cell r="L3484">
            <v>5910</v>
          </cell>
          <cell r="M3484">
            <v>139.63999999999999</v>
          </cell>
          <cell r="N3484">
            <v>32.39</v>
          </cell>
          <cell r="O3484">
            <v>0.23195359495846465</v>
          </cell>
          <cell r="P3484">
            <v>230</v>
          </cell>
          <cell r="Q3484">
            <v>118000</v>
          </cell>
          <cell r="R3484">
            <v>7.7687983385849328</v>
          </cell>
          <cell r="S3484">
            <v>80.890693739424705</v>
          </cell>
          <cell r="T3484">
            <v>29980</v>
          </cell>
          <cell r="U3484">
            <v>9.4432899981644667</v>
          </cell>
          <cell r="V3484">
            <v>2647734</v>
          </cell>
          <cell r="W3484">
            <v>54712.6</v>
          </cell>
          <cell r="X3484">
            <v>80</v>
          </cell>
          <cell r="Y3484">
            <v>0</v>
          </cell>
          <cell r="Z3484">
            <v>19.313600000000008</v>
          </cell>
        </row>
        <row r="3485">
          <cell r="A3485">
            <v>41102</v>
          </cell>
          <cell r="D3485">
            <v>468864</v>
          </cell>
          <cell r="E3485">
            <v>2123020</v>
          </cell>
          <cell r="K3485">
            <v>0</v>
          </cell>
          <cell r="L3485">
            <v>5900</v>
          </cell>
          <cell r="M3485">
            <v>134.6</v>
          </cell>
          <cell r="N3485">
            <v>31.2</v>
          </cell>
          <cell r="O3485">
            <v>0.23179791976225855</v>
          </cell>
          <cell r="P3485">
            <v>230</v>
          </cell>
          <cell r="Q3485">
            <v>130000</v>
          </cell>
          <cell r="R3485">
            <v>7.8864041604754833</v>
          </cell>
          <cell r="S3485">
            <v>79.468474576271191</v>
          </cell>
          <cell r="T3485">
            <v>28523</v>
          </cell>
          <cell r="U3485">
            <v>9.1779500934455402</v>
          </cell>
          <cell r="V3485">
            <v>2591884</v>
          </cell>
          <cell r="W3485">
            <v>52501.8</v>
          </cell>
          <cell r="X3485">
            <v>78</v>
          </cell>
          <cell r="Y3485">
            <v>0</v>
          </cell>
          <cell r="Z3485">
            <v>17.870400000000004</v>
          </cell>
        </row>
        <row r="3486">
          <cell r="A3486">
            <v>41103</v>
          </cell>
          <cell r="D3486">
            <v>592339</v>
          </cell>
          <cell r="E3486">
            <v>2134310</v>
          </cell>
          <cell r="K3486">
            <v>0</v>
          </cell>
          <cell r="L3486">
            <v>7270</v>
          </cell>
          <cell r="M3486">
            <v>134.57</v>
          </cell>
          <cell r="N3486">
            <v>30.35</v>
          </cell>
          <cell r="O3486">
            <v>0.22553317975774692</v>
          </cell>
          <cell r="P3486">
            <v>230</v>
          </cell>
          <cell r="Q3486">
            <v>122000</v>
          </cell>
          <cell r="R3486">
            <v>7.9301107230437689</v>
          </cell>
          <cell r="S3486">
            <v>81.477166437414027</v>
          </cell>
          <cell r="T3486">
            <v>29014</v>
          </cell>
          <cell r="U3486">
            <v>8.8745108006201008</v>
          </cell>
          <cell r="V3486">
            <v>2726649</v>
          </cell>
          <cell r="W3486">
            <v>55123.1</v>
          </cell>
          <cell r="X3486">
            <v>78</v>
          </cell>
          <cell r="Y3486">
            <v>0</v>
          </cell>
          <cell r="Z3486">
            <v>20.347200000000015</v>
          </cell>
        </row>
        <row r="3487">
          <cell r="A3487">
            <v>41104</v>
          </cell>
          <cell r="D3487">
            <v>690961</v>
          </cell>
          <cell r="E3487">
            <v>2157090</v>
          </cell>
          <cell r="K3487">
            <v>0</v>
          </cell>
          <cell r="L3487">
            <v>8390</v>
          </cell>
          <cell r="M3487">
            <v>136.57</v>
          </cell>
          <cell r="N3487">
            <v>31.76</v>
          </cell>
          <cell r="O3487">
            <v>0.23255473383612801</v>
          </cell>
          <cell r="P3487">
            <v>230</v>
          </cell>
          <cell r="Q3487">
            <v>124000</v>
          </cell>
          <cell r="R3487">
            <v>7.8973786336677163</v>
          </cell>
          <cell r="S3487">
            <v>82.355303933253879</v>
          </cell>
          <cell r="T3487">
            <v>30379</v>
          </cell>
          <cell r="U3487">
            <v>8.895938310093463</v>
          </cell>
          <cell r="V3487">
            <v>2848051</v>
          </cell>
          <cell r="W3487">
            <v>52963.7</v>
          </cell>
          <cell r="X3487">
            <v>80</v>
          </cell>
          <cell r="Y3487">
            <v>0</v>
          </cell>
          <cell r="Z3487">
            <v>25.091200000000015</v>
          </cell>
        </row>
        <row r="3488">
          <cell r="A3488">
            <v>41105</v>
          </cell>
          <cell r="D3488">
            <v>705433</v>
          </cell>
          <cell r="E3488">
            <v>2171350</v>
          </cell>
          <cell r="K3488">
            <v>0</v>
          </cell>
          <cell r="L3488">
            <v>8720</v>
          </cell>
          <cell r="M3488">
            <v>134.86000000000001</v>
          </cell>
          <cell r="N3488">
            <v>31.85</v>
          </cell>
          <cell r="O3488">
            <v>0.23617084383805426</v>
          </cell>
          <cell r="P3488">
            <v>230</v>
          </cell>
          <cell r="Q3488">
            <v>131000</v>
          </cell>
          <cell r="R3488">
            <v>8.0503855850511634</v>
          </cell>
          <cell r="S3488">
            <v>80.898279816513764</v>
          </cell>
          <cell r="T3488">
            <v>27826</v>
          </cell>
          <cell r="U3488">
            <v>8.0669567360485654</v>
          </cell>
          <cell r="V3488">
            <v>2876783</v>
          </cell>
          <cell r="W3488">
            <v>53678.3</v>
          </cell>
          <cell r="X3488">
            <v>81</v>
          </cell>
          <cell r="Y3488">
            <v>0</v>
          </cell>
          <cell r="Z3488">
            <v>23.0608</v>
          </cell>
        </row>
        <row r="3489">
          <cell r="A3489">
            <v>41106</v>
          </cell>
          <cell r="D3489">
            <v>798556</v>
          </cell>
          <cell r="E3489">
            <v>2166860</v>
          </cell>
          <cell r="K3489">
            <v>0</v>
          </cell>
          <cell r="L3489">
            <v>9770</v>
          </cell>
          <cell r="M3489">
            <v>134.44</v>
          </cell>
          <cell r="N3489">
            <v>31.52</v>
          </cell>
          <cell r="O3489">
            <v>0.23445403153823266</v>
          </cell>
          <cell r="P3489">
            <v>230</v>
          </cell>
          <cell r="Q3489">
            <v>136000</v>
          </cell>
          <cell r="R3489">
            <v>8.0588366557572151</v>
          </cell>
          <cell r="S3489">
            <v>81.735516888433978</v>
          </cell>
          <cell r="T3489">
            <v>28967</v>
          </cell>
          <cell r="U3489">
            <v>8.1467416375982324</v>
          </cell>
          <cell r="V3489">
            <v>2965416</v>
          </cell>
          <cell r="W3489">
            <v>54401.599999999999</v>
          </cell>
          <cell r="X3489">
            <v>84</v>
          </cell>
          <cell r="Y3489">
            <v>0</v>
          </cell>
          <cell r="Z3489">
            <v>24.292800000000014</v>
          </cell>
        </row>
        <row r="3490">
          <cell r="A3490">
            <v>41107</v>
          </cell>
          <cell r="D3490">
            <v>814451</v>
          </cell>
          <cell r="E3490">
            <v>2118410</v>
          </cell>
          <cell r="K3490">
            <v>0</v>
          </cell>
          <cell r="L3490">
            <v>10080</v>
          </cell>
          <cell r="M3490">
            <v>132.49</v>
          </cell>
          <cell r="N3490">
            <v>31.56</v>
          </cell>
          <cell r="O3490">
            <v>0.23820665710619668</v>
          </cell>
          <cell r="P3490">
            <v>230</v>
          </cell>
          <cell r="Q3490">
            <v>133000</v>
          </cell>
          <cell r="R3490">
            <v>7.9946033662917957</v>
          </cell>
          <cell r="S3490">
            <v>80.798710317460319</v>
          </cell>
          <cell r="T3490">
            <v>28067</v>
          </cell>
          <cell r="U3490">
            <v>7.981243570697691</v>
          </cell>
          <cell r="V3490">
            <v>2932861</v>
          </cell>
          <cell r="W3490">
            <v>55026.7</v>
          </cell>
          <cell r="X3490">
            <v>86</v>
          </cell>
          <cell r="Y3490">
            <v>0</v>
          </cell>
          <cell r="Z3490">
            <v>27.872000000000014</v>
          </cell>
        </row>
        <row r="3491">
          <cell r="A3491">
            <v>41108</v>
          </cell>
          <cell r="D3491">
            <v>850510</v>
          </cell>
          <cell r="E3491">
            <v>2125360</v>
          </cell>
          <cell r="K3491">
            <v>0</v>
          </cell>
          <cell r="L3491">
            <v>10550</v>
          </cell>
          <cell r="M3491">
            <v>131.78</v>
          </cell>
          <cell r="N3491">
            <v>33.020000000000003</v>
          </cell>
          <cell r="O3491">
            <v>0.25056913036879652</v>
          </cell>
          <cell r="P3491">
            <v>230</v>
          </cell>
          <cell r="Q3491">
            <v>139000</v>
          </cell>
          <cell r="R3491">
            <v>8.0640461375018972</v>
          </cell>
          <cell r="S3491">
            <v>80.61706161137441</v>
          </cell>
          <cell r="T3491">
            <v>28901</v>
          </cell>
          <cell r="U3491">
            <v>8.0996259917267892</v>
          </cell>
          <cell r="V3491">
            <v>2975870</v>
          </cell>
          <cell r="W3491">
            <v>54733.9</v>
          </cell>
          <cell r="X3491">
            <v>90</v>
          </cell>
          <cell r="Y3491">
            <v>0</v>
          </cell>
          <cell r="Z3491">
            <v>28.958400000000012</v>
          </cell>
        </row>
        <row r="3492">
          <cell r="A3492">
            <v>41109</v>
          </cell>
          <cell r="D3492">
            <v>853762</v>
          </cell>
          <cell r="E3492">
            <v>2173300</v>
          </cell>
          <cell r="K3492">
            <v>0</v>
          </cell>
          <cell r="L3492">
            <v>10520</v>
          </cell>
          <cell r="M3492">
            <v>134.19999999999999</v>
          </cell>
          <cell r="N3492">
            <v>34.380000000000003</v>
          </cell>
          <cell r="O3492">
            <v>0.25618479880774969</v>
          </cell>
          <cell r="P3492">
            <v>230</v>
          </cell>
          <cell r="Q3492">
            <v>136000</v>
          </cell>
          <cell r="R3492">
            <v>8.0972429210134127</v>
          </cell>
          <cell r="S3492">
            <v>81.156083650190112</v>
          </cell>
          <cell r="T3492">
            <v>25494</v>
          </cell>
          <cell r="U3492">
            <v>7.0239710980482064</v>
          </cell>
          <cell r="V3492">
            <v>3027062</v>
          </cell>
          <cell r="W3492">
            <v>53412.5</v>
          </cell>
          <cell r="X3492">
            <v>90</v>
          </cell>
          <cell r="Y3492">
            <v>0</v>
          </cell>
          <cell r="Z3492">
            <v>25.552000000000021</v>
          </cell>
        </row>
        <row r="3493">
          <cell r="A3493">
            <v>41110</v>
          </cell>
          <cell r="D3493">
            <v>731705</v>
          </cell>
          <cell r="E3493">
            <v>2156840</v>
          </cell>
          <cell r="K3493">
            <v>0</v>
          </cell>
          <cell r="L3493">
            <v>9070</v>
          </cell>
          <cell r="M3493">
            <v>135.28</v>
          </cell>
          <cell r="N3493">
            <v>33.520000000000003</v>
          </cell>
          <cell r="O3493">
            <v>0.24778237729154348</v>
          </cell>
          <cell r="P3493">
            <v>230</v>
          </cell>
          <cell r="Q3493">
            <v>129000</v>
          </cell>
          <cell r="R3493">
            <v>7.9717622708456535</v>
          </cell>
          <cell r="S3493">
            <v>80.67309812568908</v>
          </cell>
          <cell r="T3493">
            <v>23323</v>
          </cell>
          <cell r="U3493">
            <v>6.7339722940096145</v>
          </cell>
          <cell r="V3493">
            <v>2888545</v>
          </cell>
          <cell r="W3493">
            <v>53371.7</v>
          </cell>
          <cell r="X3493">
            <v>83</v>
          </cell>
          <cell r="Y3493">
            <v>0</v>
          </cell>
          <cell r="Z3493">
            <v>22.808000000000021</v>
          </cell>
        </row>
        <row r="3494">
          <cell r="A3494">
            <v>41111</v>
          </cell>
          <cell r="D3494">
            <v>484000</v>
          </cell>
          <cell r="E3494">
            <v>2045820</v>
          </cell>
          <cell r="K3494">
            <v>0</v>
          </cell>
          <cell r="L3494">
            <v>6100</v>
          </cell>
          <cell r="M3494">
            <v>131.29</v>
          </cell>
          <cell r="N3494">
            <v>31.55</v>
          </cell>
          <cell r="O3494">
            <v>0.24030771574377335</v>
          </cell>
          <cell r="P3494">
            <v>230</v>
          </cell>
          <cell r="Q3494">
            <v>110000</v>
          </cell>
          <cell r="R3494">
            <v>7.7912255312666616</v>
          </cell>
          <cell r="S3494">
            <v>79.344262295081961</v>
          </cell>
          <cell r="T3494">
            <v>22515</v>
          </cell>
          <cell r="U3494">
            <v>7.4224687922460886</v>
          </cell>
          <cell r="V3494">
            <v>2529820</v>
          </cell>
          <cell r="W3494">
            <v>55017.9</v>
          </cell>
          <cell r="X3494">
            <v>80</v>
          </cell>
          <cell r="Y3494">
            <v>0</v>
          </cell>
          <cell r="Z3494">
            <v>17.833600000000004</v>
          </cell>
        </row>
        <row r="3495">
          <cell r="A3495">
            <v>41112</v>
          </cell>
          <cell r="D3495">
            <v>475930</v>
          </cell>
          <cell r="E3495">
            <v>2164800</v>
          </cell>
          <cell r="K3495">
            <v>0</v>
          </cell>
          <cell r="L3495">
            <v>5930</v>
          </cell>
          <cell r="M3495">
            <v>133.83000000000001</v>
          </cell>
          <cell r="N3495">
            <v>33.729999999999997</v>
          </cell>
          <cell r="O3495">
            <v>0.25203616528431588</v>
          </cell>
          <cell r="P3495">
            <v>230</v>
          </cell>
          <cell r="Q3495">
            <v>122000</v>
          </cell>
          <cell r="R3495">
            <v>8.0878726742882758</v>
          </cell>
          <cell r="S3495">
            <v>80.258010118043842</v>
          </cell>
          <cell r="T3495">
            <v>22364</v>
          </cell>
          <cell r="U3495">
            <v>7.0630378721035472</v>
          </cell>
          <cell r="V3495">
            <v>2640730</v>
          </cell>
          <cell r="W3495">
            <v>54577.7</v>
          </cell>
          <cell r="X3495">
            <v>80</v>
          </cell>
          <cell r="Y3495">
            <v>0</v>
          </cell>
          <cell r="Z3495">
            <v>18.436799999999991</v>
          </cell>
        </row>
        <row r="3496">
          <cell r="A3496">
            <v>41113</v>
          </cell>
          <cell r="D3496">
            <v>923651</v>
          </cell>
          <cell r="E3496">
            <v>2191210</v>
          </cell>
          <cell r="K3496">
            <v>0</v>
          </cell>
          <cell r="L3496">
            <v>11440</v>
          </cell>
          <cell r="M3496">
            <v>136.83000000000001</v>
          </cell>
          <cell r="N3496">
            <v>32.89</v>
          </cell>
          <cell r="O3496">
            <v>0.24037126361178102</v>
          </cell>
          <cell r="P3496">
            <v>230</v>
          </cell>
          <cell r="Q3496">
            <v>136000</v>
          </cell>
          <cell r="R3496">
            <v>8.0070525469560767</v>
          </cell>
          <cell r="S3496">
            <v>80.738723776223779</v>
          </cell>
          <cell r="T3496">
            <v>24200</v>
          </cell>
          <cell r="U3496">
            <v>6.4795186687303215</v>
          </cell>
          <cell r="V3496">
            <v>3114861</v>
          </cell>
          <cell r="W3496">
            <v>49610.5</v>
          </cell>
          <cell r="X3496">
            <v>87</v>
          </cell>
          <cell r="Y3496">
            <v>0</v>
          </cell>
          <cell r="Z3496">
            <v>25.374400000000023</v>
          </cell>
        </row>
        <row r="3497">
          <cell r="A3497">
            <v>41114</v>
          </cell>
          <cell r="D3497">
            <v>855017</v>
          </cell>
          <cell r="E3497">
            <v>2186810</v>
          </cell>
          <cell r="K3497">
            <v>0</v>
          </cell>
          <cell r="L3497">
            <v>10600</v>
          </cell>
          <cell r="M3497">
            <v>141.94</v>
          </cell>
          <cell r="N3497">
            <v>32.96</v>
          </cell>
          <cell r="O3497">
            <v>0.2322107932929407</v>
          </cell>
          <cell r="P3497">
            <v>230</v>
          </cell>
          <cell r="Q3497">
            <v>136000</v>
          </cell>
          <cell r="R3497">
            <v>7.703290122587009</v>
          </cell>
          <cell r="S3497">
            <v>80.661981132075468</v>
          </cell>
          <cell r="T3497">
            <v>26702</v>
          </cell>
          <cell r="U3497">
            <v>7.3210830201717574</v>
          </cell>
          <cell r="V3497">
            <v>3041827</v>
          </cell>
          <cell r="W3497">
            <v>54786.400000000001</v>
          </cell>
          <cell r="X3497">
            <v>92</v>
          </cell>
          <cell r="Y3497">
            <v>0</v>
          </cell>
          <cell r="Z3497">
            <v>26.134400000000014</v>
          </cell>
        </row>
        <row r="3498">
          <cell r="A3498">
            <v>41115</v>
          </cell>
          <cell r="D3498">
            <v>895882</v>
          </cell>
          <cell r="E3498">
            <v>2176910</v>
          </cell>
          <cell r="K3498">
            <v>0</v>
          </cell>
          <cell r="L3498">
            <v>11730</v>
          </cell>
          <cell r="M3498">
            <v>139.5</v>
          </cell>
          <cell r="N3498">
            <v>33.200000000000003</v>
          </cell>
          <cell r="O3498">
            <v>0.23799283154121867</v>
          </cell>
          <cell r="P3498">
            <v>230</v>
          </cell>
          <cell r="Q3498">
            <v>134000</v>
          </cell>
          <cell r="R3498">
            <v>7.8025448028673834</v>
          </cell>
          <cell r="S3498">
            <v>76.375277067348676</v>
          </cell>
          <cell r="T3498">
            <v>22304</v>
          </cell>
          <cell r="U3498">
            <v>6.053626799340794</v>
          </cell>
          <cell r="V3498">
            <v>3072792</v>
          </cell>
          <cell r="W3498">
            <v>55987.199999999997</v>
          </cell>
          <cell r="X3498">
            <v>91</v>
          </cell>
          <cell r="Y3498">
            <v>0</v>
          </cell>
          <cell r="Z3498">
            <v>25.660800000000009</v>
          </cell>
        </row>
        <row r="3499">
          <cell r="A3499">
            <v>41116</v>
          </cell>
          <cell r="D3499">
            <v>816129</v>
          </cell>
          <cell r="E3499">
            <v>2202480</v>
          </cell>
          <cell r="K3499">
            <v>0</v>
          </cell>
          <cell r="L3499">
            <v>9180</v>
          </cell>
          <cell r="M3499">
            <v>140.33000000000001</v>
          </cell>
          <cell r="N3499">
            <v>34.21</v>
          </cell>
          <cell r="O3499">
            <v>0.2437825126487565</v>
          </cell>
          <cell r="P3499">
            <v>230</v>
          </cell>
          <cell r="Q3499">
            <v>137000</v>
          </cell>
          <cell r="R3499">
            <v>7.8475023159695008</v>
          </cell>
          <cell r="S3499">
            <v>88.902941176470591</v>
          </cell>
          <cell r="T3499">
            <v>20146</v>
          </cell>
          <cell r="U3499">
            <v>5.5660617191560746</v>
          </cell>
          <cell r="V3499">
            <v>3018609</v>
          </cell>
          <cell r="W3499">
            <v>55896.800000000003</v>
          </cell>
          <cell r="X3499">
            <v>84</v>
          </cell>
          <cell r="Y3499">
            <v>0</v>
          </cell>
          <cell r="Z3499">
            <v>28.027199999999993</v>
          </cell>
        </row>
        <row r="3500">
          <cell r="A3500">
            <v>41117</v>
          </cell>
          <cell r="D3500">
            <v>671862</v>
          </cell>
          <cell r="E3500">
            <v>2208100</v>
          </cell>
          <cell r="K3500">
            <v>0</v>
          </cell>
          <cell r="L3500">
            <v>8300</v>
          </cell>
          <cell r="M3500">
            <v>143.66</v>
          </cell>
          <cell r="N3500">
            <v>34.53</v>
          </cell>
          <cell r="O3500">
            <v>0.24035918140052903</v>
          </cell>
          <cell r="P3500">
            <v>230</v>
          </cell>
          <cell r="Q3500">
            <v>133000</v>
          </cell>
          <cell r="R3500">
            <v>7.6851594041486848</v>
          </cell>
          <cell r="S3500">
            <v>80.947228915662649</v>
          </cell>
          <cell r="T3500">
            <v>20424</v>
          </cell>
          <cell r="U3500">
            <v>5.9145280389116248</v>
          </cell>
          <cell r="V3500">
            <v>2879962</v>
          </cell>
          <cell r="W3500">
            <v>55479.7</v>
          </cell>
          <cell r="X3500">
            <v>84</v>
          </cell>
          <cell r="Y3500">
            <v>0</v>
          </cell>
          <cell r="Z3500">
            <v>26.052800000000005</v>
          </cell>
        </row>
        <row r="3501">
          <cell r="A3501">
            <v>41118</v>
          </cell>
          <cell r="D3501">
            <v>482868</v>
          </cell>
          <cell r="E3501">
            <v>2130430</v>
          </cell>
          <cell r="K3501">
            <v>0</v>
          </cell>
          <cell r="L3501">
            <v>6080</v>
          </cell>
          <cell r="M3501">
            <v>140.62</v>
          </cell>
          <cell r="N3501">
            <v>35.049999999999997</v>
          </cell>
          <cell r="O3501">
            <v>0.24925330678424118</v>
          </cell>
          <cell r="P3501">
            <v>230</v>
          </cell>
          <cell r="Q3501">
            <v>113000</v>
          </cell>
          <cell r="R3501">
            <v>7.5751315602332525</v>
          </cell>
          <cell r="S3501">
            <v>79.419078947368419</v>
          </cell>
          <cell r="T3501">
            <v>19217</v>
          </cell>
          <cell r="U3501">
            <v>6.1328551125818791</v>
          </cell>
          <cell r="V3501">
            <v>2613298</v>
          </cell>
          <cell r="W3501">
            <v>56572.6</v>
          </cell>
          <cell r="X3501">
            <v>78</v>
          </cell>
          <cell r="Y3501">
            <v>0</v>
          </cell>
          <cell r="Z3501">
            <v>18.713600000000014</v>
          </cell>
        </row>
        <row r="3502">
          <cell r="A3502">
            <v>41119</v>
          </cell>
          <cell r="D3502">
            <v>535736</v>
          </cell>
          <cell r="E3502">
            <v>2136370</v>
          </cell>
          <cell r="K3502">
            <v>0</v>
          </cell>
          <cell r="L3502">
            <v>6730</v>
          </cell>
          <cell r="M3502">
            <v>141.38999999999999</v>
          </cell>
          <cell r="N3502">
            <v>35.1</v>
          </cell>
          <cell r="O3502">
            <v>0.24824952259707198</v>
          </cell>
          <cell r="P3502">
            <v>230</v>
          </cell>
          <cell r="Q3502">
            <v>120000</v>
          </cell>
          <cell r="R3502">
            <v>7.5548836551382701</v>
          </cell>
          <cell r="S3502">
            <v>79.604160475482914</v>
          </cell>
          <cell r="T3502">
            <v>22714</v>
          </cell>
          <cell r="U3502">
            <v>7.0893430125900698</v>
          </cell>
          <cell r="V3502">
            <v>2672106</v>
          </cell>
          <cell r="W3502">
            <v>56671.5</v>
          </cell>
          <cell r="X3502">
            <v>74</v>
          </cell>
          <cell r="Y3502">
            <v>0</v>
          </cell>
          <cell r="Z3502">
            <v>20.624000000000009</v>
          </cell>
        </row>
        <row r="3503">
          <cell r="A3503">
            <v>41120</v>
          </cell>
          <cell r="D3503">
            <v>681236</v>
          </cell>
          <cell r="E3503">
            <v>2172620</v>
          </cell>
          <cell r="K3503">
            <v>0</v>
          </cell>
          <cell r="L3503">
            <v>8390</v>
          </cell>
          <cell r="M3503">
            <v>142.72</v>
          </cell>
          <cell r="N3503">
            <v>34.520000000000003</v>
          </cell>
          <cell r="O3503">
            <v>0.24187219730941706</v>
          </cell>
          <cell r="P3503">
            <v>230</v>
          </cell>
          <cell r="Q3503">
            <v>129000</v>
          </cell>
          <cell r="R3503">
            <v>7.6114770179372195</v>
          </cell>
          <cell r="S3503">
            <v>81.196185935637658</v>
          </cell>
          <cell r="T3503">
            <v>18692</v>
          </cell>
          <cell r="U3503">
            <v>5.4624788356525347</v>
          </cell>
          <cell r="V3503">
            <v>2853856</v>
          </cell>
          <cell r="W3503">
            <v>52986.9</v>
          </cell>
          <cell r="X3503">
            <v>80</v>
          </cell>
          <cell r="Y3503">
            <v>0</v>
          </cell>
          <cell r="Z3503">
            <v>22.964800000000039</v>
          </cell>
        </row>
        <row r="3504">
          <cell r="A3504">
            <v>41121</v>
          </cell>
          <cell r="D3504">
            <v>767873</v>
          </cell>
          <cell r="E3504">
            <v>2205080</v>
          </cell>
          <cell r="K3504">
            <v>0</v>
          </cell>
          <cell r="L3504">
            <v>9570</v>
          </cell>
          <cell r="M3504">
            <v>143.5</v>
          </cell>
          <cell r="N3504">
            <v>34.21</v>
          </cell>
          <cell r="O3504">
            <v>0.238397212543554</v>
          </cell>
          <cell r="P3504">
            <v>230</v>
          </cell>
          <cell r="Q3504">
            <v>133000</v>
          </cell>
          <cell r="R3504">
            <v>7.6832055749128916</v>
          </cell>
          <cell r="S3504">
            <v>80.237513061650986</v>
          </cell>
          <cell r="T3504">
            <v>19555</v>
          </cell>
          <cell r="U3504">
            <v>5.4857476724320904</v>
          </cell>
          <cell r="V3504">
            <v>2972953</v>
          </cell>
          <cell r="W3504">
            <v>53278.5</v>
          </cell>
          <cell r="X3504">
            <v>84</v>
          </cell>
          <cell r="Y3504">
            <v>0</v>
          </cell>
          <cell r="Z3504">
            <v>27.75360000000002</v>
          </cell>
        </row>
        <row r="3505">
          <cell r="A3505">
            <v>41122</v>
          </cell>
          <cell r="B3505">
            <v>0</v>
          </cell>
          <cell r="C3505">
            <v>0</v>
          </cell>
          <cell r="D3505">
            <v>823246</v>
          </cell>
          <cell r="E3505">
            <v>2198240</v>
          </cell>
          <cell r="H3505">
            <v>0</v>
          </cell>
          <cell r="I3505">
            <v>0</v>
          </cell>
          <cell r="J3505">
            <v>0</v>
          </cell>
          <cell r="K3505">
            <v>0</v>
          </cell>
          <cell r="L3505">
            <v>10110</v>
          </cell>
          <cell r="M3505">
            <v>143.99</v>
          </cell>
          <cell r="N3505">
            <v>32.46</v>
          </cell>
          <cell r="O3505">
            <v>0.22543232168900618</v>
          </cell>
          <cell r="P3505">
            <v>230</v>
          </cell>
          <cell r="Q3505">
            <v>133000</v>
          </cell>
          <cell r="R3505">
            <v>7.6333078686019862</v>
          </cell>
          <cell r="S3505">
            <v>81.42888229475767</v>
          </cell>
          <cell r="T3505">
            <v>23601</v>
          </cell>
          <cell r="U3505">
            <v>6.5144217117007992</v>
          </cell>
          <cell r="V3505">
            <v>3021486</v>
          </cell>
          <cell r="W3505">
            <v>55244.6</v>
          </cell>
          <cell r="X3505">
            <v>86</v>
          </cell>
          <cell r="Y3505">
            <v>0</v>
          </cell>
          <cell r="Z3505">
            <v>27.571200000000033</v>
          </cell>
        </row>
        <row r="3506">
          <cell r="A3506">
            <v>41123</v>
          </cell>
          <cell r="B3506">
            <v>0</v>
          </cell>
          <cell r="C3506">
            <v>0</v>
          </cell>
          <cell r="D3506">
            <v>820990</v>
          </cell>
          <cell r="E3506">
            <v>2197500</v>
          </cell>
          <cell r="H3506">
            <v>0</v>
          </cell>
          <cell r="I3506">
            <v>0</v>
          </cell>
          <cell r="J3506">
            <v>0</v>
          </cell>
          <cell r="K3506">
            <v>0</v>
          </cell>
          <cell r="L3506">
            <v>10300</v>
          </cell>
          <cell r="M3506">
            <v>142.68</v>
          </cell>
          <cell r="N3506">
            <v>32.81</v>
          </cell>
          <cell r="O3506">
            <v>0.22995514437903</v>
          </cell>
          <cell r="P3506">
            <v>230</v>
          </cell>
          <cell r="Q3506">
            <v>137000</v>
          </cell>
          <cell r="R3506">
            <v>7.7007989907485284</v>
          </cell>
          <cell r="S3506">
            <v>79.707766990291262</v>
          </cell>
          <cell r="T3506">
            <v>20860</v>
          </cell>
          <cell r="U3506">
            <v>5.7635572753264048</v>
          </cell>
          <cell r="V3506">
            <v>3018490</v>
          </cell>
          <cell r="W3506">
            <v>56495</v>
          </cell>
          <cell r="X3506">
            <v>84</v>
          </cell>
          <cell r="Y3506">
            <v>0</v>
          </cell>
          <cell r="Z3506">
            <v>25.464000000000013</v>
          </cell>
        </row>
        <row r="3507">
          <cell r="A3507">
            <v>41124</v>
          </cell>
          <cell r="B3507">
            <v>0</v>
          </cell>
          <cell r="C3507">
            <v>0</v>
          </cell>
          <cell r="D3507">
            <v>864464</v>
          </cell>
          <cell r="E3507">
            <v>2148290</v>
          </cell>
          <cell r="H3507">
            <v>0</v>
          </cell>
          <cell r="I3507">
            <v>0</v>
          </cell>
          <cell r="J3507">
            <v>0</v>
          </cell>
          <cell r="K3507">
            <v>0</v>
          </cell>
          <cell r="L3507">
            <v>10540</v>
          </cell>
          <cell r="M3507">
            <v>139.1</v>
          </cell>
          <cell r="N3507">
            <v>29.11</v>
          </cell>
          <cell r="O3507">
            <v>0.20927390366642704</v>
          </cell>
          <cell r="P3507">
            <v>230</v>
          </cell>
          <cell r="Q3507">
            <v>139000</v>
          </cell>
          <cell r="R3507">
            <v>7.7221063982746223</v>
          </cell>
          <cell r="S3507">
            <v>82.017457305502845</v>
          </cell>
          <cell r="T3507">
            <v>20293</v>
          </cell>
          <cell r="U3507">
            <v>5.6175718296283064</v>
          </cell>
          <cell r="V3507">
            <v>3012754</v>
          </cell>
          <cell r="W3507">
            <v>56333.8</v>
          </cell>
          <cell r="X3507">
            <v>85</v>
          </cell>
          <cell r="Y3507">
            <v>0</v>
          </cell>
          <cell r="Z3507">
            <v>27.246400000000008</v>
          </cell>
        </row>
        <row r="3508">
          <cell r="A3508">
            <v>41125</v>
          </cell>
          <cell r="B3508">
            <v>0</v>
          </cell>
          <cell r="C3508">
            <v>0</v>
          </cell>
          <cell r="D3508">
            <v>925451</v>
          </cell>
          <cell r="E3508">
            <v>2171700</v>
          </cell>
          <cell r="H3508">
            <v>0</v>
          </cell>
          <cell r="I3508">
            <v>0</v>
          </cell>
          <cell r="J3508">
            <v>0</v>
          </cell>
          <cell r="K3508">
            <v>0</v>
          </cell>
          <cell r="L3508">
            <v>11470</v>
          </cell>
          <cell r="M3508">
            <v>139.47999999999999</v>
          </cell>
          <cell r="N3508">
            <v>27.65</v>
          </cell>
          <cell r="O3508">
            <v>0.19823630628047031</v>
          </cell>
          <cell r="P3508">
            <v>230</v>
          </cell>
          <cell r="Q3508">
            <v>138000</v>
          </cell>
          <cell r="R3508">
            <v>7.7849870949240039</v>
          </cell>
          <cell r="S3508">
            <v>80.684481255449001</v>
          </cell>
          <cell r="T3508">
            <v>19617</v>
          </cell>
          <cell r="U3508">
            <v>5.2824605581064663</v>
          </cell>
          <cell r="V3508">
            <v>3097151</v>
          </cell>
          <cell r="W3508">
            <v>56210</v>
          </cell>
          <cell r="X3508">
            <v>81</v>
          </cell>
          <cell r="Y3508">
            <v>0</v>
          </cell>
          <cell r="Z3508">
            <v>26.808000000000021</v>
          </cell>
        </row>
        <row r="3509">
          <cell r="A3509">
            <v>41126</v>
          </cell>
          <cell r="B3509">
            <v>0</v>
          </cell>
          <cell r="C3509">
            <v>0</v>
          </cell>
          <cell r="D3509">
            <v>565840</v>
          </cell>
          <cell r="E3509">
            <v>1775140</v>
          </cell>
          <cell r="H3509">
            <v>0</v>
          </cell>
          <cell r="I3509">
            <v>0</v>
          </cell>
          <cell r="J3509">
            <v>0</v>
          </cell>
          <cell r="K3509">
            <v>0</v>
          </cell>
          <cell r="L3509">
            <v>7180</v>
          </cell>
          <cell r="M3509">
            <v>115.71</v>
          </cell>
          <cell r="N3509">
            <v>28.13</v>
          </cell>
          <cell r="O3509">
            <v>0.24310776942355891</v>
          </cell>
          <cell r="P3509">
            <v>230</v>
          </cell>
          <cell r="Q3509">
            <v>124000</v>
          </cell>
          <cell r="R3509">
            <v>7.6706421225477488</v>
          </cell>
          <cell r="S3509">
            <v>78.807799442896936</v>
          </cell>
          <cell r="T3509">
            <v>26103</v>
          </cell>
          <cell r="U3509">
            <v>9.2994822681099354</v>
          </cell>
          <cell r="V3509">
            <v>2340980</v>
          </cell>
          <cell r="W3509">
            <v>54199.8</v>
          </cell>
          <cell r="X3509">
            <v>80</v>
          </cell>
          <cell r="Y3509">
            <v>0</v>
          </cell>
          <cell r="Z3509">
            <v>25.348800000000011</v>
          </cell>
        </row>
        <row r="3510">
          <cell r="A3510">
            <v>41127</v>
          </cell>
          <cell r="B3510">
            <v>0</v>
          </cell>
          <cell r="C3510">
            <v>0</v>
          </cell>
          <cell r="D3510">
            <v>370038</v>
          </cell>
          <cell r="E3510">
            <v>2161130</v>
          </cell>
          <cell r="H3510">
            <v>0</v>
          </cell>
          <cell r="I3510">
            <v>0</v>
          </cell>
          <cell r="J3510">
            <v>0</v>
          </cell>
          <cell r="K3510">
            <v>0</v>
          </cell>
          <cell r="L3510">
            <v>4710</v>
          </cell>
          <cell r="M3510">
            <v>138.18</v>
          </cell>
          <cell r="N3510">
            <v>34.03</v>
          </cell>
          <cell r="O3510">
            <v>0.2462729772760168</v>
          </cell>
          <cell r="P3510">
            <v>230</v>
          </cell>
          <cell r="Q3510">
            <v>110000</v>
          </cell>
          <cell r="R3510">
            <v>7.8199811839629465</v>
          </cell>
          <cell r="S3510">
            <v>78.564331210191085</v>
          </cell>
          <cell r="T3510">
            <v>23397</v>
          </cell>
          <cell r="U3510">
            <v>7.709127959898356</v>
          </cell>
          <cell r="V3510">
            <v>2531168</v>
          </cell>
          <cell r="W3510">
            <v>55853.9</v>
          </cell>
          <cell r="X3510">
            <v>78</v>
          </cell>
          <cell r="Y3510">
            <v>0</v>
          </cell>
          <cell r="Z3510">
            <v>20.083200000000019</v>
          </cell>
        </row>
        <row r="3511">
          <cell r="A3511">
            <v>41128</v>
          </cell>
          <cell r="B3511">
            <v>0</v>
          </cell>
          <cell r="C3511">
            <v>0</v>
          </cell>
          <cell r="D3511">
            <v>338603</v>
          </cell>
          <cell r="E3511">
            <v>2155480</v>
          </cell>
          <cell r="H3511">
            <v>0</v>
          </cell>
          <cell r="I3511">
            <v>0</v>
          </cell>
          <cell r="J3511">
            <v>0</v>
          </cell>
          <cell r="K3511">
            <v>0</v>
          </cell>
          <cell r="L3511">
            <v>4310</v>
          </cell>
          <cell r="M3511">
            <v>141.96</v>
          </cell>
          <cell r="N3511">
            <v>29.5</v>
          </cell>
          <cell r="O3511">
            <v>0.20780501549732316</v>
          </cell>
          <cell r="P3511">
            <v>230</v>
          </cell>
          <cell r="Q3511">
            <v>109000</v>
          </cell>
          <cell r="R3511">
            <v>7.5918568610876305</v>
          </cell>
          <cell r="S3511">
            <v>78.562180974477954</v>
          </cell>
          <cell r="T3511">
            <v>19829</v>
          </cell>
          <cell r="U3511">
            <v>6.6306478172538768</v>
          </cell>
          <cell r="V3511">
            <v>2494083</v>
          </cell>
          <cell r="W3511">
            <v>21306.2</v>
          </cell>
          <cell r="X3511">
            <v>78</v>
          </cell>
          <cell r="Y3511">
            <v>0</v>
          </cell>
          <cell r="Z3511">
            <v>19.804800000000014</v>
          </cell>
        </row>
        <row r="3512">
          <cell r="A3512">
            <v>41129</v>
          </cell>
          <cell r="B3512">
            <v>0</v>
          </cell>
          <cell r="C3512">
            <v>0</v>
          </cell>
          <cell r="D3512">
            <v>437972</v>
          </cell>
          <cell r="E3512">
            <v>2154740</v>
          </cell>
          <cell r="H3512">
            <v>0</v>
          </cell>
          <cell r="I3512">
            <v>0</v>
          </cell>
          <cell r="J3512">
            <v>0</v>
          </cell>
          <cell r="K3512">
            <v>0</v>
          </cell>
          <cell r="L3512">
            <v>6100</v>
          </cell>
          <cell r="M3512">
            <v>140.32</v>
          </cell>
          <cell r="N3512">
            <v>31.3</v>
          </cell>
          <cell r="O3512">
            <v>0.22306157354618017</v>
          </cell>
          <cell r="P3512">
            <v>230</v>
          </cell>
          <cell r="Q3512">
            <v>120000</v>
          </cell>
          <cell r="R3512">
            <v>7.6779503990877993</v>
          </cell>
          <cell r="S3512">
            <v>71.798688524590162</v>
          </cell>
          <cell r="T3512">
            <v>20440</v>
          </cell>
          <cell r="U3512">
            <v>6.5749531764422731</v>
          </cell>
          <cell r="V3512">
            <v>2592712</v>
          </cell>
          <cell r="W3512">
            <v>54328.2</v>
          </cell>
          <cell r="X3512">
            <v>81</v>
          </cell>
          <cell r="Y3512">
            <v>0</v>
          </cell>
          <cell r="Z3512">
            <v>21.920000000000016</v>
          </cell>
        </row>
        <row r="3513">
          <cell r="A3513">
            <v>41130</v>
          </cell>
          <cell r="B3513">
            <v>0</v>
          </cell>
          <cell r="C3513">
            <v>0</v>
          </cell>
          <cell r="D3513">
            <v>461990</v>
          </cell>
          <cell r="E3513">
            <v>2178020</v>
          </cell>
          <cell r="H3513">
            <v>0</v>
          </cell>
          <cell r="I3513">
            <v>0</v>
          </cell>
          <cell r="J3513">
            <v>0</v>
          </cell>
          <cell r="K3513">
            <v>0</v>
          </cell>
          <cell r="L3513">
            <v>5760</v>
          </cell>
          <cell r="M3513">
            <v>141.80000000000001</v>
          </cell>
          <cell r="N3513">
            <v>31.62</v>
          </cell>
          <cell r="O3513">
            <v>0.22299012693935119</v>
          </cell>
          <cell r="P3513">
            <v>230</v>
          </cell>
          <cell r="Q3513">
            <v>122000</v>
          </cell>
          <cell r="R3513">
            <v>7.679901269393512</v>
          </cell>
          <cell r="S3513">
            <v>80.206597222222229</v>
          </cell>
          <cell r="T3513">
            <v>22252</v>
          </cell>
          <cell r="U3513">
            <v>7.0295824637027877</v>
          </cell>
          <cell r="V3513">
            <v>2640010</v>
          </cell>
          <cell r="W3513">
            <v>54821.9</v>
          </cell>
          <cell r="X3513">
            <v>80</v>
          </cell>
          <cell r="Y3513">
            <v>0</v>
          </cell>
          <cell r="Z3513">
            <v>20.166400000000024</v>
          </cell>
        </row>
        <row r="3514">
          <cell r="A3514">
            <v>41131</v>
          </cell>
          <cell r="B3514">
            <v>0</v>
          </cell>
          <cell r="C3514">
            <v>0</v>
          </cell>
          <cell r="D3514">
            <v>226983</v>
          </cell>
          <cell r="E3514">
            <v>2147680</v>
          </cell>
          <cell r="H3514">
            <v>0</v>
          </cell>
          <cell r="I3514">
            <v>0</v>
          </cell>
          <cell r="J3514">
            <v>0</v>
          </cell>
          <cell r="K3514">
            <v>0</v>
          </cell>
          <cell r="L3514">
            <v>3180</v>
          </cell>
          <cell r="M3514">
            <v>142.21</v>
          </cell>
          <cell r="N3514">
            <v>30.99</v>
          </cell>
          <cell r="O3514">
            <v>0.21791716475634623</v>
          </cell>
          <cell r="P3514">
            <v>230</v>
          </cell>
          <cell r="Q3514">
            <v>109000</v>
          </cell>
          <cell r="R3514">
            <v>7.5510864214893472</v>
          </cell>
          <cell r="S3514">
            <v>71.378301886792457</v>
          </cell>
          <cell r="T3514">
            <v>20091</v>
          </cell>
          <cell r="U3514">
            <v>7.0561144886663918</v>
          </cell>
          <cell r="V3514">
            <v>2374663</v>
          </cell>
          <cell r="W3514">
            <v>54644.3</v>
          </cell>
          <cell r="X3514">
            <v>74</v>
          </cell>
          <cell r="Y3514">
            <v>0</v>
          </cell>
          <cell r="Z3514">
            <v>15.704000000000022</v>
          </cell>
        </row>
        <row r="3515">
          <cell r="A3515">
            <v>41132</v>
          </cell>
          <cell r="B3515">
            <v>0</v>
          </cell>
          <cell r="C3515">
            <v>0</v>
          </cell>
          <cell r="D3515">
            <v>1857</v>
          </cell>
          <cell r="E3515">
            <v>1912870</v>
          </cell>
          <cell r="H3515">
            <v>0</v>
          </cell>
          <cell r="I3515">
            <v>0</v>
          </cell>
          <cell r="J3515">
            <v>0</v>
          </cell>
          <cell r="K3515">
            <v>0</v>
          </cell>
          <cell r="L3515">
            <v>150</v>
          </cell>
          <cell r="M3515">
            <v>122.55</v>
          </cell>
          <cell r="N3515">
            <v>27.89</v>
          </cell>
          <cell r="O3515">
            <v>0.22758057935536516</v>
          </cell>
          <cell r="P3515">
            <v>230</v>
          </cell>
          <cell r="Q3515">
            <v>89000</v>
          </cell>
          <cell r="R3515">
            <v>7.8044471644226849</v>
          </cell>
          <cell r="S3515">
            <v>12.38</v>
          </cell>
          <cell r="T3515">
            <v>19432</v>
          </cell>
          <cell r="U3515">
            <v>8.4640201971351523</v>
          </cell>
          <cell r="V3515">
            <v>1914727</v>
          </cell>
          <cell r="W3515">
            <v>54992.9</v>
          </cell>
          <cell r="X3515">
            <v>70</v>
          </cell>
          <cell r="Y3515">
            <v>0</v>
          </cell>
          <cell r="Z3515">
            <v>11.19039999999999</v>
          </cell>
        </row>
        <row r="3516">
          <cell r="A3516">
            <v>41133</v>
          </cell>
          <cell r="B3516">
            <v>0</v>
          </cell>
          <cell r="C3516">
            <v>0</v>
          </cell>
          <cell r="D3516">
            <v>99565</v>
          </cell>
          <cell r="E3516">
            <v>1966260</v>
          </cell>
          <cell r="H3516">
            <v>0</v>
          </cell>
          <cell r="I3516">
            <v>0</v>
          </cell>
          <cell r="J3516">
            <v>0</v>
          </cell>
          <cell r="K3516">
            <v>0</v>
          </cell>
          <cell r="L3516">
            <v>1500</v>
          </cell>
          <cell r="M3516">
            <v>126.69</v>
          </cell>
          <cell r="N3516">
            <v>31.03</v>
          </cell>
          <cell r="O3516">
            <v>0.24492856579051228</v>
          </cell>
          <cell r="P3516">
            <v>230</v>
          </cell>
          <cell r="Q3516">
            <v>104000</v>
          </cell>
          <cell r="R3516">
            <v>7.7601231352119351</v>
          </cell>
          <cell r="S3516">
            <v>66.376666666666665</v>
          </cell>
          <cell r="T3516">
            <v>19383</v>
          </cell>
          <cell r="U3516">
            <v>7.8251652487504986</v>
          </cell>
          <cell r="V3516">
            <v>2065825</v>
          </cell>
          <cell r="W3516">
            <v>54119.6</v>
          </cell>
          <cell r="X3516">
            <v>70</v>
          </cell>
          <cell r="Y3516">
            <v>0</v>
          </cell>
          <cell r="Z3516">
            <v>13.367999999999974</v>
          </cell>
        </row>
        <row r="3517">
          <cell r="A3517">
            <v>41134</v>
          </cell>
          <cell r="B3517">
            <v>0</v>
          </cell>
          <cell r="C3517">
            <v>0</v>
          </cell>
          <cell r="D3517">
            <v>293205</v>
          </cell>
          <cell r="E3517">
            <v>2121190</v>
          </cell>
          <cell r="H3517">
            <v>0</v>
          </cell>
          <cell r="I3517">
            <v>0</v>
          </cell>
          <cell r="J3517">
            <v>0</v>
          </cell>
          <cell r="K3517">
            <v>0</v>
          </cell>
          <cell r="L3517">
            <v>3840</v>
          </cell>
          <cell r="M3517">
            <v>134.69</v>
          </cell>
          <cell r="N3517">
            <v>35.409999999999997</v>
          </cell>
          <cell r="O3517">
            <v>0.26289999257554381</v>
          </cell>
          <cell r="P3517">
            <v>230</v>
          </cell>
          <cell r="Q3517">
            <v>113000</v>
          </cell>
          <cell r="R3517">
            <v>7.8743410795159257</v>
          </cell>
          <cell r="S3517">
            <v>76.35546875</v>
          </cell>
          <cell r="T3517">
            <v>19865</v>
          </cell>
          <cell r="U3517">
            <v>6.8619302144015375</v>
          </cell>
          <cell r="V3517">
            <v>2414395</v>
          </cell>
          <cell r="W3517">
            <v>43554.2</v>
          </cell>
          <cell r="X3517">
            <v>73</v>
          </cell>
          <cell r="Y3517">
            <v>0</v>
          </cell>
          <cell r="Z3517">
            <v>17.30080000000001</v>
          </cell>
        </row>
        <row r="3518">
          <cell r="A3518">
            <v>41135</v>
          </cell>
          <cell r="B3518">
            <v>0</v>
          </cell>
          <cell r="C3518">
            <v>0</v>
          </cell>
          <cell r="D3518">
            <v>175660</v>
          </cell>
          <cell r="E3518">
            <v>2152880</v>
          </cell>
          <cell r="H3518">
            <v>0</v>
          </cell>
          <cell r="I3518">
            <v>0</v>
          </cell>
          <cell r="J3518">
            <v>0</v>
          </cell>
          <cell r="K3518">
            <v>0</v>
          </cell>
          <cell r="L3518">
            <v>2410</v>
          </cell>
          <cell r="M3518">
            <v>139.28</v>
          </cell>
          <cell r="N3518">
            <v>36.090000000000003</v>
          </cell>
          <cell r="O3518">
            <v>0.2591183228029868</v>
          </cell>
          <cell r="P3518">
            <v>230</v>
          </cell>
          <cell r="Q3518">
            <v>104000</v>
          </cell>
          <cell r="R3518">
            <v>7.728604250430787</v>
          </cell>
          <cell r="S3518">
            <v>72.887966804979257</v>
          </cell>
          <cell r="T3518">
            <v>19405</v>
          </cell>
          <cell r="U3518">
            <v>6.9501790821716618</v>
          </cell>
          <cell r="V3518">
            <v>2328540</v>
          </cell>
          <cell r="W3518">
            <v>46614.400000000001</v>
          </cell>
          <cell r="X3518">
            <v>72</v>
          </cell>
          <cell r="Y3518">
            <v>0</v>
          </cell>
          <cell r="Z3518">
            <v>16.856000000000023</v>
          </cell>
        </row>
        <row r="3519">
          <cell r="A3519">
            <v>41136</v>
          </cell>
          <cell r="B3519">
            <v>0</v>
          </cell>
          <cell r="C3519">
            <v>0</v>
          </cell>
          <cell r="D3519">
            <v>210235</v>
          </cell>
          <cell r="E3519">
            <v>2150260</v>
          </cell>
          <cell r="H3519">
            <v>0</v>
          </cell>
          <cell r="I3519">
            <v>0</v>
          </cell>
          <cell r="J3519">
            <v>0</v>
          </cell>
          <cell r="K3519">
            <v>0</v>
          </cell>
          <cell r="L3519">
            <v>3210</v>
          </cell>
          <cell r="M3519">
            <v>141.33000000000001</v>
          </cell>
          <cell r="N3519">
            <v>35.880000000000003</v>
          </cell>
          <cell r="O3519">
            <v>0.25387391212056887</v>
          </cell>
          <cell r="P3519">
            <v>230</v>
          </cell>
          <cell r="Q3519">
            <v>109000</v>
          </cell>
          <cell r="R3519">
            <v>7.6072313026250615</v>
          </cell>
          <cell r="S3519">
            <v>65.493769470404985</v>
          </cell>
          <cell r="T3519">
            <v>26801</v>
          </cell>
          <cell r="U3519">
            <v>9.4692147197939427</v>
          </cell>
          <cell r="V3519">
            <v>2360495</v>
          </cell>
          <cell r="W3519">
            <v>53920</v>
          </cell>
          <cell r="X3519">
            <v>71</v>
          </cell>
          <cell r="Y3519">
            <v>0</v>
          </cell>
          <cell r="Z3519">
            <v>17.076799999999992</v>
          </cell>
        </row>
        <row r="3520">
          <cell r="A3520">
            <v>41137</v>
          </cell>
          <cell r="B3520">
            <v>0</v>
          </cell>
          <cell r="C3520">
            <v>0</v>
          </cell>
          <cell r="D3520">
            <v>514960</v>
          </cell>
          <cell r="E3520">
            <v>1967680</v>
          </cell>
          <cell r="H3520">
            <v>0</v>
          </cell>
          <cell r="I3520">
            <v>0</v>
          </cell>
          <cell r="J3520">
            <v>0</v>
          </cell>
          <cell r="K3520">
            <v>0</v>
          </cell>
          <cell r="L3520">
            <v>6700</v>
          </cell>
          <cell r="M3520">
            <v>130.04</v>
          </cell>
          <cell r="N3520">
            <v>33.11</v>
          </cell>
          <cell r="O3520">
            <v>0.25461396493386651</v>
          </cell>
          <cell r="P3520">
            <v>230</v>
          </cell>
          <cell r="Q3520">
            <v>131000</v>
          </cell>
          <cell r="R3520">
            <v>7.5656721008920345</v>
          </cell>
          <cell r="S3520">
            <v>76.859701492537312</v>
          </cell>
          <cell r="T3520">
            <v>21159</v>
          </cell>
          <cell r="U3520">
            <v>7.1080003544613799</v>
          </cell>
          <cell r="V3520">
            <v>2482640</v>
          </cell>
          <cell r="W3520">
            <v>55578.1</v>
          </cell>
          <cell r="X3520">
            <v>78</v>
          </cell>
          <cell r="Y3520">
            <v>0</v>
          </cell>
          <cell r="Z3520">
            <v>22.694400000000016</v>
          </cell>
        </row>
        <row r="3521">
          <cell r="A3521">
            <v>41138</v>
          </cell>
          <cell r="B3521">
            <v>0</v>
          </cell>
          <cell r="C3521">
            <v>0</v>
          </cell>
          <cell r="D3521">
            <v>281900</v>
          </cell>
          <cell r="E3521">
            <v>2070020</v>
          </cell>
          <cell r="H3521">
            <v>0</v>
          </cell>
          <cell r="I3521">
            <v>0</v>
          </cell>
          <cell r="J3521">
            <v>0</v>
          </cell>
          <cell r="K3521">
            <v>0</v>
          </cell>
          <cell r="L3521">
            <v>3800</v>
          </cell>
          <cell r="M3521">
            <v>134.41</v>
          </cell>
          <cell r="N3521">
            <v>33.01</v>
          </cell>
          <cell r="O3521">
            <v>0.2455918458448032</v>
          </cell>
          <cell r="P3521">
            <v>230</v>
          </cell>
          <cell r="Q3521">
            <v>103000</v>
          </cell>
          <cell r="R3521">
            <v>7.700394315899115</v>
          </cell>
          <cell r="S3521">
            <v>74.184210526315795</v>
          </cell>
          <cell r="T3521">
            <v>20533</v>
          </cell>
          <cell r="U3521">
            <v>7.2810818395183512</v>
          </cell>
          <cell r="V3521">
            <v>2351920</v>
          </cell>
          <cell r="W3521">
            <v>55169.1</v>
          </cell>
          <cell r="X3521">
            <v>71</v>
          </cell>
          <cell r="Y3521">
            <v>0</v>
          </cell>
          <cell r="Z3521">
            <v>15.92800000000004</v>
          </cell>
        </row>
        <row r="3522">
          <cell r="A3522">
            <v>41139</v>
          </cell>
          <cell r="B3522">
            <v>0</v>
          </cell>
          <cell r="C3522">
            <v>0</v>
          </cell>
          <cell r="D3522">
            <v>26237</v>
          </cell>
          <cell r="E3522">
            <v>2103620</v>
          </cell>
          <cell r="H3522">
            <v>0</v>
          </cell>
          <cell r="I3522">
            <v>0</v>
          </cell>
          <cell r="J3522">
            <v>0</v>
          </cell>
          <cell r="K3522">
            <v>0</v>
          </cell>
          <cell r="L3522">
            <v>800</v>
          </cell>
          <cell r="M3522">
            <v>136.97999999999999</v>
          </cell>
          <cell r="N3522">
            <v>31.77</v>
          </cell>
          <cell r="O3522">
            <v>0.23193166885676741</v>
          </cell>
          <cell r="P3522">
            <v>230</v>
          </cell>
          <cell r="Q3522">
            <v>96000</v>
          </cell>
          <cell r="R3522">
            <v>7.6785662140458459</v>
          </cell>
          <cell r="S3522">
            <v>32.796250000000001</v>
          </cell>
          <cell r="T3522">
            <v>22020</v>
          </cell>
          <cell r="U3522">
            <v>8.6224943740354387</v>
          </cell>
          <cell r="V3522">
            <v>2129857</v>
          </cell>
          <cell r="W3522">
            <v>44514.400000000001</v>
          </cell>
          <cell r="X3522">
            <v>66</v>
          </cell>
          <cell r="Y3522">
            <v>0</v>
          </cell>
          <cell r="Z3522">
            <v>11.921599999999984</v>
          </cell>
        </row>
        <row r="3523">
          <cell r="A3523">
            <v>41140</v>
          </cell>
          <cell r="B3523">
            <v>0</v>
          </cell>
          <cell r="C3523">
            <v>0</v>
          </cell>
          <cell r="D3523">
            <v>64005</v>
          </cell>
          <cell r="E3523">
            <v>2131050</v>
          </cell>
          <cell r="H3523">
            <v>0</v>
          </cell>
          <cell r="I3523">
            <v>0</v>
          </cell>
          <cell r="J3523">
            <v>0</v>
          </cell>
          <cell r="K3523">
            <v>0</v>
          </cell>
          <cell r="L3523">
            <v>1150</v>
          </cell>
          <cell r="M3523">
            <v>137.85</v>
          </cell>
          <cell r="N3523">
            <v>33.97</v>
          </cell>
          <cell r="O3523">
            <v>0.24642727602466449</v>
          </cell>
          <cell r="P3523">
            <v>230</v>
          </cell>
          <cell r="Q3523">
            <v>100000</v>
          </cell>
          <cell r="R3523">
            <v>7.7295973884657236</v>
          </cell>
          <cell r="S3523">
            <v>55.656521739130433</v>
          </cell>
          <cell r="T3523">
            <v>29947</v>
          </cell>
          <cell r="U3523">
            <v>11.37821056875568</v>
          </cell>
          <cell r="V3523">
            <v>2195055</v>
          </cell>
          <cell r="W3523">
            <v>48350.6</v>
          </cell>
          <cell r="X3523">
            <v>70</v>
          </cell>
          <cell r="Y3523">
            <v>0</v>
          </cell>
          <cell r="Z3523">
            <v>12.163199999999975</v>
          </cell>
        </row>
        <row r="3524">
          <cell r="A3524">
            <v>41141</v>
          </cell>
          <cell r="B3524">
            <v>0</v>
          </cell>
          <cell r="C3524">
            <v>0</v>
          </cell>
          <cell r="D3524">
            <v>80052</v>
          </cell>
          <cell r="E3524">
            <v>2148080</v>
          </cell>
          <cell r="H3524">
            <v>0</v>
          </cell>
          <cell r="I3524">
            <v>0</v>
          </cell>
          <cell r="J3524">
            <v>0</v>
          </cell>
          <cell r="K3524">
            <v>0</v>
          </cell>
          <cell r="L3524">
            <v>1420</v>
          </cell>
          <cell r="M3524">
            <v>138.49</v>
          </cell>
          <cell r="N3524">
            <v>33.1</v>
          </cell>
          <cell r="O3524">
            <v>0.23900642645678388</v>
          </cell>
          <cell r="P3524">
            <v>230</v>
          </cell>
          <cell r="Q3524">
            <v>101000</v>
          </cell>
          <cell r="R3524">
            <v>7.7553613979348688</v>
          </cell>
          <cell r="S3524">
            <v>56.374647887323945</v>
          </cell>
          <cell r="T3524">
            <v>21477</v>
          </cell>
          <cell r="U3524">
            <v>8.0389393447066873</v>
          </cell>
          <cell r="V3524">
            <v>2228132</v>
          </cell>
          <cell r="W3524">
            <v>52423.8</v>
          </cell>
          <cell r="X3524">
            <v>68</v>
          </cell>
          <cell r="Y3524">
            <v>0</v>
          </cell>
          <cell r="Z3524">
            <v>12.916800000000002</v>
          </cell>
        </row>
        <row r="3525">
          <cell r="A3525">
            <v>41142</v>
          </cell>
          <cell r="B3525">
            <v>0</v>
          </cell>
          <cell r="C3525">
            <v>0</v>
          </cell>
          <cell r="D3525">
            <v>74224</v>
          </cell>
          <cell r="E3525">
            <v>2099810</v>
          </cell>
          <cell r="H3525">
            <v>0</v>
          </cell>
          <cell r="I3525">
            <v>0</v>
          </cell>
          <cell r="J3525">
            <v>0</v>
          </cell>
          <cell r="K3525">
            <v>0</v>
          </cell>
          <cell r="L3525">
            <v>1220</v>
          </cell>
          <cell r="M3525">
            <v>137.01</v>
          </cell>
          <cell r="N3525">
            <v>31.52</v>
          </cell>
          <cell r="O3525">
            <v>0.23005620027735202</v>
          </cell>
          <cell r="P3525">
            <v>230</v>
          </cell>
          <cell r="Q3525">
            <v>105000</v>
          </cell>
          <cell r="R3525">
            <v>7.6629808043208527</v>
          </cell>
          <cell r="S3525">
            <v>60.839344262295079</v>
          </cell>
          <cell r="T3525">
            <v>21600</v>
          </cell>
          <cell r="U3525">
            <v>8.2861629578930227</v>
          </cell>
          <cell r="V3525">
            <v>2174034</v>
          </cell>
          <cell r="W3525">
            <v>53795.5</v>
          </cell>
          <cell r="X3525">
            <v>70</v>
          </cell>
          <cell r="Y3525">
            <v>0</v>
          </cell>
          <cell r="Z3525">
            <v>12.655999999999985</v>
          </cell>
        </row>
        <row r="3526">
          <cell r="A3526">
            <v>41143</v>
          </cell>
          <cell r="B3526">
            <v>0</v>
          </cell>
          <cell r="C3526">
            <v>0</v>
          </cell>
          <cell r="D3526">
            <v>170505</v>
          </cell>
          <cell r="E3526">
            <v>2160830</v>
          </cell>
          <cell r="H3526">
            <v>0</v>
          </cell>
          <cell r="I3526">
            <v>0</v>
          </cell>
          <cell r="J3526">
            <v>0</v>
          </cell>
          <cell r="K3526">
            <v>0</v>
          </cell>
          <cell r="L3526">
            <v>2420</v>
          </cell>
          <cell r="M3526">
            <v>140.4</v>
          </cell>
          <cell r="N3526">
            <v>36.29</v>
          </cell>
          <cell r="O3526">
            <v>0.25847578347578348</v>
          </cell>
          <cell r="P3526">
            <v>230</v>
          </cell>
          <cell r="Q3526">
            <v>111000</v>
          </cell>
          <cell r="R3526">
            <v>7.6952635327635326</v>
          </cell>
          <cell r="S3526">
            <v>70.456611570247929</v>
          </cell>
          <cell r="T3526">
            <v>21898</v>
          </cell>
          <cell r="U3526">
            <v>7.8336798443810096</v>
          </cell>
          <cell r="V3526">
            <v>2331335</v>
          </cell>
          <cell r="W3526">
            <v>54709.1</v>
          </cell>
          <cell r="X3526">
            <v>72</v>
          </cell>
          <cell r="Y3526">
            <v>0</v>
          </cell>
          <cell r="Z3526">
            <v>15.425600000000003</v>
          </cell>
        </row>
        <row r="3527">
          <cell r="A3527">
            <v>41144</v>
          </cell>
          <cell r="B3527">
            <v>0</v>
          </cell>
          <cell r="C3527">
            <v>0</v>
          </cell>
          <cell r="D3527">
            <v>291904</v>
          </cell>
          <cell r="E3527">
            <v>2119050</v>
          </cell>
          <cell r="H3527">
            <v>0</v>
          </cell>
          <cell r="I3527">
            <v>0</v>
          </cell>
          <cell r="J3527">
            <v>0</v>
          </cell>
          <cell r="K3527">
            <v>0</v>
          </cell>
          <cell r="L3527">
            <v>4030</v>
          </cell>
          <cell r="M3527">
            <v>136.56</v>
          </cell>
          <cell r="N3527">
            <v>34.17</v>
          </cell>
          <cell r="O3527">
            <v>0.25021968365553604</v>
          </cell>
          <cell r="P3527">
            <v>230</v>
          </cell>
          <cell r="Q3527">
            <v>112000</v>
          </cell>
          <cell r="R3527">
            <v>7.7586775043936731</v>
          </cell>
          <cell r="S3527">
            <v>72.432754342431764</v>
          </cell>
          <cell r="T3527">
            <v>25356</v>
          </cell>
          <cell r="U3527">
            <v>8.7711768868257121</v>
          </cell>
          <cell r="V3527">
            <v>2410954</v>
          </cell>
          <cell r="W3527">
            <v>52501.1</v>
          </cell>
          <cell r="X3527">
            <v>75</v>
          </cell>
          <cell r="Y3527">
            <v>0</v>
          </cell>
          <cell r="Z3527">
            <v>16.076799999999992</v>
          </cell>
        </row>
        <row r="3528">
          <cell r="A3528">
            <v>41145</v>
          </cell>
          <cell r="B3528">
            <v>0</v>
          </cell>
          <cell r="C3528">
            <v>0</v>
          </cell>
          <cell r="D3528">
            <v>315849</v>
          </cell>
          <cell r="E3528">
            <v>2154370</v>
          </cell>
          <cell r="H3528">
            <v>0</v>
          </cell>
          <cell r="I3528">
            <v>0</v>
          </cell>
          <cell r="J3528">
            <v>0</v>
          </cell>
          <cell r="K3528">
            <v>0</v>
          </cell>
          <cell r="L3528">
            <v>4160</v>
          </cell>
          <cell r="M3528">
            <v>137.12</v>
          </cell>
          <cell r="N3528">
            <v>35.42</v>
          </cell>
          <cell r="O3528">
            <v>0.25831388564760793</v>
          </cell>
          <cell r="P3528">
            <v>230</v>
          </cell>
          <cell r="Q3528">
            <v>113000</v>
          </cell>
          <cell r="R3528">
            <v>7.8557832555425904</v>
          </cell>
          <cell r="S3528">
            <v>75.925240384615378</v>
          </cell>
          <cell r="T3528">
            <v>21972</v>
          </cell>
          <cell r="U3528">
            <v>7.4182281004234856</v>
          </cell>
          <cell r="V3528">
            <v>2470219</v>
          </cell>
          <cell r="W3528">
            <v>55144.6</v>
          </cell>
          <cell r="X3528">
            <v>76</v>
          </cell>
          <cell r="Y3528">
            <v>0</v>
          </cell>
          <cell r="Z3528">
            <v>17.220799999999997</v>
          </cell>
        </row>
        <row r="3529">
          <cell r="A3529">
            <v>41146</v>
          </cell>
          <cell r="B3529">
            <v>0</v>
          </cell>
          <cell r="C3529">
            <v>0</v>
          </cell>
          <cell r="D3529">
            <v>386692</v>
          </cell>
          <cell r="E3529">
            <v>2173550</v>
          </cell>
          <cell r="H3529">
            <v>0</v>
          </cell>
          <cell r="I3529">
            <v>0</v>
          </cell>
          <cell r="J3529">
            <v>0</v>
          </cell>
          <cell r="K3529">
            <v>0</v>
          </cell>
          <cell r="L3529">
            <v>4890</v>
          </cell>
          <cell r="M3529">
            <v>139.62</v>
          </cell>
          <cell r="N3529">
            <v>34.020000000000003</v>
          </cell>
          <cell r="O3529">
            <v>0.2436613665663945</v>
          </cell>
          <cell r="P3529">
            <v>230</v>
          </cell>
          <cell r="Q3529">
            <v>120000</v>
          </cell>
          <cell r="R3529">
            <v>7.7838060449792295</v>
          </cell>
          <cell r="S3529">
            <v>79.078118609406957</v>
          </cell>
          <cell r="T3529">
            <v>21520</v>
          </cell>
          <cell r="U3529">
            <v>7.0101498217746601</v>
          </cell>
          <cell r="V3529">
            <v>2560242</v>
          </cell>
          <cell r="W3529">
            <v>53214.2</v>
          </cell>
          <cell r="X3529">
            <v>77</v>
          </cell>
          <cell r="Y3529">
            <v>0</v>
          </cell>
          <cell r="Z3529">
            <v>18.91200000000002</v>
          </cell>
        </row>
        <row r="3530">
          <cell r="A3530">
            <v>41147</v>
          </cell>
          <cell r="B3530">
            <v>0</v>
          </cell>
          <cell r="C3530">
            <v>0</v>
          </cell>
          <cell r="D3530">
            <v>508122</v>
          </cell>
          <cell r="E3530">
            <v>2178500</v>
          </cell>
          <cell r="H3530">
            <v>0</v>
          </cell>
          <cell r="I3530">
            <v>0</v>
          </cell>
          <cell r="J3530">
            <v>0</v>
          </cell>
          <cell r="K3530">
            <v>0</v>
          </cell>
          <cell r="L3530">
            <v>6190</v>
          </cell>
          <cell r="M3530">
            <v>139.68</v>
          </cell>
          <cell r="N3530">
            <v>33.83</v>
          </cell>
          <cell r="O3530">
            <v>0.24219644902634591</v>
          </cell>
          <cell r="P3530">
            <v>230</v>
          </cell>
          <cell r="Q3530">
            <v>125000</v>
          </cell>
          <cell r="R3530">
            <v>7.7981815578465064</v>
          </cell>
          <cell r="S3530">
            <v>82.087560581583205</v>
          </cell>
          <cell r="T3530">
            <v>21794</v>
          </cell>
          <cell r="U3530">
            <v>6.7654459763971264</v>
          </cell>
          <cell r="V3530">
            <v>2686622</v>
          </cell>
          <cell r="W3530">
            <v>54674.7</v>
          </cell>
          <cell r="X3530">
            <v>80</v>
          </cell>
          <cell r="Y3530">
            <v>0</v>
          </cell>
          <cell r="Z3530">
            <v>21.039999999999992</v>
          </cell>
        </row>
        <row r="3531">
          <cell r="A3531">
            <v>41148</v>
          </cell>
          <cell r="B3531">
            <v>0</v>
          </cell>
          <cell r="C3531">
            <v>0</v>
          </cell>
          <cell r="D3531">
            <v>615356</v>
          </cell>
          <cell r="E3531">
            <v>2146350</v>
          </cell>
          <cell r="H3531">
            <v>0</v>
          </cell>
          <cell r="I3531">
            <v>0</v>
          </cell>
          <cell r="J3531">
            <v>0</v>
          </cell>
          <cell r="K3531">
            <v>0</v>
          </cell>
          <cell r="L3531">
            <v>7610</v>
          </cell>
          <cell r="M3531">
            <v>136.27000000000001</v>
          </cell>
          <cell r="N3531">
            <v>34.06</v>
          </cell>
          <cell r="O3531">
            <v>0.24994496220738241</v>
          </cell>
          <cell r="P3531">
            <v>230</v>
          </cell>
          <cell r="Q3531">
            <v>129000</v>
          </cell>
          <cell r="R3531">
            <v>7.8753577456520141</v>
          </cell>
          <cell r="S3531">
            <v>80.861498028909324</v>
          </cell>
          <cell r="T3531">
            <v>25156</v>
          </cell>
          <cell r="U3531">
            <v>7.5967912587364479</v>
          </cell>
          <cell r="V3531">
            <v>2761706</v>
          </cell>
          <cell r="W3531">
            <v>55503.9</v>
          </cell>
          <cell r="X3531">
            <v>80</v>
          </cell>
          <cell r="Y3531">
            <v>0</v>
          </cell>
          <cell r="Z3531">
            <v>22.702400000000011</v>
          </cell>
        </row>
        <row r="3532">
          <cell r="A3532">
            <v>41149</v>
          </cell>
          <cell r="B3532">
            <v>0</v>
          </cell>
          <cell r="C3532">
            <v>0</v>
          </cell>
          <cell r="D3532">
            <v>228620</v>
          </cell>
          <cell r="E3532">
            <v>2188090</v>
          </cell>
          <cell r="H3532">
            <v>0</v>
          </cell>
          <cell r="I3532">
            <v>0</v>
          </cell>
          <cell r="J3532">
            <v>0</v>
          </cell>
          <cell r="K3532">
            <v>0</v>
          </cell>
          <cell r="L3532">
            <v>3100</v>
          </cell>
          <cell r="M3532">
            <v>139.9</v>
          </cell>
          <cell r="N3532">
            <v>31.98</v>
          </cell>
          <cell r="O3532">
            <v>0.22859185132237311</v>
          </cell>
          <cell r="P3532">
            <v>230</v>
          </cell>
          <cell r="Q3532">
            <v>108000</v>
          </cell>
          <cell r="R3532">
            <v>7.8201929949964262</v>
          </cell>
          <cell r="S3532">
            <v>73.748387096774195</v>
          </cell>
          <cell r="T3532">
            <v>22240</v>
          </cell>
          <cell r="U3532">
            <v>7.6749630696277178</v>
          </cell>
          <cell r="V3532">
            <v>2416710</v>
          </cell>
          <cell r="W3532">
            <v>55787.8</v>
          </cell>
          <cell r="X3532">
            <v>74</v>
          </cell>
          <cell r="Y3532">
            <v>0</v>
          </cell>
          <cell r="Z3532">
            <v>16.739200000000025</v>
          </cell>
        </row>
        <row r="3533">
          <cell r="A3533">
            <v>41150</v>
          </cell>
          <cell r="B3533">
            <v>0</v>
          </cell>
          <cell r="C3533">
            <v>0</v>
          </cell>
          <cell r="D3533">
            <v>227826</v>
          </cell>
          <cell r="E3533">
            <v>2143090</v>
          </cell>
          <cell r="H3533">
            <v>0</v>
          </cell>
          <cell r="I3533">
            <v>0</v>
          </cell>
          <cell r="J3533">
            <v>0</v>
          </cell>
          <cell r="K3533">
            <v>0</v>
          </cell>
          <cell r="L3533">
            <v>3010</v>
          </cell>
          <cell r="M3533">
            <v>134.66</v>
          </cell>
          <cell r="N3533">
            <v>31.58</v>
          </cell>
          <cell r="O3533">
            <v>0.23451656022575373</v>
          </cell>
          <cell r="P3533">
            <v>230</v>
          </cell>
          <cell r="Q3533">
            <v>108000</v>
          </cell>
          <cell r="R3533">
            <v>7.9574112579830683</v>
          </cell>
          <cell r="S3533">
            <v>75.689700996677743</v>
          </cell>
          <cell r="T3533">
            <v>22297</v>
          </cell>
          <cell r="U3533">
            <v>7.8432546745645997</v>
          </cell>
          <cell r="V3533">
            <v>2370916</v>
          </cell>
          <cell r="W3533">
            <v>54063</v>
          </cell>
          <cell r="X3533">
            <v>73</v>
          </cell>
          <cell r="Y3533">
            <v>0</v>
          </cell>
          <cell r="Z3533">
            <v>14.315200000000004</v>
          </cell>
        </row>
        <row r="3534">
          <cell r="A3534">
            <v>41151</v>
          </cell>
          <cell r="B3534">
            <v>0</v>
          </cell>
          <cell r="C3534">
            <v>0</v>
          </cell>
          <cell r="D3534">
            <v>407171</v>
          </cell>
          <cell r="E3534">
            <v>2163310</v>
          </cell>
          <cell r="H3534">
            <v>0</v>
          </cell>
          <cell r="I3534">
            <v>0</v>
          </cell>
          <cell r="J3534">
            <v>0</v>
          </cell>
          <cell r="K3534">
            <v>0</v>
          </cell>
          <cell r="L3534">
            <v>5640</v>
          </cell>
          <cell r="M3534">
            <v>136.94999999999999</v>
          </cell>
          <cell r="N3534">
            <v>33.619999999999997</v>
          </cell>
          <cell r="O3534">
            <v>0.24549105512960934</v>
          </cell>
          <cell r="P3534">
            <v>230</v>
          </cell>
          <cell r="Q3534">
            <v>123000</v>
          </cell>
          <cell r="R3534">
            <v>7.8981745162468053</v>
          </cell>
          <cell r="S3534">
            <v>72.193439716312056</v>
          </cell>
          <cell r="T3534">
            <v>22601</v>
          </cell>
          <cell r="U3534">
            <v>7.3329598623759527</v>
          </cell>
          <cell r="V3534">
            <v>2570481</v>
          </cell>
          <cell r="W3534">
            <v>56430.8</v>
          </cell>
          <cell r="X3534">
            <v>76</v>
          </cell>
          <cell r="Y3534">
            <v>0</v>
          </cell>
          <cell r="Z3534">
            <v>18.016000000000005</v>
          </cell>
        </row>
        <row r="3535">
          <cell r="A3535">
            <v>41152</v>
          </cell>
          <cell r="B3535">
            <v>0</v>
          </cell>
          <cell r="C3535">
            <v>0</v>
          </cell>
          <cell r="D3535">
            <v>758117</v>
          </cell>
          <cell r="E3535">
            <v>2138000</v>
          </cell>
          <cell r="H3535">
            <v>0</v>
          </cell>
          <cell r="I3535">
            <v>0</v>
          </cell>
          <cell r="J3535">
            <v>0</v>
          </cell>
          <cell r="K3535">
            <v>0</v>
          </cell>
          <cell r="L3535">
            <v>8970</v>
          </cell>
          <cell r="M3535">
            <v>137.34</v>
          </cell>
          <cell r="N3535">
            <v>33.840000000000003</v>
          </cell>
          <cell r="O3535">
            <v>0.24639580602883357</v>
          </cell>
          <cell r="P3535">
            <v>230</v>
          </cell>
          <cell r="Q3535">
            <v>130000</v>
          </cell>
          <cell r="R3535">
            <v>7.7836027377311785</v>
          </cell>
          <cell r="S3535">
            <v>84.516945373467109</v>
          </cell>
          <cell r="T3535">
            <v>25102</v>
          </cell>
          <cell r="U3535">
            <v>7.2286679025743776</v>
          </cell>
          <cell r="V3535">
            <v>2896117</v>
          </cell>
          <cell r="W3535">
            <v>54173.2</v>
          </cell>
          <cell r="X3535">
            <v>82</v>
          </cell>
          <cell r="Y3535">
            <v>0</v>
          </cell>
          <cell r="Z3535">
            <v>26.972800000000035</v>
          </cell>
        </row>
        <row r="3536">
          <cell r="A3536">
            <v>41153</v>
          </cell>
          <cell r="B3536">
            <v>0</v>
          </cell>
          <cell r="C3536">
            <v>0</v>
          </cell>
          <cell r="D3536">
            <v>708060</v>
          </cell>
          <cell r="E3536">
            <v>2155010</v>
          </cell>
          <cell r="H3536">
            <v>0</v>
          </cell>
          <cell r="I3536">
            <v>0</v>
          </cell>
          <cell r="J3536">
            <v>0</v>
          </cell>
          <cell r="K3536">
            <v>0</v>
          </cell>
          <cell r="L3536">
            <v>8690</v>
          </cell>
          <cell r="M3536">
            <v>137.94</v>
          </cell>
          <cell r="N3536">
            <v>33.270000000000003</v>
          </cell>
          <cell r="O3536">
            <v>0.24119182253153548</v>
          </cell>
          <cell r="P3536">
            <v>230</v>
          </cell>
          <cell r="Q3536">
            <v>129000</v>
          </cell>
          <cell r="R3536">
            <v>7.8114035087719298</v>
          </cell>
          <cell r="S3536">
            <v>81.479861910241652</v>
          </cell>
          <cell r="T3536">
            <v>21328</v>
          </cell>
          <cell r="U3536">
            <v>6.2127548400842443</v>
          </cell>
          <cell r="V3536">
            <v>2863070</v>
          </cell>
          <cell r="W3536">
            <v>54984.3</v>
          </cell>
          <cell r="X3536">
            <v>80</v>
          </cell>
          <cell r="Y3536">
            <v>0</v>
          </cell>
          <cell r="Z3536">
            <v>27.112000000000009</v>
          </cell>
        </row>
        <row r="3537">
          <cell r="A3537">
            <v>41154</v>
          </cell>
          <cell r="B3537">
            <v>0</v>
          </cell>
          <cell r="C3537">
            <v>0</v>
          </cell>
          <cell r="D3537">
            <v>632894</v>
          </cell>
          <cell r="E3537">
            <v>2144770</v>
          </cell>
          <cell r="H3537">
            <v>0</v>
          </cell>
          <cell r="I3537">
            <v>0</v>
          </cell>
          <cell r="J3537">
            <v>0</v>
          </cell>
          <cell r="K3537">
            <v>0</v>
          </cell>
          <cell r="L3537">
            <v>7710</v>
          </cell>
          <cell r="M3537">
            <v>141.12</v>
          </cell>
          <cell r="N3537">
            <v>31.88</v>
          </cell>
          <cell r="O3537">
            <v>0.22590702947845803</v>
          </cell>
          <cell r="P3537">
            <v>230</v>
          </cell>
          <cell r="Q3537">
            <v>123000</v>
          </cell>
          <cell r="R3537">
            <v>7.5991000566893421</v>
          </cell>
          <cell r="S3537">
            <v>82.08741893644617</v>
          </cell>
          <cell r="T3537">
            <v>20601</v>
          </cell>
          <cell r="U3537">
            <v>6.1854975979816134</v>
          </cell>
          <cell r="V3537">
            <v>2777664</v>
          </cell>
          <cell r="W3537">
            <v>54504.4</v>
          </cell>
          <cell r="X3537">
            <v>77</v>
          </cell>
          <cell r="Y3537">
            <v>0</v>
          </cell>
          <cell r="Z3537">
            <v>24.449600000000018</v>
          </cell>
        </row>
        <row r="3538">
          <cell r="A3538">
            <v>41155</v>
          </cell>
          <cell r="B3538">
            <v>0</v>
          </cell>
          <cell r="C3538">
            <v>0</v>
          </cell>
          <cell r="D3538">
            <v>639454</v>
          </cell>
          <cell r="E3538">
            <v>2152990</v>
          </cell>
          <cell r="H3538">
            <v>0</v>
          </cell>
          <cell r="I3538">
            <v>0</v>
          </cell>
          <cell r="J3538">
            <v>0</v>
          </cell>
          <cell r="K3538">
            <v>0</v>
          </cell>
          <cell r="L3538">
            <v>7870</v>
          </cell>
          <cell r="M3538">
            <v>141.65</v>
          </cell>
          <cell r="N3538">
            <v>32.28</v>
          </cell>
          <cell r="O3538">
            <v>0.22788563360395339</v>
          </cell>
          <cell r="P3538">
            <v>230</v>
          </cell>
          <cell r="Q3538">
            <v>123000</v>
          </cell>
          <cell r="R3538">
            <v>7.5996823155665369</v>
          </cell>
          <cell r="S3538">
            <v>81.252096569250313</v>
          </cell>
          <cell r="T3538">
            <v>25452</v>
          </cell>
          <cell r="U3538">
            <v>7.6015733887590935</v>
          </cell>
          <cell r="V3538">
            <v>2792444</v>
          </cell>
          <cell r="W3538">
            <v>54728.5</v>
          </cell>
          <cell r="X3538">
            <v>78</v>
          </cell>
          <cell r="Y3538">
            <v>0</v>
          </cell>
          <cell r="Z3538">
            <v>24.936000000000035</v>
          </cell>
        </row>
        <row r="3539">
          <cell r="A3539">
            <v>41156</v>
          </cell>
          <cell r="B3539">
            <v>0</v>
          </cell>
          <cell r="C3539">
            <v>0</v>
          </cell>
          <cell r="D3539">
            <v>703250</v>
          </cell>
          <cell r="E3539">
            <v>2124530</v>
          </cell>
          <cell r="H3539">
            <v>0</v>
          </cell>
          <cell r="I3539">
            <v>0</v>
          </cell>
          <cell r="J3539">
            <v>0</v>
          </cell>
          <cell r="K3539">
            <v>0</v>
          </cell>
          <cell r="L3539">
            <v>8620</v>
          </cell>
          <cell r="M3539">
            <v>137.96</v>
          </cell>
          <cell r="N3539">
            <v>33.71</v>
          </cell>
          <cell r="O3539">
            <v>0.24434618730066684</v>
          </cell>
          <cell r="P3539">
            <v>230</v>
          </cell>
          <cell r="Q3539">
            <v>128000</v>
          </cell>
          <cell r="R3539">
            <v>7.6998042910988689</v>
          </cell>
          <cell r="S3539">
            <v>81.583526682134575</v>
          </cell>
          <cell r="T3539">
            <v>21165</v>
          </cell>
          <cell r="U3539">
            <v>6.2422147408921491</v>
          </cell>
          <cell r="V3539">
            <v>2827780</v>
          </cell>
          <cell r="W3539">
            <v>54384.3</v>
          </cell>
          <cell r="X3539">
            <v>80</v>
          </cell>
          <cell r="Y3539">
            <v>0</v>
          </cell>
          <cell r="Z3539">
            <v>26.361600000000038</v>
          </cell>
        </row>
        <row r="3540">
          <cell r="A3540">
            <v>41157</v>
          </cell>
          <cell r="B3540">
            <v>0</v>
          </cell>
          <cell r="C3540">
            <v>0</v>
          </cell>
          <cell r="D3540">
            <v>664166</v>
          </cell>
          <cell r="E3540">
            <v>2196940</v>
          </cell>
          <cell r="H3540">
            <v>0</v>
          </cell>
          <cell r="I3540">
            <v>0</v>
          </cell>
          <cell r="J3540">
            <v>0</v>
          </cell>
          <cell r="K3540">
            <v>0</v>
          </cell>
          <cell r="L3540">
            <v>8020</v>
          </cell>
          <cell r="M3540">
            <v>141.94</v>
          </cell>
          <cell r="N3540">
            <v>34.090000000000003</v>
          </cell>
          <cell r="O3540">
            <v>0.24017190362124843</v>
          </cell>
          <cell r="P3540">
            <v>230</v>
          </cell>
          <cell r="Q3540">
            <v>125000</v>
          </cell>
          <cell r="R3540">
            <v>7.738974214456813</v>
          </cell>
          <cell r="S3540">
            <v>82.813715710723187</v>
          </cell>
          <cell r="T3540">
            <v>22496</v>
          </cell>
          <cell r="U3540">
            <v>6.557486510461338</v>
          </cell>
          <cell r="V3540">
            <v>2861106</v>
          </cell>
          <cell r="W3540">
            <v>54664.5</v>
          </cell>
          <cell r="X3540">
            <v>78</v>
          </cell>
          <cell r="Y3540">
            <v>0</v>
          </cell>
          <cell r="Z3540">
            <v>24.691200000000023</v>
          </cell>
        </row>
        <row r="3541">
          <cell r="A3541">
            <v>41158</v>
          </cell>
          <cell r="B3541">
            <v>0</v>
          </cell>
          <cell r="C3541">
            <v>0</v>
          </cell>
          <cell r="D3541">
            <v>849529</v>
          </cell>
          <cell r="E3541">
            <v>1848760</v>
          </cell>
          <cell r="H3541">
            <v>0</v>
          </cell>
          <cell r="I3541">
            <v>0</v>
          </cell>
          <cell r="J3541">
            <v>0</v>
          </cell>
          <cell r="K3541">
            <v>0</v>
          </cell>
          <cell r="L3541">
            <v>10550</v>
          </cell>
          <cell r="M3541">
            <v>120.63</v>
          </cell>
          <cell r="N3541">
            <v>31.86</v>
          </cell>
          <cell r="O3541">
            <v>0.26411340462571498</v>
          </cell>
          <cell r="P3541">
            <v>230</v>
          </cell>
          <cell r="Q3541">
            <v>133000</v>
          </cell>
          <cell r="R3541">
            <v>7.6629362513470944</v>
          </cell>
          <cell r="S3541">
            <v>80.524075829383889</v>
          </cell>
          <cell r="T3541">
            <v>23691</v>
          </cell>
          <cell r="U3541">
            <v>7.3225269791338139</v>
          </cell>
          <cell r="V3541">
            <v>2698289</v>
          </cell>
          <cell r="W3541">
            <v>53828.7</v>
          </cell>
          <cell r="X3541">
            <v>78</v>
          </cell>
          <cell r="Y3541">
            <v>0</v>
          </cell>
          <cell r="Z3541">
            <v>25.180800000000019</v>
          </cell>
        </row>
        <row r="3542">
          <cell r="A3542">
            <v>41159</v>
          </cell>
          <cell r="B3542">
            <v>0</v>
          </cell>
          <cell r="C3542">
            <v>0</v>
          </cell>
          <cell r="D3542">
            <v>635178</v>
          </cell>
          <cell r="E3542">
            <v>1925660</v>
          </cell>
          <cell r="H3542">
            <v>0</v>
          </cell>
          <cell r="I3542">
            <v>0</v>
          </cell>
          <cell r="J3542">
            <v>0</v>
          </cell>
          <cell r="K3542">
            <v>0</v>
          </cell>
          <cell r="L3542">
            <v>7800</v>
          </cell>
          <cell r="M3542">
            <v>125.17</v>
          </cell>
          <cell r="N3542">
            <v>32.56</v>
          </cell>
          <cell r="O3542">
            <v>0.26012622832947191</v>
          </cell>
          <cell r="P3542">
            <v>230</v>
          </cell>
          <cell r="Q3542">
            <v>136000</v>
          </cell>
          <cell r="R3542">
            <v>7.6921786370536074</v>
          </cell>
          <cell r="S3542">
            <v>81.433076923076925</v>
          </cell>
          <cell r="T3542">
            <v>21439</v>
          </cell>
          <cell r="U3542">
            <v>6.9821386592982453</v>
          </cell>
          <cell r="V3542">
            <v>2560838</v>
          </cell>
          <cell r="W3542">
            <v>56692.7</v>
          </cell>
          <cell r="X3542">
            <v>77</v>
          </cell>
          <cell r="Y3542">
            <v>0</v>
          </cell>
          <cell r="Z3542">
            <v>22.504000000000019</v>
          </cell>
        </row>
        <row r="3543">
          <cell r="A3543">
            <v>41160</v>
          </cell>
          <cell r="B3543">
            <v>0</v>
          </cell>
          <cell r="C3543">
            <v>0</v>
          </cell>
          <cell r="D3543">
            <v>107316</v>
          </cell>
          <cell r="E3543">
            <v>2073130</v>
          </cell>
          <cell r="H3543">
            <v>0</v>
          </cell>
          <cell r="I3543">
            <v>0</v>
          </cell>
          <cell r="J3543">
            <v>0</v>
          </cell>
          <cell r="K3543">
            <v>0</v>
          </cell>
          <cell r="L3543">
            <v>2350</v>
          </cell>
          <cell r="M3543">
            <v>134.16999999999999</v>
          </cell>
          <cell r="N3543">
            <v>33.64</v>
          </cell>
          <cell r="O3543">
            <v>0.25072669002012377</v>
          </cell>
          <cell r="P3543">
            <v>230</v>
          </cell>
          <cell r="Q3543">
            <v>101000</v>
          </cell>
          <cell r="R3543">
            <v>7.7257583662517701</v>
          </cell>
          <cell r="S3543">
            <v>45.666382978723405</v>
          </cell>
          <cell r="T3543">
            <v>23631</v>
          </cell>
          <cell r="U3543">
            <v>9.038634297753763</v>
          </cell>
          <cell r="V3543">
            <v>2180446</v>
          </cell>
          <cell r="W3543">
            <v>25534.3</v>
          </cell>
          <cell r="X3543">
            <v>64</v>
          </cell>
          <cell r="Y3543">
            <v>1</v>
          </cell>
          <cell r="Z3543">
            <v>9.001599999999975</v>
          </cell>
        </row>
        <row r="3544">
          <cell r="A3544">
            <v>41161</v>
          </cell>
          <cell r="B3544">
            <v>0</v>
          </cell>
          <cell r="C3544">
            <v>0</v>
          </cell>
          <cell r="D3544">
            <v>20451</v>
          </cell>
          <cell r="E3544">
            <v>2076860</v>
          </cell>
          <cell r="H3544">
            <v>0</v>
          </cell>
          <cell r="I3544">
            <v>0</v>
          </cell>
          <cell r="J3544">
            <v>0</v>
          </cell>
          <cell r="K3544">
            <v>0</v>
          </cell>
          <cell r="L3544">
            <v>810</v>
          </cell>
          <cell r="M3544">
            <v>133.56</v>
          </cell>
          <cell r="N3544">
            <v>33.47</v>
          </cell>
          <cell r="O3544">
            <v>0.25059898173105721</v>
          </cell>
          <cell r="P3544">
            <v>230</v>
          </cell>
          <cell r="Q3544">
            <v>97000</v>
          </cell>
          <cell r="R3544">
            <v>7.7750074872716386</v>
          </cell>
          <cell r="S3544">
            <v>25.248148148148147</v>
          </cell>
          <cell r="T3544">
            <v>23528</v>
          </cell>
          <cell r="U3544">
            <v>9.3559572233207184</v>
          </cell>
          <cell r="V3544">
            <v>2097311</v>
          </cell>
          <cell r="W3544">
            <v>43938.400000000001</v>
          </cell>
          <cell r="X3544">
            <v>64</v>
          </cell>
          <cell r="Y3544">
            <v>1</v>
          </cell>
          <cell r="Z3544">
            <v>8.1615999999999715</v>
          </cell>
        </row>
        <row r="3545">
          <cell r="A3545">
            <v>41162</v>
          </cell>
          <cell r="B3545">
            <v>0</v>
          </cell>
          <cell r="C3545">
            <v>0</v>
          </cell>
          <cell r="D3545">
            <v>96386</v>
          </cell>
          <cell r="E3545">
            <v>2094070</v>
          </cell>
          <cell r="H3545">
            <v>0</v>
          </cell>
          <cell r="I3545">
            <v>0</v>
          </cell>
          <cell r="J3545">
            <v>0</v>
          </cell>
          <cell r="K3545">
            <v>0</v>
          </cell>
          <cell r="L3545">
            <v>1600</v>
          </cell>
          <cell r="M3545">
            <v>134.63999999999999</v>
          </cell>
          <cell r="N3545">
            <v>34.79</v>
          </cell>
          <cell r="O3545">
            <v>0.25839275103980991</v>
          </cell>
          <cell r="P3545">
            <v>230</v>
          </cell>
          <cell r="Q3545">
            <v>99000</v>
          </cell>
          <cell r="R3545">
            <v>7.7765522875816995</v>
          </cell>
          <cell r="S3545">
            <v>60.241250000000001</v>
          </cell>
          <cell r="T3545">
            <v>22583</v>
          </cell>
          <cell r="U3545">
            <v>8.5983110366060771</v>
          </cell>
          <cell r="V3545">
            <v>2190456</v>
          </cell>
          <cell r="W3545">
            <v>46540.800000000003</v>
          </cell>
          <cell r="X3545">
            <v>64</v>
          </cell>
          <cell r="Y3545">
            <v>1</v>
          </cell>
          <cell r="Z3545">
            <v>9.6399999999999935</v>
          </cell>
        </row>
        <row r="3546">
          <cell r="A3546">
            <v>41163</v>
          </cell>
          <cell r="B3546">
            <v>0</v>
          </cell>
          <cell r="C3546">
            <v>0</v>
          </cell>
          <cell r="D3546">
            <v>170241</v>
          </cell>
          <cell r="E3546">
            <v>2071410</v>
          </cell>
          <cell r="H3546">
            <v>0</v>
          </cell>
          <cell r="I3546">
            <v>0</v>
          </cell>
          <cell r="J3546">
            <v>0</v>
          </cell>
          <cell r="K3546">
            <v>0</v>
          </cell>
          <cell r="L3546">
            <v>2510</v>
          </cell>
          <cell r="M3546">
            <v>131.78</v>
          </cell>
          <cell r="N3546">
            <v>33.54</v>
          </cell>
          <cell r="O3546">
            <v>0.25451510092578539</v>
          </cell>
          <cell r="P3546">
            <v>230</v>
          </cell>
          <cell r="Q3546">
            <v>103000</v>
          </cell>
          <cell r="R3546">
            <v>7.8593489148580966</v>
          </cell>
          <cell r="S3546">
            <v>67.825099601593621</v>
          </cell>
          <cell r="T3546">
            <v>25221</v>
          </cell>
          <cell r="U3546">
            <v>9.3834026795428898</v>
          </cell>
          <cell r="V3546">
            <v>2241651</v>
          </cell>
          <cell r="W3546">
            <v>51703.7</v>
          </cell>
          <cell r="X3546">
            <v>68</v>
          </cell>
          <cell r="Y3546">
            <v>0</v>
          </cell>
          <cell r="Z3546">
            <v>13.590399999999995</v>
          </cell>
        </row>
        <row r="3547">
          <cell r="A3547">
            <v>41164</v>
          </cell>
          <cell r="B3547">
            <v>0</v>
          </cell>
          <cell r="C3547">
            <v>0</v>
          </cell>
          <cell r="D3547">
            <v>162830</v>
          </cell>
          <cell r="E3547">
            <v>2143130</v>
          </cell>
          <cell r="H3547">
            <v>0</v>
          </cell>
          <cell r="I3547">
            <v>0</v>
          </cell>
          <cell r="J3547">
            <v>0</v>
          </cell>
          <cell r="K3547">
            <v>0</v>
          </cell>
          <cell r="L3547">
            <v>2480</v>
          </cell>
          <cell r="M3547">
            <v>138.84</v>
          </cell>
          <cell r="N3547">
            <v>32.81</v>
          </cell>
          <cell r="O3547">
            <v>0.23631518294439643</v>
          </cell>
          <cell r="P3547">
            <v>230</v>
          </cell>
          <cell r="Q3547">
            <v>111000</v>
          </cell>
          <cell r="R3547">
            <v>7.7179847306251803</v>
          </cell>
          <cell r="S3547">
            <v>65.657258064516128</v>
          </cell>
          <cell r="T3547">
            <v>28887</v>
          </cell>
          <cell r="U3547">
            <v>10.447604468420961</v>
          </cell>
          <cell r="V3547">
            <v>2305960</v>
          </cell>
          <cell r="W3547">
            <v>51749.7</v>
          </cell>
          <cell r="X3547">
            <v>72</v>
          </cell>
          <cell r="Y3547">
            <v>0</v>
          </cell>
          <cell r="Z3547">
            <v>15.433599999999998</v>
          </cell>
        </row>
        <row r="3548">
          <cell r="A3548">
            <v>41165</v>
          </cell>
          <cell r="B3548">
            <v>0</v>
          </cell>
          <cell r="C3548">
            <v>0</v>
          </cell>
          <cell r="D3548">
            <v>231936</v>
          </cell>
          <cell r="E3548">
            <v>2148760</v>
          </cell>
          <cell r="H3548">
            <v>0</v>
          </cell>
          <cell r="I3548">
            <v>0</v>
          </cell>
          <cell r="J3548">
            <v>0</v>
          </cell>
          <cell r="K3548">
            <v>0</v>
          </cell>
          <cell r="L3548">
            <v>3130</v>
          </cell>
          <cell r="M3548">
            <v>140.62</v>
          </cell>
          <cell r="N3548">
            <v>31.41</v>
          </cell>
          <cell r="O3548">
            <v>0.22336794197127008</v>
          </cell>
          <cell r="P3548">
            <v>230</v>
          </cell>
          <cell r="Q3548">
            <v>111000</v>
          </cell>
          <cell r="R3548">
            <v>7.640307210923055</v>
          </cell>
          <cell r="S3548">
            <v>74.100958466453676</v>
          </cell>
          <cell r="T3548">
            <v>24841</v>
          </cell>
          <cell r="U3548">
            <v>8.7022425374764367</v>
          </cell>
          <cell r="V3548">
            <v>2380696</v>
          </cell>
          <cell r="W3548">
            <v>43887.5</v>
          </cell>
          <cell r="X3548">
            <v>70</v>
          </cell>
          <cell r="Y3548">
            <v>0</v>
          </cell>
          <cell r="Z3548">
            <v>15.009600000000006</v>
          </cell>
        </row>
        <row r="3549">
          <cell r="A3549">
            <v>41166</v>
          </cell>
          <cell r="B3549">
            <v>0</v>
          </cell>
          <cell r="C3549">
            <v>0</v>
          </cell>
          <cell r="D3549">
            <v>22223</v>
          </cell>
          <cell r="E3549">
            <v>2090440</v>
          </cell>
          <cell r="H3549">
            <v>0</v>
          </cell>
          <cell r="I3549">
            <v>0</v>
          </cell>
          <cell r="J3549">
            <v>0</v>
          </cell>
          <cell r="K3549">
            <v>0</v>
          </cell>
          <cell r="L3549">
            <v>1100</v>
          </cell>
          <cell r="M3549">
            <v>136.52000000000001</v>
          </cell>
          <cell r="N3549">
            <v>32.15</v>
          </cell>
          <cell r="O3549">
            <v>0.23549663053032521</v>
          </cell>
          <cell r="P3549">
            <v>230</v>
          </cell>
          <cell r="Q3549">
            <v>95000</v>
          </cell>
          <cell r="R3549">
            <v>7.6561675944916496</v>
          </cell>
          <cell r="S3549">
            <v>20.202727272727273</v>
          </cell>
          <cell r="T3549">
            <v>23271</v>
          </cell>
          <cell r="U3549">
            <v>9.1865167326734074</v>
          </cell>
          <cell r="V3549">
            <v>2112663</v>
          </cell>
          <cell r="W3549">
            <v>53972.1</v>
          </cell>
          <cell r="X3549">
            <v>64</v>
          </cell>
          <cell r="Y3549">
            <v>1</v>
          </cell>
          <cell r="Z3549">
            <v>10.263999999999982</v>
          </cell>
        </row>
        <row r="3550">
          <cell r="A3550">
            <v>41167</v>
          </cell>
          <cell r="B3550">
            <v>0</v>
          </cell>
          <cell r="C3550">
            <v>0</v>
          </cell>
          <cell r="D3550">
            <v>15490</v>
          </cell>
          <cell r="E3550">
            <v>2058880</v>
          </cell>
          <cell r="H3550">
            <v>0</v>
          </cell>
          <cell r="I3550">
            <v>0</v>
          </cell>
          <cell r="J3550">
            <v>0</v>
          </cell>
          <cell r="K3550">
            <v>0</v>
          </cell>
          <cell r="L3550">
            <v>930</v>
          </cell>
          <cell r="M3550">
            <v>133.37</v>
          </cell>
          <cell r="N3550">
            <v>32.42</v>
          </cell>
          <cell r="O3550">
            <v>0.24308315213316339</v>
          </cell>
          <cell r="P3550">
            <v>230</v>
          </cell>
          <cell r="Q3550">
            <v>92000</v>
          </cell>
          <cell r="R3550">
            <v>7.7186773637249759</v>
          </cell>
          <cell r="S3550">
            <v>16.655913978494624</v>
          </cell>
          <cell r="T3550">
            <v>25601</v>
          </cell>
          <cell r="U3550">
            <v>10.292876391386301</v>
          </cell>
          <cell r="V3550">
            <v>2074370</v>
          </cell>
          <cell r="W3550">
            <v>54824.1</v>
          </cell>
          <cell r="X3550">
            <v>65</v>
          </cell>
          <cell r="Y3550">
            <v>0</v>
          </cell>
          <cell r="Z3550">
            <v>8.427199999999992</v>
          </cell>
        </row>
        <row r="3551">
          <cell r="A3551">
            <v>41168</v>
          </cell>
          <cell r="B3551">
            <v>0</v>
          </cell>
          <cell r="C3551">
            <v>0</v>
          </cell>
          <cell r="D3551">
            <v>217374</v>
          </cell>
          <cell r="E3551">
            <v>2131780</v>
          </cell>
          <cell r="H3551">
            <v>0</v>
          </cell>
          <cell r="I3551">
            <v>0</v>
          </cell>
          <cell r="J3551">
            <v>0</v>
          </cell>
          <cell r="K3551">
            <v>0</v>
          </cell>
          <cell r="L3551">
            <v>2930</v>
          </cell>
          <cell r="M3551">
            <v>138.29</v>
          </cell>
          <cell r="N3551">
            <v>32.909999999999997</v>
          </cell>
          <cell r="O3551">
            <v>0.23797816183382745</v>
          </cell>
          <cell r="P3551">
            <v>230</v>
          </cell>
          <cell r="Q3551">
            <v>109000</v>
          </cell>
          <cell r="R3551">
            <v>7.7076433581603876</v>
          </cell>
          <cell r="S3551">
            <v>74.189078498293512</v>
          </cell>
          <cell r="T3551">
            <v>25439</v>
          </cell>
          <cell r="U3551">
            <v>9.0313900238128291</v>
          </cell>
          <cell r="V3551">
            <v>2349154</v>
          </cell>
          <cell r="W3551">
            <v>51984.800000000003</v>
          </cell>
          <cell r="X3551">
            <v>68</v>
          </cell>
          <cell r="Y3551">
            <v>0</v>
          </cell>
          <cell r="Z3551">
            <v>14.888000000000034</v>
          </cell>
        </row>
        <row r="3552">
          <cell r="A3552">
            <v>41169</v>
          </cell>
          <cell r="B3552">
            <v>0</v>
          </cell>
          <cell r="C3552">
            <v>0</v>
          </cell>
          <cell r="D3552">
            <v>405184</v>
          </cell>
          <cell r="E3552">
            <v>2144110</v>
          </cell>
          <cell r="H3552">
            <v>0</v>
          </cell>
          <cell r="I3552">
            <v>0</v>
          </cell>
          <cell r="J3552">
            <v>0</v>
          </cell>
          <cell r="K3552">
            <v>0</v>
          </cell>
          <cell r="L3552">
            <v>5040</v>
          </cell>
          <cell r="M3552">
            <v>136.91</v>
          </cell>
          <cell r="N3552">
            <v>34.19</v>
          </cell>
          <cell r="O3552">
            <v>0.249726097436272</v>
          </cell>
          <cell r="P3552">
            <v>230</v>
          </cell>
          <cell r="Q3552">
            <v>113000</v>
          </cell>
          <cell r="R3552">
            <v>7.8303630121977941</v>
          </cell>
          <cell r="S3552">
            <v>80.393650793650792</v>
          </cell>
          <cell r="T3552">
            <v>23377</v>
          </cell>
          <cell r="U3552">
            <v>7.6477715006586138</v>
          </cell>
          <cell r="V3552">
            <v>2549294</v>
          </cell>
          <cell r="W3552">
            <v>50462.9</v>
          </cell>
          <cell r="X3552">
            <v>70</v>
          </cell>
          <cell r="Y3552">
            <v>0</v>
          </cell>
          <cell r="Z3552">
            <v>17.670400000000001</v>
          </cell>
        </row>
        <row r="3553">
          <cell r="A3553">
            <v>41170</v>
          </cell>
          <cell r="B3553">
            <v>0</v>
          </cell>
          <cell r="C3553">
            <v>0</v>
          </cell>
          <cell r="D3553">
            <v>32739</v>
          </cell>
          <cell r="E3553">
            <v>2044890</v>
          </cell>
          <cell r="H3553">
            <v>0</v>
          </cell>
          <cell r="I3553">
            <v>0</v>
          </cell>
          <cell r="J3553">
            <v>0</v>
          </cell>
          <cell r="K3553">
            <v>0</v>
          </cell>
          <cell r="L3553">
            <v>1010</v>
          </cell>
          <cell r="M3553">
            <v>133.21</v>
          </cell>
          <cell r="N3553">
            <v>31.65</v>
          </cell>
          <cell r="O3553">
            <v>0.23759477516702948</v>
          </cell>
          <cell r="P3553">
            <v>230</v>
          </cell>
          <cell r="Q3553">
            <v>98000</v>
          </cell>
          <cell r="R3553">
            <v>7.6754372794835222</v>
          </cell>
          <cell r="S3553">
            <v>32.414851485148517</v>
          </cell>
          <cell r="T3553">
            <v>22925</v>
          </cell>
          <cell r="U3553">
            <v>9.202533272302226</v>
          </cell>
          <cell r="V3553">
            <v>2077629</v>
          </cell>
          <cell r="W3553">
            <v>53538.9</v>
          </cell>
          <cell r="X3553">
            <v>58</v>
          </cell>
          <cell r="Y3553">
            <v>7</v>
          </cell>
          <cell r="Z3553">
            <v>2.3231999999999786</v>
          </cell>
        </row>
        <row r="3554">
          <cell r="A3554">
            <v>41171</v>
          </cell>
          <cell r="B3554">
            <v>0</v>
          </cell>
          <cell r="C3554">
            <v>0</v>
          </cell>
          <cell r="D3554">
            <v>1460</v>
          </cell>
          <cell r="E3554">
            <v>2026770</v>
          </cell>
          <cell r="H3554">
            <v>0</v>
          </cell>
          <cell r="I3554">
            <v>0</v>
          </cell>
          <cell r="J3554">
            <v>0</v>
          </cell>
          <cell r="K3554">
            <v>0</v>
          </cell>
          <cell r="L3554">
            <v>320</v>
          </cell>
          <cell r="M3554">
            <v>133.16999999999999</v>
          </cell>
          <cell r="N3554">
            <v>32.08</v>
          </cell>
          <cell r="O3554">
            <v>0.24089509649320417</v>
          </cell>
          <cell r="P3554">
            <v>230</v>
          </cell>
          <cell r="Q3554">
            <v>94000</v>
          </cell>
          <cell r="R3554">
            <v>7.609709394007659</v>
          </cell>
          <cell r="S3554">
            <v>4.5625</v>
          </cell>
          <cell r="T3554">
            <v>25911</v>
          </cell>
          <cell r="U3554">
            <v>10.654498750141748</v>
          </cell>
          <cell r="V3554">
            <v>2028230</v>
          </cell>
          <cell r="W3554">
            <v>54116.7</v>
          </cell>
          <cell r="X3554">
            <v>58</v>
          </cell>
          <cell r="Y3554">
            <v>7</v>
          </cell>
          <cell r="Z3554">
            <v>1.3647999999999811</v>
          </cell>
        </row>
        <row r="3555">
          <cell r="A3555">
            <v>41172</v>
          </cell>
          <cell r="B3555">
            <v>0</v>
          </cell>
          <cell r="C3555">
            <v>0</v>
          </cell>
          <cell r="D3555">
            <v>81412</v>
          </cell>
          <cell r="E3555">
            <v>2077790</v>
          </cell>
          <cell r="H3555">
            <v>0</v>
          </cell>
          <cell r="I3555">
            <v>0</v>
          </cell>
          <cell r="J3555">
            <v>0</v>
          </cell>
          <cell r="K3555">
            <v>0</v>
          </cell>
          <cell r="L3555">
            <v>1520</v>
          </cell>
          <cell r="M3555">
            <v>139.55000000000001</v>
          </cell>
          <cell r="N3555">
            <v>32.700000000000003</v>
          </cell>
          <cell r="O3555">
            <v>0.23432461483339306</v>
          </cell>
          <cell r="P3555">
            <v>230</v>
          </cell>
          <cell r="Q3555">
            <v>103000</v>
          </cell>
          <cell r="R3555">
            <v>7.4446076675026873</v>
          </cell>
          <cell r="S3555">
            <v>53.560526315789474</v>
          </cell>
          <cell r="T3555">
            <v>23728</v>
          </cell>
          <cell r="U3555">
            <v>9.1650304140140673</v>
          </cell>
          <cell r="V3555">
            <v>2159202</v>
          </cell>
          <cell r="W3555">
            <v>49572.6</v>
          </cell>
          <cell r="X3555">
            <v>66</v>
          </cell>
          <cell r="Y3555">
            <v>0</v>
          </cell>
          <cell r="Z3555">
            <v>7.9439999999999884</v>
          </cell>
        </row>
        <row r="3556">
          <cell r="A3556">
            <v>41173</v>
          </cell>
          <cell r="B3556">
            <v>0</v>
          </cell>
          <cell r="C3556">
            <v>0</v>
          </cell>
          <cell r="D3556">
            <v>140287</v>
          </cell>
          <cell r="E3556">
            <v>2119110</v>
          </cell>
          <cell r="H3556">
            <v>0</v>
          </cell>
          <cell r="I3556">
            <v>0</v>
          </cell>
          <cell r="J3556">
            <v>0</v>
          </cell>
          <cell r="K3556">
            <v>0</v>
          </cell>
          <cell r="L3556">
            <v>2070</v>
          </cell>
          <cell r="M3556">
            <v>141.97999999999999</v>
          </cell>
          <cell r="N3556">
            <v>34.590000000000003</v>
          </cell>
          <cell r="O3556">
            <v>0.24362586279757717</v>
          </cell>
          <cell r="P3556">
            <v>230</v>
          </cell>
          <cell r="Q3556">
            <v>108000</v>
          </cell>
          <cell r="R3556">
            <v>7.4627060149316806</v>
          </cell>
          <cell r="S3556">
            <v>67.771497584541066</v>
          </cell>
          <cell r="T3556">
            <v>25641</v>
          </cell>
          <cell r="U3556">
            <v>9.4647350598411872</v>
          </cell>
          <cell r="V3556">
            <v>2259397</v>
          </cell>
          <cell r="W3556">
            <v>48684.5</v>
          </cell>
          <cell r="X3556">
            <v>64</v>
          </cell>
          <cell r="Y3556">
            <v>1</v>
          </cell>
          <cell r="Z3556">
            <v>9.8352000000000004</v>
          </cell>
        </row>
        <row r="3557">
          <cell r="A3557">
            <v>41174</v>
          </cell>
          <cell r="B3557">
            <v>0</v>
          </cell>
          <cell r="C3557">
            <v>0</v>
          </cell>
          <cell r="D3557">
            <v>14534</v>
          </cell>
          <cell r="E3557">
            <v>2065640</v>
          </cell>
          <cell r="H3557">
            <v>0</v>
          </cell>
          <cell r="I3557">
            <v>0</v>
          </cell>
          <cell r="J3557">
            <v>0</v>
          </cell>
          <cell r="K3557">
            <v>0</v>
          </cell>
          <cell r="L3557">
            <v>560</v>
          </cell>
          <cell r="M3557">
            <v>136.03</v>
          </cell>
          <cell r="N3557">
            <v>30.99</v>
          </cell>
          <cell r="O3557">
            <v>0.22781739322208336</v>
          </cell>
          <cell r="P3557">
            <v>230</v>
          </cell>
          <cell r="Q3557">
            <v>98000</v>
          </cell>
          <cell r="R3557">
            <v>7.5925898698816434</v>
          </cell>
          <cell r="S3557">
            <v>25.953571428571429</v>
          </cell>
          <cell r="T3557">
            <v>21758</v>
          </cell>
          <cell r="U3557">
            <v>8.7233914086033195</v>
          </cell>
          <cell r="V3557">
            <v>2080174</v>
          </cell>
          <cell r="W3557">
            <v>51067.6</v>
          </cell>
          <cell r="X3557">
            <v>60</v>
          </cell>
          <cell r="Y3557">
            <v>5</v>
          </cell>
          <cell r="Z3557">
            <v>1.6719999999999899</v>
          </cell>
        </row>
        <row r="3558">
          <cell r="A3558">
            <v>41175</v>
          </cell>
          <cell r="B3558">
            <v>0</v>
          </cell>
          <cell r="C3558">
            <v>0</v>
          </cell>
          <cell r="D3558">
            <v>13302</v>
          </cell>
          <cell r="E3558">
            <v>1954920</v>
          </cell>
          <cell r="H3558">
            <v>0</v>
          </cell>
          <cell r="I3558">
            <v>0</v>
          </cell>
          <cell r="J3558">
            <v>0</v>
          </cell>
          <cell r="K3558">
            <v>0</v>
          </cell>
          <cell r="L3558">
            <v>320</v>
          </cell>
          <cell r="M3558">
            <v>127.91</v>
          </cell>
          <cell r="N3558">
            <v>31.88</v>
          </cell>
          <cell r="O3558">
            <v>0.24923774528965678</v>
          </cell>
          <cell r="P3558">
            <v>230</v>
          </cell>
          <cell r="Q3558">
            <v>92000</v>
          </cell>
          <cell r="R3558">
            <v>7.6417793761238375</v>
          </cell>
          <cell r="S3558">
            <v>41.568750000000001</v>
          </cell>
          <cell r="T3558">
            <v>21605</v>
          </cell>
          <cell r="U3558">
            <v>9.1547447391605203</v>
          </cell>
          <cell r="V3558">
            <v>1968222</v>
          </cell>
          <cell r="W3558">
            <v>53244.7</v>
          </cell>
          <cell r="X3558">
            <v>52</v>
          </cell>
          <cell r="Y3558">
            <v>13</v>
          </cell>
          <cell r="Z3558">
            <v>0</v>
          </cell>
        </row>
        <row r="3559">
          <cell r="A3559">
            <v>41176</v>
          </cell>
          <cell r="B3559">
            <v>0</v>
          </cell>
          <cell r="C3559">
            <v>0</v>
          </cell>
          <cell r="D3559">
            <v>0</v>
          </cell>
          <cell r="E3559">
            <v>1915720</v>
          </cell>
          <cell r="H3559">
            <v>0</v>
          </cell>
          <cell r="I3559">
            <v>0</v>
          </cell>
          <cell r="J3559">
            <v>0</v>
          </cell>
          <cell r="K3559">
            <v>0</v>
          </cell>
          <cell r="L3559">
            <v>0</v>
          </cell>
          <cell r="M3559">
            <v>127.73</v>
          </cell>
          <cell r="N3559">
            <v>30.73</v>
          </cell>
          <cell r="O3559">
            <v>0.24058561027166681</v>
          </cell>
          <cell r="P3559">
            <v>230</v>
          </cell>
          <cell r="Q3559">
            <v>85000</v>
          </cell>
          <cell r="R3559">
            <v>7.4990996633523839</v>
          </cell>
          <cell r="S3559" t="str">
            <v/>
          </cell>
          <cell r="T3559">
            <v>22128</v>
          </cell>
          <cell r="U3559">
            <v>9.6333242853861734</v>
          </cell>
          <cell r="V3559">
            <v>1915720</v>
          </cell>
          <cell r="W3559">
            <v>50134.3</v>
          </cell>
          <cell r="X3559">
            <v>54</v>
          </cell>
          <cell r="Y3559">
            <v>11</v>
          </cell>
          <cell r="Z3559">
            <v>0.4959999999999809</v>
          </cell>
        </row>
        <row r="3560">
          <cell r="A3560">
            <v>41177</v>
          </cell>
          <cell r="B3560">
            <v>0</v>
          </cell>
          <cell r="C3560">
            <v>0</v>
          </cell>
          <cell r="D3560">
            <v>239101</v>
          </cell>
          <cell r="E3560">
            <v>2051300</v>
          </cell>
          <cell r="H3560">
            <v>0</v>
          </cell>
          <cell r="I3560">
            <v>0</v>
          </cell>
          <cell r="J3560">
            <v>0</v>
          </cell>
          <cell r="K3560">
            <v>0</v>
          </cell>
          <cell r="L3560">
            <v>3030</v>
          </cell>
          <cell r="M3560">
            <v>133.75</v>
          </cell>
          <cell r="N3560">
            <v>31.36</v>
          </cell>
          <cell r="O3560">
            <v>0.23446728971962616</v>
          </cell>
          <cell r="P3560">
            <v>230</v>
          </cell>
          <cell r="Q3560">
            <v>119000</v>
          </cell>
          <cell r="R3560">
            <v>7.668411214953271</v>
          </cell>
          <cell r="S3560">
            <v>78.91122112211221</v>
          </cell>
          <cell r="T3560">
            <v>24880</v>
          </cell>
          <cell r="U3560">
            <v>9.059514032695585</v>
          </cell>
          <cell r="V3560">
            <v>2290401</v>
          </cell>
          <cell r="W3560">
            <v>45269.7</v>
          </cell>
          <cell r="X3560">
            <v>74</v>
          </cell>
          <cell r="Y3560">
            <v>0</v>
          </cell>
          <cell r="Z3560">
            <v>15.448000000000022</v>
          </cell>
        </row>
        <row r="3561">
          <cell r="A3561">
            <v>41178</v>
          </cell>
          <cell r="B3561">
            <v>0</v>
          </cell>
          <cell r="C3561">
            <v>0</v>
          </cell>
          <cell r="D3561">
            <v>383992</v>
          </cell>
          <cell r="E3561">
            <v>2148740</v>
          </cell>
          <cell r="H3561">
            <v>0</v>
          </cell>
          <cell r="I3561">
            <v>0</v>
          </cell>
          <cell r="J3561">
            <v>0</v>
          </cell>
          <cell r="K3561">
            <v>0</v>
          </cell>
          <cell r="L3561">
            <v>4850</v>
          </cell>
          <cell r="M3561">
            <v>138.1</v>
          </cell>
          <cell r="N3561">
            <v>31.45</v>
          </cell>
          <cell r="O3561">
            <v>0.2277335264301231</v>
          </cell>
          <cell r="P3561">
            <v>230</v>
          </cell>
          <cell r="Q3561">
            <v>117000</v>
          </cell>
          <cell r="R3561">
            <v>7.7796524257784219</v>
          </cell>
          <cell r="S3561">
            <v>79.173608247422678</v>
          </cell>
          <cell r="T3561">
            <v>26492</v>
          </cell>
          <cell r="U3561">
            <v>8.7235159503650603</v>
          </cell>
          <cell r="V3561">
            <v>2532732</v>
          </cell>
          <cell r="W3561">
            <v>44105</v>
          </cell>
          <cell r="X3561">
            <v>70</v>
          </cell>
          <cell r="Y3561">
            <v>0</v>
          </cell>
          <cell r="Z3561">
            <v>17.019199999999998</v>
          </cell>
        </row>
        <row r="3562">
          <cell r="A3562">
            <v>41179</v>
          </cell>
          <cell r="B3562">
            <v>0</v>
          </cell>
          <cell r="C3562">
            <v>0</v>
          </cell>
          <cell r="D3562">
            <v>277700</v>
          </cell>
          <cell r="E3562">
            <v>2187740</v>
          </cell>
          <cell r="H3562">
            <v>0</v>
          </cell>
          <cell r="I3562">
            <v>0</v>
          </cell>
          <cell r="J3562">
            <v>0</v>
          </cell>
          <cell r="K3562">
            <v>0</v>
          </cell>
          <cell r="L3562">
            <v>3770</v>
          </cell>
          <cell r="M3562">
            <v>142.61000000000001</v>
          </cell>
          <cell r="N3562">
            <v>30.79</v>
          </cell>
          <cell r="O3562">
            <v>0.21590351307762426</v>
          </cell>
          <cell r="P3562">
            <v>230</v>
          </cell>
          <cell r="Q3562">
            <v>111000</v>
          </cell>
          <cell r="R3562">
            <v>7.6703597223196125</v>
          </cell>
          <cell r="S3562">
            <v>73.660477453580896</v>
          </cell>
          <cell r="T3562">
            <v>22923</v>
          </cell>
          <cell r="U3562">
            <v>7.7543083587513797</v>
          </cell>
          <cell r="V3562">
            <v>2465440</v>
          </cell>
          <cell r="W3562">
            <v>50577.2</v>
          </cell>
          <cell r="X3562">
            <v>69</v>
          </cell>
          <cell r="Y3562">
            <v>0</v>
          </cell>
          <cell r="Z3562">
            <v>16.707200000000014</v>
          </cell>
        </row>
        <row r="3563">
          <cell r="A3563">
            <v>41180</v>
          </cell>
          <cell r="B3563">
            <v>0</v>
          </cell>
          <cell r="C3563">
            <v>0</v>
          </cell>
          <cell r="D3563">
            <v>68354</v>
          </cell>
          <cell r="E3563">
            <v>2148520</v>
          </cell>
          <cell r="H3563">
            <v>0</v>
          </cell>
          <cell r="I3563">
            <v>0</v>
          </cell>
          <cell r="J3563">
            <v>0</v>
          </cell>
          <cell r="K3563">
            <v>0</v>
          </cell>
          <cell r="L3563">
            <v>1700</v>
          </cell>
          <cell r="M3563">
            <v>139.68</v>
          </cell>
          <cell r="N3563">
            <v>31.07</v>
          </cell>
          <cell r="O3563">
            <v>0.22243699885452461</v>
          </cell>
          <cell r="P3563">
            <v>230</v>
          </cell>
          <cell r="Q3563">
            <v>101000</v>
          </cell>
          <cell r="R3563">
            <v>7.6908648339060708</v>
          </cell>
          <cell r="S3563">
            <v>40.20823529411765</v>
          </cell>
          <cell r="T3563">
            <v>22522</v>
          </cell>
          <cell r="U3563">
            <v>8.4728983243973275</v>
          </cell>
          <cell r="V3563">
            <v>2216874</v>
          </cell>
          <cell r="W3563">
            <v>54400.3</v>
          </cell>
          <cell r="X3563">
            <v>63</v>
          </cell>
          <cell r="Y3563">
            <v>2</v>
          </cell>
          <cell r="Z3563">
            <v>9.5135999999999896</v>
          </cell>
        </row>
        <row r="3564">
          <cell r="A3564">
            <v>41181</v>
          </cell>
          <cell r="B3564">
            <v>0</v>
          </cell>
          <cell r="C3564">
            <v>0</v>
          </cell>
          <cell r="D3564">
            <v>6660</v>
          </cell>
          <cell r="E3564">
            <v>2042890</v>
          </cell>
          <cell r="H3564">
            <v>0</v>
          </cell>
          <cell r="I3564">
            <v>0</v>
          </cell>
          <cell r="J3564">
            <v>0</v>
          </cell>
          <cell r="K3564">
            <v>0</v>
          </cell>
          <cell r="L3564">
            <v>480</v>
          </cell>
          <cell r="M3564">
            <v>130.18</v>
          </cell>
          <cell r="N3564">
            <v>28.95</v>
          </cell>
          <cell r="O3564">
            <v>0.22238439084344752</v>
          </cell>
          <cell r="P3564">
            <v>230</v>
          </cell>
          <cell r="Q3564">
            <v>91000</v>
          </cell>
          <cell r="R3564">
            <v>7.8464049777231528</v>
          </cell>
          <cell r="S3564">
            <v>13.875</v>
          </cell>
          <cell r="T3564">
            <v>23836</v>
          </cell>
          <cell r="U3564">
            <v>9.6993115561952621</v>
          </cell>
          <cell r="V3564">
            <v>2049550</v>
          </cell>
          <cell r="W3564">
            <v>56184.800000000003</v>
          </cell>
          <cell r="X3564">
            <v>60</v>
          </cell>
          <cell r="Y3564">
            <v>5</v>
          </cell>
          <cell r="Z3564">
            <v>6.8671999999999969</v>
          </cell>
        </row>
        <row r="3565">
          <cell r="A3565">
            <v>41182</v>
          </cell>
          <cell r="B3565">
            <v>0</v>
          </cell>
          <cell r="C3565">
            <v>0</v>
          </cell>
          <cell r="D3565">
            <v>6082</v>
          </cell>
          <cell r="E3565">
            <v>2058740</v>
          </cell>
          <cell r="H3565">
            <v>0</v>
          </cell>
          <cell r="I3565">
            <v>0</v>
          </cell>
          <cell r="J3565">
            <v>0</v>
          </cell>
          <cell r="K3565">
            <v>0</v>
          </cell>
          <cell r="L3565">
            <v>650</v>
          </cell>
          <cell r="M3565">
            <v>130.09</v>
          </cell>
          <cell r="N3565">
            <v>28.28</v>
          </cell>
          <cell r="O3565">
            <v>0.2173879621800292</v>
          </cell>
          <cell r="P3565">
            <v>230</v>
          </cell>
          <cell r="Q3565">
            <v>91000</v>
          </cell>
          <cell r="R3565">
            <v>7.9127527096625414</v>
          </cell>
          <cell r="S3565">
            <v>9.3569230769230778</v>
          </cell>
          <cell r="T3565">
            <v>28695</v>
          </cell>
          <cell r="U3565">
            <v>11.590166125699938</v>
          </cell>
          <cell r="V3565">
            <v>2064822</v>
          </cell>
          <cell r="W3565">
            <v>54421.8</v>
          </cell>
          <cell r="X3565">
            <v>60</v>
          </cell>
          <cell r="Y3565">
            <v>5</v>
          </cell>
          <cell r="Z3565">
            <v>7.4287999999999954</v>
          </cell>
        </row>
        <row r="3566">
          <cell r="A3566">
            <v>41183</v>
          </cell>
          <cell r="B3566">
            <v>0</v>
          </cell>
          <cell r="C3566">
            <v>0</v>
          </cell>
          <cell r="D3566">
            <v>3704</v>
          </cell>
          <cell r="E3566">
            <v>1968000</v>
          </cell>
          <cell r="H3566">
            <v>0</v>
          </cell>
          <cell r="I3566">
            <v>0</v>
          </cell>
          <cell r="J3566">
            <v>0</v>
          </cell>
          <cell r="K3566">
            <v>0</v>
          </cell>
          <cell r="L3566">
            <v>210</v>
          </cell>
          <cell r="M3566">
            <v>127.81</v>
          </cell>
          <cell r="N3566">
            <v>28.33</v>
          </cell>
          <cell r="O3566">
            <v>0.22165714732806507</v>
          </cell>
          <cell r="P3566">
            <v>230</v>
          </cell>
          <cell r="Q3566">
            <v>89000</v>
          </cell>
          <cell r="R3566">
            <v>7.6989280963930833</v>
          </cell>
          <cell r="S3566">
            <v>17.638095238095239</v>
          </cell>
          <cell r="T3566">
            <v>26026</v>
          </cell>
          <cell r="U3566">
            <v>11.008591553296032</v>
          </cell>
          <cell r="V3566">
            <v>1971704</v>
          </cell>
          <cell r="W3566">
            <v>49764.9</v>
          </cell>
          <cell r="X3566">
            <v>58</v>
          </cell>
          <cell r="Y3566">
            <v>7</v>
          </cell>
          <cell r="Z3566">
            <v>5.1407999999999845</v>
          </cell>
        </row>
        <row r="3567">
          <cell r="A3567">
            <v>41184</v>
          </cell>
          <cell r="B3567">
            <v>0</v>
          </cell>
          <cell r="C3567">
            <v>0</v>
          </cell>
          <cell r="D3567">
            <v>0</v>
          </cell>
          <cell r="E3567">
            <v>1875100</v>
          </cell>
          <cell r="H3567">
            <v>0</v>
          </cell>
          <cell r="I3567">
            <v>0</v>
          </cell>
          <cell r="J3567">
            <v>0</v>
          </cell>
          <cell r="K3567">
            <v>0</v>
          </cell>
          <cell r="L3567">
            <v>0</v>
          </cell>
          <cell r="M3567">
            <v>119.04</v>
          </cell>
          <cell r="N3567">
            <v>26.69</v>
          </cell>
          <cell r="O3567">
            <v>0.22421034946236559</v>
          </cell>
          <cell r="P3567">
            <v>230</v>
          </cell>
          <cell r="Q3567">
            <v>83000</v>
          </cell>
          <cell r="R3567">
            <v>7.875924059139785</v>
          </cell>
          <cell r="S3567" t="str">
            <v/>
          </cell>
          <cell r="T3567">
            <v>21057</v>
          </cell>
          <cell r="U3567">
            <v>9.3656540984480827</v>
          </cell>
          <cell r="V3567">
            <v>1875100</v>
          </cell>
          <cell r="W3567">
            <v>50295.199999999997</v>
          </cell>
          <cell r="X3567">
            <v>56</v>
          </cell>
          <cell r="Y3567">
            <v>9</v>
          </cell>
          <cell r="Z3567">
            <v>2.5279999999999774</v>
          </cell>
        </row>
        <row r="3568">
          <cell r="A3568">
            <v>41185</v>
          </cell>
          <cell r="B3568">
            <v>0</v>
          </cell>
          <cell r="C3568">
            <v>0</v>
          </cell>
          <cell r="D3568">
            <v>0</v>
          </cell>
          <cell r="E3568">
            <v>1896650</v>
          </cell>
          <cell r="H3568">
            <v>0</v>
          </cell>
          <cell r="I3568">
            <v>0</v>
          </cell>
          <cell r="J3568">
            <v>0</v>
          </cell>
          <cell r="K3568">
            <v>0</v>
          </cell>
          <cell r="L3568">
            <v>0</v>
          </cell>
          <cell r="M3568">
            <v>122.76</v>
          </cell>
          <cell r="N3568">
            <v>27</v>
          </cell>
          <cell r="O3568">
            <v>0.21994134897360704</v>
          </cell>
          <cell r="P3568">
            <v>230</v>
          </cell>
          <cell r="Q3568">
            <v>86000</v>
          </cell>
          <cell r="R3568">
            <v>7.7250325839035519</v>
          </cell>
          <cell r="S3568" t="str">
            <v/>
          </cell>
          <cell r="T3568">
            <v>24053</v>
          </cell>
          <cell r="U3568">
            <v>10.576649355442489</v>
          </cell>
          <cell r="V3568">
            <v>1896650</v>
          </cell>
          <cell r="W3568">
            <v>47621</v>
          </cell>
          <cell r="X3568">
            <v>66</v>
          </cell>
          <cell r="Y3568">
            <v>0</v>
          </cell>
          <cell r="Z3568">
            <v>10.631999999999991</v>
          </cell>
        </row>
        <row r="3569">
          <cell r="A3569">
            <v>41186</v>
          </cell>
          <cell r="B3569">
            <v>0</v>
          </cell>
          <cell r="C3569">
            <v>0</v>
          </cell>
          <cell r="D3569">
            <v>1421</v>
          </cell>
          <cell r="E3569">
            <v>2006850</v>
          </cell>
          <cell r="H3569">
            <v>0</v>
          </cell>
          <cell r="I3569">
            <v>0</v>
          </cell>
          <cell r="J3569">
            <v>0</v>
          </cell>
          <cell r="K3569">
            <v>0</v>
          </cell>
          <cell r="L3569">
            <v>200</v>
          </cell>
          <cell r="M3569">
            <v>127.94</v>
          </cell>
          <cell r="N3569">
            <v>29.65</v>
          </cell>
          <cell r="O3569">
            <v>0.23174925746443645</v>
          </cell>
          <cell r="P3569">
            <v>230</v>
          </cell>
          <cell r="Q3569">
            <v>89000</v>
          </cell>
          <cell r="R3569">
            <v>7.8429341879005783</v>
          </cell>
          <cell r="S3569">
            <v>7.1050000000000004</v>
          </cell>
          <cell r="T3569">
            <v>20338</v>
          </cell>
          <cell r="U3569">
            <v>8.4460174946508708</v>
          </cell>
          <cell r="V3569">
            <v>2008271</v>
          </cell>
          <cell r="W3569">
            <v>42177.8</v>
          </cell>
          <cell r="X3569">
            <v>68</v>
          </cell>
          <cell r="Y3569">
            <v>0</v>
          </cell>
          <cell r="Z3569">
            <v>12.027199999999986</v>
          </cell>
        </row>
        <row r="3570">
          <cell r="A3570">
            <v>41187</v>
          </cell>
          <cell r="B3570">
            <v>0</v>
          </cell>
          <cell r="C3570">
            <v>0</v>
          </cell>
          <cell r="D3570">
            <v>0</v>
          </cell>
          <cell r="E3570">
            <v>1864510</v>
          </cell>
          <cell r="H3570">
            <v>0</v>
          </cell>
          <cell r="I3570">
            <v>0</v>
          </cell>
          <cell r="J3570">
            <v>0</v>
          </cell>
          <cell r="K3570">
            <v>0</v>
          </cell>
          <cell r="L3570">
            <v>0</v>
          </cell>
          <cell r="M3570">
            <v>117.99</v>
          </cell>
          <cell r="N3570">
            <v>27.72</v>
          </cell>
          <cell r="O3570">
            <v>0.23493516399694889</v>
          </cell>
          <cell r="P3570">
            <v>230</v>
          </cell>
          <cell r="Q3570">
            <v>87000</v>
          </cell>
          <cell r="R3570">
            <v>7.9011356894652085</v>
          </cell>
          <cell r="S3570" t="str">
            <v/>
          </cell>
          <cell r="T3570">
            <v>25749</v>
          </cell>
          <cell r="U3570">
            <v>11.517592289663236</v>
          </cell>
          <cell r="V3570">
            <v>1864510</v>
          </cell>
          <cell r="W3570">
            <v>43884.3</v>
          </cell>
          <cell r="X3570">
            <v>52</v>
          </cell>
          <cell r="Y3570">
            <v>13</v>
          </cell>
          <cell r="Z3570">
            <v>0</v>
          </cell>
        </row>
        <row r="3571">
          <cell r="A3571">
            <v>41188</v>
          </cell>
          <cell r="B3571">
            <v>0</v>
          </cell>
          <cell r="C3571">
            <v>0</v>
          </cell>
          <cell r="D3571">
            <v>0</v>
          </cell>
          <cell r="E3571">
            <v>1640630</v>
          </cell>
          <cell r="H3571">
            <v>0</v>
          </cell>
          <cell r="I3571">
            <v>0</v>
          </cell>
          <cell r="J3571">
            <v>0</v>
          </cell>
          <cell r="K3571">
            <v>0</v>
          </cell>
          <cell r="L3571">
            <v>0</v>
          </cell>
          <cell r="M3571">
            <v>107.31</v>
          </cell>
          <cell r="N3571">
            <v>25.26</v>
          </cell>
          <cell r="O3571">
            <v>0.23539278725188706</v>
          </cell>
          <cell r="P3571">
            <v>230</v>
          </cell>
          <cell r="Q3571">
            <v>74000</v>
          </cell>
          <cell r="R3571">
            <v>7.6443481502189918</v>
          </cell>
          <cell r="S3571" t="str">
            <v/>
          </cell>
          <cell r="T3571">
            <v>18981</v>
          </cell>
          <cell r="U3571">
            <v>9.648826365481554</v>
          </cell>
          <cell r="V3571">
            <v>1640630</v>
          </cell>
          <cell r="W3571">
            <v>48321.599999999999</v>
          </cell>
          <cell r="X3571">
            <v>44</v>
          </cell>
          <cell r="Y3571">
            <v>21</v>
          </cell>
          <cell r="Z3571">
            <v>0</v>
          </cell>
        </row>
        <row r="3572">
          <cell r="A3572">
            <v>41189</v>
          </cell>
          <cell r="B3572">
            <v>0</v>
          </cell>
          <cell r="C3572">
            <v>0</v>
          </cell>
          <cell r="D3572">
            <v>0</v>
          </cell>
          <cell r="E3572">
            <v>1644470</v>
          </cell>
          <cell r="H3572">
            <v>0</v>
          </cell>
          <cell r="I3572">
            <v>0</v>
          </cell>
          <cell r="J3572">
            <v>0</v>
          </cell>
          <cell r="K3572">
            <v>0</v>
          </cell>
          <cell r="L3572">
            <v>0</v>
          </cell>
          <cell r="M3572">
            <v>105.59</v>
          </cell>
          <cell r="N3572">
            <v>25.16</v>
          </cell>
          <cell r="O3572">
            <v>0.23828014016478832</v>
          </cell>
          <cell r="P3572">
            <v>230</v>
          </cell>
          <cell r="Q3572">
            <v>75000</v>
          </cell>
          <cell r="R3572">
            <v>7.787053698266881</v>
          </cell>
          <cell r="S3572" t="str">
            <v/>
          </cell>
          <cell r="T3572">
            <v>19958</v>
          </cell>
          <cell r="U3572">
            <v>10.121785134420207</v>
          </cell>
          <cell r="V3572">
            <v>1644470</v>
          </cell>
          <cell r="W3572">
            <v>41664.699999999997</v>
          </cell>
          <cell r="X3572">
            <v>46</v>
          </cell>
          <cell r="Y3572">
            <v>19</v>
          </cell>
          <cell r="Z3572">
            <v>0</v>
          </cell>
        </row>
        <row r="3573">
          <cell r="A3573">
            <v>41190</v>
          </cell>
          <cell r="B3573">
            <v>0</v>
          </cell>
          <cell r="C3573">
            <v>0</v>
          </cell>
          <cell r="D3573">
            <v>1576</v>
          </cell>
          <cell r="E3573">
            <v>1604800</v>
          </cell>
          <cell r="H3573">
            <v>0</v>
          </cell>
          <cell r="I3573">
            <v>0</v>
          </cell>
          <cell r="J3573">
            <v>0</v>
          </cell>
          <cell r="K3573">
            <v>0</v>
          </cell>
          <cell r="L3573">
            <v>40</v>
          </cell>
          <cell r="M3573">
            <v>101.49</v>
          </cell>
          <cell r="N3573">
            <v>24.48</v>
          </cell>
          <cell r="O3573">
            <v>0.24120603015075379</v>
          </cell>
          <cell r="P3573">
            <v>230</v>
          </cell>
          <cell r="Q3573">
            <v>71000</v>
          </cell>
          <cell r="R3573">
            <v>7.9061976549413737</v>
          </cell>
          <cell r="S3573">
            <v>39.4</v>
          </cell>
          <cell r="T3573">
            <v>19242</v>
          </cell>
          <cell r="U3573">
            <v>9.9900820231377967</v>
          </cell>
          <cell r="V3573">
            <v>1606376</v>
          </cell>
          <cell r="W3573">
            <v>32663.7</v>
          </cell>
          <cell r="X3573">
            <v>48</v>
          </cell>
          <cell r="Y3573">
            <v>17</v>
          </cell>
          <cell r="Z3573">
            <v>0</v>
          </cell>
        </row>
        <row r="3574">
          <cell r="A3574">
            <v>41191</v>
          </cell>
          <cell r="B3574">
            <v>0</v>
          </cell>
          <cell r="C3574">
            <v>0</v>
          </cell>
          <cell r="D3574">
            <v>1546</v>
          </cell>
          <cell r="E3574">
            <v>1577680</v>
          </cell>
          <cell r="H3574">
            <v>0</v>
          </cell>
          <cell r="I3574">
            <v>0</v>
          </cell>
          <cell r="J3574">
            <v>0</v>
          </cell>
          <cell r="K3574">
            <v>0</v>
          </cell>
          <cell r="L3574">
            <v>40</v>
          </cell>
          <cell r="M3574">
            <v>101.82</v>
          </cell>
          <cell r="N3574">
            <v>24.97</v>
          </cell>
          <cell r="O3574">
            <v>0.24523669220192498</v>
          </cell>
          <cell r="P3574">
            <v>230</v>
          </cell>
          <cell r="Q3574">
            <v>72000</v>
          </cell>
          <cell r="R3574">
            <v>7.7473973679041448</v>
          </cell>
          <cell r="S3574">
            <v>38.65</v>
          </cell>
          <cell r="T3574">
            <v>18571</v>
          </cell>
          <cell r="U3574">
            <v>9.807471508194519</v>
          </cell>
          <cell r="V3574">
            <v>1579226</v>
          </cell>
          <cell r="W3574">
            <v>33453.699999999997</v>
          </cell>
          <cell r="X3574">
            <v>50</v>
          </cell>
          <cell r="Y3574">
            <v>15</v>
          </cell>
          <cell r="Z3574">
            <v>0</v>
          </cell>
        </row>
        <row r="3575">
          <cell r="A3575">
            <v>41192</v>
          </cell>
          <cell r="B3575">
            <v>0</v>
          </cell>
          <cell r="C3575">
            <v>0</v>
          </cell>
          <cell r="D3575">
            <v>0</v>
          </cell>
          <cell r="E3575">
            <v>1623000</v>
          </cell>
          <cell r="H3575">
            <v>0</v>
          </cell>
          <cell r="I3575">
            <v>0</v>
          </cell>
          <cell r="J3575">
            <v>0</v>
          </cell>
          <cell r="K3575">
            <v>0</v>
          </cell>
          <cell r="L3575">
            <v>0</v>
          </cell>
          <cell r="M3575">
            <v>111.26</v>
          </cell>
          <cell r="N3575">
            <v>24.4</v>
          </cell>
          <cell r="O3575">
            <v>0.21930612978608663</v>
          </cell>
          <cell r="P3575">
            <v>230</v>
          </cell>
          <cell r="Q3575">
            <v>74000</v>
          </cell>
          <cell r="R3575">
            <v>7.2937264066151357</v>
          </cell>
          <cell r="S3575" t="str">
            <v/>
          </cell>
          <cell r="T3575">
            <v>25191</v>
          </cell>
          <cell r="U3575">
            <v>12.944728280961183</v>
          </cell>
          <cell r="V3575">
            <v>1623000</v>
          </cell>
          <cell r="W3575">
            <v>32110.7</v>
          </cell>
          <cell r="X3575">
            <v>47</v>
          </cell>
          <cell r="Y3575">
            <v>18</v>
          </cell>
          <cell r="Z3575">
            <v>0</v>
          </cell>
        </row>
        <row r="3576">
          <cell r="A3576">
            <v>41193</v>
          </cell>
          <cell r="B3576">
            <v>0</v>
          </cell>
          <cell r="C3576">
            <v>0</v>
          </cell>
          <cell r="D3576">
            <v>0</v>
          </cell>
          <cell r="E3576">
            <v>1670130</v>
          </cell>
          <cell r="H3576">
            <v>0</v>
          </cell>
          <cell r="I3576">
            <v>0</v>
          </cell>
          <cell r="J3576">
            <v>0</v>
          </cell>
          <cell r="K3576">
            <v>0</v>
          </cell>
          <cell r="L3576">
            <v>0</v>
          </cell>
          <cell r="M3576">
            <v>109.47</v>
          </cell>
          <cell r="N3576">
            <v>25.31</v>
          </cell>
          <cell r="O3576">
            <v>0.23120489631862609</v>
          </cell>
          <cell r="P3576">
            <v>230</v>
          </cell>
          <cell r="Q3576">
            <v>79000</v>
          </cell>
          <cell r="R3576">
            <v>7.6282543162510281</v>
          </cell>
          <cell r="S3576" t="str">
            <v/>
          </cell>
          <cell r="T3576">
            <v>21505</v>
          </cell>
          <cell r="U3576">
            <v>10.738786801027464</v>
          </cell>
          <cell r="V3576">
            <v>1670130</v>
          </cell>
          <cell r="W3576">
            <v>30264.2</v>
          </cell>
          <cell r="X3576">
            <v>48</v>
          </cell>
          <cell r="Y3576">
            <v>17</v>
          </cell>
          <cell r="Z3576">
            <v>0</v>
          </cell>
        </row>
        <row r="3577">
          <cell r="A3577">
            <v>41194</v>
          </cell>
          <cell r="B3577">
            <v>0</v>
          </cell>
          <cell r="C3577">
            <v>0</v>
          </cell>
          <cell r="D3577">
            <v>0</v>
          </cell>
          <cell r="E3577">
            <v>1582560</v>
          </cell>
          <cell r="H3577">
            <v>0</v>
          </cell>
          <cell r="I3577">
            <v>0</v>
          </cell>
          <cell r="J3577">
            <v>0</v>
          </cell>
          <cell r="K3577">
            <v>0</v>
          </cell>
          <cell r="L3577">
            <v>0</v>
          </cell>
          <cell r="M3577">
            <v>104.85</v>
          </cell>
          <cell r="N3577">
            <v>25.29</v>
          </cell>
          <cell r="O3577">
            <v>0.24120171673819743</v>
          </cell>
          <cell r="P3577">
            <v>230</v>
          </cell>
          <cell r="Q3577">
            <v>70000</v>
          </cell>
          <cell r="R3577">
            <v>7.5467811158798286</v>
          </cell>
          <cell r="S3577" t="str">
            <v/>
          </cell>
          <cell r="T3577">
            <v>20737</v>
          </cell>
          <cell r="U3577">
            <v>10.92827949651198</v>
          </cell>
          <cell r="V3577">
            <v>1582560</v>
          </cell>
          <cell r="W3577">
            <v>32301.3</v>
          </cell>
          <cell r="X3577">
            <v>57</v>
          </cell>
          <cell r="Y3577">
            <v>8</v>
          </cell>
          <cell r="Z3577">
            <v>4.3871999999999858</v>
          </cell>
        </row>
        <row r="3578">
          <cell r="A3578">
            <v>41195</v>
          </cell>
          <cell r="B3578">
            <v>0</v>
          </cell>
          <cell r="C3578">
            <v>0</v>
          </cell>
          <cell r="D3578">
            <v>0</v>
          </cell>
          <cell r="E3578">
            <v>1591060</v>
          </cell>
          <cell r="H3578">
            <v>0</v>
          </cell>
          <cell r="I3578">
            <v>0</v>
          </cell>
          <cell r="J3578">
            <v>0</v>
          </cell>
          <cell r="K3578">
            <v>0</v>
          </cell>
          <cell r="L3578">
            <v>0</v>
          </cell>
          <cell r="M3578">
            <v>105.85</v>
          </cell>
          <cell r="N3578">
            <v>23.54</v>
          </cell>
          <cell r="O3578">
            <v>0.22239017477562589</v>
          </cell>
          <cell r="P3578">
            <v>230</v>
          </cell>
          <cell r="Q3578">
            <v>73000</v>
          </cell>
          <cell r="R3578">
            <v>7.5156353330184222</v>
          </cell>
          <cell r="S3578" t="str">
            <v/>
          </cell>
          <cell r="T3578">
            <v>20684</v>
          </cell>
          <cell r="U3578">
            <v>10.842115319346849</v>
          </cell>
          <cell r="V3578">
            <v>1591060</v>
          </cell>
          <cell r="W3578">
            <v>33935.800000000003</v>
          </cell>
          <cell r="X3578">
            <v>62</v>
          </cell>
          <cell r="Y3578">
            <v>3</v>
          </cell>
          <cell r="Z3578">
            <v>8.7679999999999794</v>
          </cell>
        </row>
        <row r="3579">
          <cell r="A3579">
            <v>41196</v>
          </cell>
          <cell r="B3579">
            <v>0</v>
          </cell>
          <cell r="C3579">
            <v>0</v>
          </cell>
          <cell r="D3579">
            <v>0</v>
          </cell>
          <cell r="E3579">
            <v>1568210</v>
          </cell>
          <cell r="H3579">
            <v>0</v>
          </cell>
          <cell r="I3579">
            <v>0</v>
          </cell>
          <cell r="J3579">
            <v>0</v>
          </cell>
          <cell r="K3579">
            <v>0</v>
          </cell>
          <cell r="L3579">
            <v>0</v>
          </cell>
          <cell r="M3579">
            <v>103.16</v>
          </cell>
          <cell r="N3579">
            <v>23.97</v>
          </cell>
          <cell r="O3579">
            <v>0.23235750290810392</v>
          </cell>
          <cell r="P3579">
            <v>230</v>
          </cell>
          <cell r="Q3579">
            <v>68000</v>
          </cell>
          <cell r="R3579">
            <v>7.6008627374951532</v>
          </cell>
          <cell r="S3579" t="str">
            <v/>
          </cell>
          <cell r="T3579">
            <v>20881</v>
          </cell>
          <cell r="U3579">
            <v>11.104860956121948</v>
          </cell>
          <cell r="V3579">
            <v>1568210</v>
          </cell>
          <cell r="W3579">
            <v>30513.9</v>
          </cell>
          <cell r="X3579">
            <v>64</v>
          </cell>
          <cell r="Y3579">
            <v>1</v>
          </cell>
          <cell r="Z3579">
            <v>9.6239999999999881</v>
          </cell>
        </row>
        <row r="3580">
          <cell r="A3580">
            <v>41197</v>
          </cell>
          <cell r="B3580">
            <v>0</v>
          </cell>
          <cell r="C3580">
            <v>0</v>
          </cell>
          <cell r="D3580">
            <v>1377</v>
          </cell>
          <cell r="E3580">
            <v>1705670</v>
          </cell>
          <cell r="H3580">
            <v>0</v>
          </cell>
          <cell r="I3580">
            <v>0</v>
          </cell>
          <cell r="J3580">
            <v>0</v>
          </cell>
          <cell r="K3580">
            <v>0</v>
          </cell>
          <cell r="L3580">
            <v>40</v>
          </cell>
          <cell r="M3580">
            <v>110.63</v>
          </cell>
          <cell r="N3580">
            <v>25.44</v>
          </cell>
          <cell r="O3580">
            <v>0.22995570821657779</v>
          </cell>
          <cell r="P3580">
            <v>230</v>
          </cell>
          <cell r="Q3580">
            <v>80000</v>
          </cell>
          <cell r="R3580">
            <v>7.7088945132423392</v>
          </cell>
          <cell r="S3580">
            <v>34.424999999999997</v>
          </cell>
          <cell r="T3580">
            <v>15975</v>
          </cell>
          <cell r="U3580">
            <v>7.8047938926110412</v>
          </cell>
          <cell r="V3580">
            <v>1707047</v>
          </cell>
          <cell r="W3580">
            <v>31155.599999999999</v>
          </cell>
          <cell r="X3580">
            <v>58</v>
          </cell>
          <cell r="Y3580">
            <v>7</v>
          </cell>
          <cell r="Z3580">
            <v>2.7119999999999891</v>
          </cell>
        </row>
        <row r="3581">
          <cell r="A3581">
            <v>41198</v>
          </cell>
          <cell r="B3581">
            <v>0</v>
          </cell>
          <cell r="C3581">
            <v>0</v>
          </cell>
          <cell r="D3581">
            <v>1420</v>
          </cell>
          <cell r="E3581">
            <v>1880280</v>
          </cell>
          <cell r="H3581">
            <v>0</v>
          </cell>
          <cell r="I3581">
            <v>0</v>
          </cell>
          <cell r="J3581">
            <v>0</v>
          </cell>
          <cell r="K3581">
            <v>0</v>
          </cell>
          <cell r="L3581">
            <v>40</v>
          </cell>
          <cell r="M3581">
            <v>120.98</v>
          </cell>
          <cell r="N3581">
            <v>28.39</v>
          </cell>
          <cell r="O3581">
            <v>0.23466688708877501</v>
          </cell>
          <cell r="P3581">
            <v>230</v>
          </cell>
          <cell r="Q3581">
            <v>88000</v>
          </cell>
          <cell r="R3581">
            <v>7.7710365349644572</v>
          </cell>
          <cell r="S3581">
            <v>35.5</v>
          </cell>
          <cell r="T3581">
            <v>23652</v>
          </cell>
          <cell r="U3581">
            <v>10.482950523462826</v>
          </cell>
          <cell r="V3581">
            <v>1881700</v>
          </cell>
          <cell r="W3581">
            <v>29871.8</v>
          </cell>
          <cell r="X3581">
            <v>62</v>
          </cell>
          <cell r="Y3581">
            <v>3</v>
          </cell>
          <cell r="Z3581">
            <v>4.6479999999999819</v>
          </cell>
        </row>
        <row r="3582">
          <cell r="A3582">
            <v>41199</v>
          </cell>
          <cell r="B3582">
            <v>0</v>
          </cell>
          <cell r="C3582">
            <v>0</v>
          </cell>
          <cell r="D3582">
            <v>1428</v>
          </cell>
          <cell r="E3582">
            <v>1881610</v>
          </cell>
          <cell r="H3582">
            <v>0</v>
          </cell>
          <cell r="I3582">
            <v>0</v>
          </cell>
          <cell r="J3582">
            <v>0</v>
          </cell>
          <cell r="K3582">
            <v>0</v>
          </cell>
          <cell r="L3582">
            <v>40</v>
          </cell>
          <cell r="M3582">
            <v>118.78</v>
          </cell>
          <cell r="N3582">
            <v>28.46</v>
          </cell>
          <cell r="O3582">
            <v>0.23960262670483246</v>
          </cell>
          <cell r="P3582">
            <v>230</v>
          </cell>
          <cell r="Q3582">
            <v>84000</v>
          </cell>
          <cell r="R3582">
            <v>7.9205674355952178</v>
          </cell>
          <cell r="S3582">
            <v>35.700000000000003</v>
          </cell>
          <cell r="T3582">
            <v>21857</v>
          </cell>
          <cell r="U3582">
            <v>9.6804939677266209</v>
          </cell>
          <cell r="V3582">
            <v>1883038</v>
          </cell>
          <cell r="W3582">
            <v>36289.1</v>
          </cell>
          <cell r="X3582">
            <v>66</v>
          </cell>
          <cell r="Y3582">
            <v>0</v>
          </cell>
          <cell r="Z3582">
            <v>10.601599999999983</v>
          </cell>
        </row>
        <row r="3583">
          <cell r="A3583">
            <v>41200</v>
          </cell>
          <cell r="B3583">
            <v>0</v>
          </cell>
          <cell r="C3583">
            <v>0</v>
          </cell>
          <cell r="D3583">
            <v>0</v>
          </cell>
          <cell r="E3583">
            <v>1804020</v>
          </cell>
          <cell r="H3583">
            <v>0</v>
          </cell>
          <cell r="I3583">
            <v>0</v>
          </cell>
          <cell r="J3583">
            <v>0</v>
          </cell>
          <cell r="K3583">
            <v>0</v>
          </cell>
          <cell r="L3583">
            <v>0</v>
          </cell>
          <cell r="M3583">
            <v>116.53</v>
          </cell>
          <cell r="N3583">
            <v>26.15</v>
          </cell>
          <cell r="O3583">
            <v>0.2244057324294173</v>
          </cell>
          <cell r="P3583">
            <v>230</v>
          </cell>
          <cell r="Q3583">
            <v>79000</v>
          </cell>
          <cell r="R3583">
            <v>7.740581824422895</v>
          </cell>
          <cell r="S3583" t="str">
            <v/>
          </cell>
          <cell r="T3583">
            <v>21717</v>
          </cell>
          <cell r="U3583">
            <v>10.039787807230519</v>
          </cell>
          <cell r="V3583">
            <v>1804020</v>
          </cell>
          <cell r="W3583">
            <v>42771.5</v>
          </cell>
          <cell r="X3583">
            <v>54</v>
          </cell>
          <cell r="Y3583">
            <v>11</v>
          </cell>
          <cell r="Z3583">
            <v>0</v>
          </cell>
        </row>
        <row r="3584">
          <cell r="A3584">
            <v>41201</v>
          </cell>
          <cell r="B3584">
            <v>0</v>
          </cell>
          <cell r="C3584">
            <v>0</v>
          </cell>
          <cell r="D3584">
            <v>238993</v>
          </cell>
          <cell r="E3584">
            <v>1624080</v>
          </cell>
          <cell r="H3584">
            <v>0</v>
          </cell>
          <cell r="I3584">
            <v>0</v>
          </cell>
          <cell r="J3584">
            <v>0</v>
          </cell>
          <cell r="K3584">
            <v>0</v>
          </cell>
          <cell r="L3584">
            <v>3060</v>
          </cell>
          <cell r="M3584">
            <v>102.9</v>
          </cell>
          <cell r="N3584">
            <v>23.14</v>
          </cell>
          <cell r="O3584">
            <v>0.22487852283770651</v>
          </cell>
          <cell r="P3584">
            <v>230</v>
          </cell>
          <cell r="Q3584">
            <v>83000</v>
          </cell>
          <cell r="R3584">
            <v>7.8915451895043729</v>
          </cell>
          <cell r="S3584">
            <v>78.102287581699343</v>
          </cell>
          <cell r="T3584">
            <v>26001</v>
          </cell>
          <cell r="U3584">
            <v>11.639283055468036</v>
          </cell>
          <cell r="V3584">
            <v>1863073</v>
          </cell>
          <cell r="W3584">
            <v>37502.5</v>
          </cell>
          <cell r="X3584">
            <v>52</v>
          </cell>
          <cell r="Y3584">
            <v>13</v>
          </cell>
          <cell r="Z3584">
            <v>0</v>
          </cell>
        </row>
        <row r="3585">
          <cell r="A3585">
            <v>41202</v>
          </cell>
          <cell r="B3585">
            <v>0</v>
          </cell>
          <cell r="C3585">
            <v>0</v>
          </cell>
          <cell r="D3585">
            <v>1798580</v>
          </cell>
          <cell r="E3585">
            <v>0</v>
          </cell>
          <cell r="H3585">
            <v>0</v>
          </cell>
          <cell r="I3585">
            <v>0</v>
          </cell>
          <cell r="J3585">
            <v>0</v>
          </cell>
          <cell r="K3585">
            <v>0</v>
          </cell>
          <cell r="L3585">
            <v>23360</v>
          </cell>
          <cell r="M3585">
            <v>0</v>
          </cell>
          <cell r="N3585">
            <v>0</v>
          </cell>
          <cell r="O3585" t="str">
            <v/>
          </cell>
          <cell r="P3585">
            <v>230</v>
          </cell>
          <cell r="Q3585">
            <v>78000</v>
          </cell>
          <cell r="R3585" t="str">
            <v/>
          </cell>
          <cell r="S3585">
            <v>76.99400684931507</v>
          </cell>
          <cell r="T3585">
            <v>15392</v>
          </cell>
          <cell r="U3585">
            <v>7.1372571695448626</v>
          </cell>
          <cell r="V3585">
            <v>1798580</v>
          </cell>
          <cell r="W3585">
            <v>39244.400000000001</v>
          </cell>
          <cell r="X3585">
            <v>54</v>
          </cell>
          <cell r="Y3585">
            <v>11</v>
          </cell>
          <cell r="Z3585">
            <v>0</v>
          </cell>
        </row>
        <row r="3586">
          <cell r="A3586">
            <v>41203</v>
          </cell>
          <cell r="B3586">
            <v>0</v>
          </cell>
          <cell r="C3586">
            <v>0</v>
          </cell>
          <cell r="D3586">
            <v>1872390</v>
          </cell>
          <cell r="E3586">
            <v>0</v>
          </cell>
          <cell r="H3586">
            <v>0</v>
          </cell>
          <cell r="I3586">
            <v>0</v>
          </cell>
          <cell r="J3586">
            <v>0</v>
          </cell>
          <cell r="K3586">
            <v>0</v>
          </cell>
          <cell r="L3586">
            <v>23690</v>
          </cell>
          <cell r="M3586">
            <v>0</v>
          </cell>
          <cell r="N3586">
            <v>0</v>
          </cell>
          <cell r="O3586" t="str">
            <v/>
          </cell>
          <cell r="P3586">
            <v>230</v>
          </cell>
          <cell r="Q3586">
            <v>87000</v>
          </cell>
          <cell r="R3586" t="str">
            <v/>
          </cell>
          <cell r="S3586">
            <v>79.037146475306031</v>
          </cell>
          <cell r="T3586">
            <v>14887</v>
          </cell>
          <cell r="U3586">
            <v>6.6309679073269994</v>
          </cell>
          <cell r="V3586">
            <v>1872390</v>
          </cell>
          <cell r="W3586">
            <v>32970.699999999997</v>
          </cell>
          <cell r="X3586">
            <v>60</v>
          </cell>
          <cell r="Y3586">
            <v>5</v>
          </cell>
          <cell r="Z3586">
            <v>3.7231999999999843</v>
          </cell>
        </row>
        <row r="3587">
          <cell r="A3587">
            <v>41204</v>
          </cell>
          <cell r="B3587">
            <v>0</v>
          </cell>
          <cell r="C3587">
            <v>0</v>
          </cell>
          <cell r="D3587">
            <v>1809080</v>
          </cell>
          <cell r="E3587">
            <v>0</v>
          </cell>
          <cell r="H3587">
            <v>0</v>
          </cell>
          <cell r="I3587">
            <v>0</v>
          </cell>
          <cell r="J3587">
            <v>0</v>
          </cell>
          <cell r="K3587">
            <v>0</v>
          </cell>
          <cell r="L3587">
            <v>23060</v>
          </cell>
          <cell r="M3587">
            <v>0</v>
          </cell>
          <cell r="N3587">
            <v>0</v>
          </cell>
          <cell r="O3587" t="str">
            <v/>
          </cell>
          <cell r="P3587">
            <v>230</v>
          </cell>
          <cell r="Q3587">
            <v>89000</v>
          </cell>
          <cell r="R3587" t="str">
            <v/>
          </cell>
          <cell r="S3587">
            <v>78.450997398091928</v>
          </cell>
          <cell r="T3587">
            <v>11295</v>
          </cell>
          <cell r="U3587">
            <v>5.207083158290402</v>
          </cell>
          <cell r="V3587">
            <v>1809080</v>
          </cell>
          <cell r="W3587">
            <v>0</v>
          </cell>
          <cell r="X3587">
            <v>72</v>
          </cell>
          <cell r="Y3587">
            <v>0</v>
          </cell>
          <cell r="Z3587">
            <v>10.303999999999981</v>
          </cell>
        </row>
        <row r="3588">
          <cell r="A3588">
            <v>41205</v>
          </cell>
          <cell r="B3588">
            <v>0</v>
          </cell>
          <cell r="C3588">
            <v>0</v>
          </cell>
          <cell r="D3588">
            <v>1935730</v>
          </cell>
          <cell r="E3588">
            <v>0</v>
          </cell>
          <cell r="H3588">
            <v>0</v>
          </cell>
          <cell r="I3588">
            <v>0</v>
          </cell>
          <cell r="J3588">
            <v>0</v>
          </cell>
          <cell r="K3588">
            <v>0</v>
          </cell>
          <cell r="L3588">
            <v>24240</v>
          </cell>
          <cell r="M3588">
            <v>0</v>
          </cell>
          <cell r="N3588">
            <v>0</v>
          </cell>
          <cell r="O3588" t="str">
            <v/>
          </cell>
          <cell r="P3588">
            <v>230</v>
          </cell>
          <cell r="Q3588">
            <v>94000</v>
          </cell>
          <cell r="R3588" t="str">
            <v/>
          </cell>
          <cell r="S3588">
            <v>79.856848184818489</v>
          </cell>
          <cell r="T3588">
            <v>14881</v>
          </cell>
          <cell r="U3588">
            <v>6.4114075826690708</v>
          </cell>
          <cell r="V3588">
            <v>1935730</v>
          </cell>
          <cell r="W3588">
            <v>0</v>
          </cell>
          <cell r="X3588">
            <v>72</v>
          </cell>
          <cell r="Y3588">
            <v>0</v>
          </cell>
          <cell r="Z3588">
            <v>12.15199999999998</v>
          </cell>
        </row>
        <row r="3589">
          <cell r="A3589">
            <v>41206</v>
          </cell>
          <cell r="B3589">
            <v>0</v>
          </cell>
          <cell r="C3589">
            <v>0</v>
          </cell>
          <cell r="D3589">
            <v>1975000</v>
          </cell>
          <cell r="E3589">
            <v>0</v>
          </cell>
          <cell r="H3589">
            <v>0</v>
          </cell>
          <cell r="I3589">
            <v>0</v>
          </cell>
          <cell r="J3589">
            <v>0</v>
          </cell>
          <cell r="K3589">
            <v>0</v>
          </cell>
          <cell r="L3589">
            <v>25610</v>
          </cell>
          <cell r="M3589">
            <v>0</v>
          </cell>
          <cell r="N3589">
            <v>0</v>
          </cell>
          <cell r="O3589" t="str">
            <v/>
          </cell>
          <cell r="P3589">
            <v>230</v>
          </cell>
          <cell r="Q3589">
            <v>90000</v>
          </cell>
          <cell r="R3589" t="str">
            <v/>
          </cell>
          <cell r="S3589">
            <v>77.118313158922291</v>
          </cell>
          <cell r="T3589">
            <v>19033</v>
          </cell>
          <cell r="U3589">
            <v>8.0372263291139241</v>
          </cell>
          <cell r="V3589">
            <v>1975000</v>
          </cell>
          <cell r="W3589">
            <v>0</v>
          </cell>
          <cell r="X3589">
            <v>70</v>
          </cell>
          <cell r="Y3589">
            <v>0</v>
          </cell>
          <cell r="Z3589">
            <v>12.411199999999987</v>
          </cell>
        </row>
        <row r="3590">
          <cell r="A3590">
            <v>41207</v>
          </cell>
          <cell r="B3590">
            <v>0</v>
          </cell>
          <cell r="C3590">
            <v>0</v>
          </cell>
          <cell r="D3590">
            <v>2013850</v>
          </cell>
          <cell r="E3590">
            <v>0</v>
          </cell>
          <cell r="H3590">
            <v>0</v>
          </cell>
          <cell r="I3590">
            <v>0</v>
          </cell>
          <cell r="J3590">
            <v>0</v>
          </cell>
          <cell r="K3590">
            <v>0</v>
          </cell>
          <cell r="L3590">
            <v>26180</v>
          </cell>
          <cell r="M3590">
            <v>0</v>
          </cell>
          <cell r="N3590">
            <v>0</v>
          </cell>
          <cell r="O3590" t="str">
            <v/>
          </cell>
          <cell r="P3590">
            <v>230</v>
          </cell>
          <cell r="Q3590">
            <v>98000</v>
          </cell>
          <cell r="R3590" t="str">
            <v/>
          </cell>
          <cell r="S3590">
            <v>76.923223834988548</v>
          </cell>
          <cell r="T3590">
            <v>20149</v>
          </cell>
          <cell r="U3590">
            <v>8.3443483874171367</v>
          </cell>
          <cell r="V3590">
            <v>2013850</v>
          </cell>
          <cell r="W3590">
            <v>0</v>
          </cell>
          <cell r="X3590">
            <v>62</v>
          </cell>
          <cell r="Y3590">
            <v>3</v>
          </cell>
          <cell r="Z3590">
            <v>6.7519999999999882</v>
          </cell>
        </row>
        <row r="3591">
          <cell r="A3591">
            <v>41208</v>
          </cell>
          <cell r="B3591">
            <v>0</v>
          </cell>
          <cell r="C3591">
            <v>0</v>
          </cell>
          <cell r="D3591">
            <v>1876570</v>
          </cell>
          <cell r="E3591">
            <v>0</v>
          </cell>
          <cell r="H3591">
            <v>0</v>
          </cell>
          <cell r="I3591">
            <v>0</v>
          </cell>
          <cell r="J3591">
            <v>0</v>
          </cell>
          <cell r="K3591">
            <v>0</v>
          </cell>
          <cell r="L3591">
            <v>24520</v>
          </cell>
          <cell r="M3591">
            <v>0</v>
          </cell>
          <cell r="N3591">
            <v>0</v>
          </cell>
          <cell r="O3591" t="str">
            <v/>
          </cell>
          <cell r="P3591">
            <v>230</v>
          </cell>
          <cell r="Q3591">
            <v>91000</v>
          </cell>
          <cell r="R3591" t="str">
            <v/>
          </cell>
          <cell r="S3591">
            <v>76.532218597063618</v>
          </cell>
          <cell r="T3591">
            <v>33797</v>
          </cell>
          <cell r="U3591">
            <v>15.02032857820385</v>
          </cell>
          <cell r="V3591">
            <v>1876570</v>
          </cell>
          <cell r="W3591">
            <v>0</v>
          </cell>
          <cell r="X3591">
            <v>44</v>
          </cell>
          <cell r="Y3591">
            <v>21</v>
          </cell>
          <cell r="Z3591">
            <v>0</v>
          </cell>
        </row>
        <row r="3592">
          <cell r="A3592">
            <v>41209</v>
          </cell>
          <cell r="B3592">
            <v>0</v>
          </cell>
          <cell r="C3592">
            <v>0</v>
          </cell>
          <cell r="D3592">
            <v>1342900</v>
          </cell>
          <cell r="E3592">
            <v>478810</v>
          </cell>
          <cell r="H3592">
            <v>0</v>
          </cell>
          <cell r="I3592">
            <v>0</v>
          </cell>
          <cell r="J3592">
            <v>0</v>
          </cell>
          <cell r="K3592">
            <v>0</v>
          </cell>
          <cell r="L3592">
            <v>17810</v>
          </cell>
          <cell r="M3592">
            <v>33.200000000000003</v>
          </cell>
          <cell r="N3592">
            <v>21.77</v>
          </cell>
          <cell r="O3592">
            <v>0.65572289156626495</v>
          </cell>
          <cell r="P3592">
            <v>230</v>
          </cell>
          <cell r="Q3592">
            <v>84000</v>
          </cell>
          <cell r="R3592">
            <v>7.2109939759036141</v>
          </cell>
          <cell r="S3592">
            <v>75.401459854014604</v>
          </cell>
          <cell r="T3592">
            <v>23716</v>
          </cell>
          <cell r="U3592">
            <v>10.857460298291166</v>
          </cell>
          <cell r="V3592">
            <v>1821710</v>
          </cell>
          <cell r="W3592">
            <v>0</v>
          </cell>
          <cell r="X3592">
            <v>44</v>
          </cell>
          <cell r="Y3592">
            <v>21</v>
          </cell>
          <cell r="Z3592">
            <v>0</v>
          </cell>
        </row>
        <row r="3593">
          <cell r="A3593">
            <v>41210</v>
          </cell>
          <cell r="B3593">
            <v>0</v>
          </cell>
          <cell r="C3593">
            <v>0</v>
          </cell>
          <cell r="D3593">
            <v>577131</v>
          </cell>
          <cell r="E3593">
            <v>1209190</v>
          </cell>
          <cell r="H3593">
            <v>0</v>
          </cell>
          <cell r="I3593">
            <v>0</v>
          </cell>
          <cell r="J3593">
            <v>0</v>
          </cell>
          <cell r="K3593">
            <v>0</v>
          </cell>
          <cell r="L3593">
            <v>7440</v>
          </cell>
          <cell r="M3593">
            <v>78.739999999999995</v>
          </cell>
          <cell r="N3593">
            <v>29.81</v>
          </cell>
          <cell r="O3593">
            <v>0.37858775717551435</v>
          </cell>
          <cell r="P3593">
            <v>230</v>
          </cell>
          <cell r="Q3593">
            <v>80000</v>
          </cell>
          <cell r="R3593">
            <v>7.6783718567437136</v>
          </cell>
          <cell r="S3593">
            <v>77.571370967741942</v>
          </cell>
          <cell r="T3593">
            <v>20670</v>
          </cell>
          <cell r="U3593">
            <v>9.6504379671962646</v>
          </cell>
          <cell r="V3593">
            <v>1786321</v>
          </cell>
          <cell r="W3593">
            <v>0</v>
          </cell>
          <cell r="X3593">
            <v>43</v>
          </cell>
          <cell r="Y3593">
            <v>22</v>
          </cell>
          <cell r="Z3593">
            <v>0</v>
          </cell>
        </row>
        <row r="3594">
          <cell r="A3594">
            <v>41211</v>
          </cell>
          <cell r="B3594">
            <v>0</v>
          </cell>
          <cell r="C3594">
            <v>0</v>
          </cell>
          <cell r="D3594">
            <v>99427</v>
          </cell>
          <cell r="E3594">
            <v>1916910</v>
          </cell>
          <cell r="H3594">
            <v>0</v>
          </cell>
          <cell r="I3594">
            <v>0</v>
          </cell>
          <cell r="J3594">
            <v>0</v>
          </cell>
          <cell r="K3594">
            <v>0</v>
          </cell>
          <cell r="L3594">
            <v>1190</v>
          </cell>
          <cell r="M3594">
            <v>119.33</v>
          </cell>
          <cell r="N3594">
            <v>25.69</v>
          </cell>
          <cell r="O3594">
            <v>0.21528534316601025</v>
          </cell>
          <cell r="P3594">
            <v>230</v>
          </cell>
          <cell r="Q3594">
            <v>91000</v>
          </cell>
          <cell r="R3594">
            <v>8.0319701667644345</v>
          </cell>
          <cell r="S3594">
            <v>83.552100840336138</v>
          </cell>
          <cell r="T3594">
            <v>24704</v>
          </cell>
          <cell r="U3594">
            <v>10.218101438400426</v>
          </cell>
          <cell r="V3594">
            <v>2016337</v>
          </cell>
          <cell r="W3594">
            <v>0</v>
          </cell>
          <cell r="X3594">
            <v>44</v>
          </cell>
          <cell r="Y3594">
            <v>21</v>
          </cell>
          <cell r="Z3594">
            <v>0</v>
          </cell>
        </row>
        <row r="3595">
          <cell r="A3595">
            <v>41212</v>
          </cell>
          <cell r="B3595">
            <v>0</v>
          </cell>
          <cell r="C3595">
            <v>0</v>
          </cell>
          <cell r="D3595">
            <v>1811</v>
          </cell>
          <cell r="E3595">
            <v>2041040</v>
          </cell>
          <cell r="H3595">
            <v>0</v>
          </cell>
          <cell r="I3595">
            <v>0</v>
          </cell>
          <cell r="J3595">
            <v>0</v>
          </cell>
          <cell r="K3595">
            <v>0</v>
          </cell>
          <cell r="L3595">
            <v>300</v>
          </cell>
          <cell r="M3595">
            <v>125.28</v>
          </cell>
          <cell r="N3595">
            <v>27.24</v>
          </cell>
          <cell r="O3595">
            <v>0.21743295019157086</v>
          </cell>
          <cell r="P3595">
            <v>230</v>
          </cell>
          <cell r="Q3595">
            <v>91000</v>
          </cell>
          <cell r="R3595">
            <v>8.1459131545338437</v>
          </cell>
          <cell r="S3595">
            <v>6.0366666666666671</v>
          </cell>
          <cell r="T3595">
            <v>26440</v>
          </cell>
          <cell r="U3595">
            <v>10.794208681886246</v>
          </cell>
          <cell r="V3595">
            <v>2042851</v>
          </cell>
          <cell r="W3595">
            <v>0</v>
          </cell>
          <cell r="X3595">
            <v>47</v>
          </cell>
          <cell r="Y3595">
            <v>18</v>
          </cell>
          <cell r="Z3595">
            <v>0</v>
          </cell>
        </row>
        <row r="3596">
          <cell r="A3596">
            <v>41213</v>
          </cell>
          <cell r="B3596">
            <v>0</v>
          </cell>
          <cell r="C3596">
            <v>0</v>
          </cell>
          <cell r="D3596">
            <v>10809</v>
          </cell>
          <cell r="E3596">
            <v>2025900</v>
          </cell>
          <cell r="H3596">
            <v>0</v>
          </cell>
          <cell r="I3596">
            <v>0</v>
          </cell>
          <cell r="J3596">
            <v>0</v>
          </cell>
          <cell r="K3596">
            <v>0</v>
          </cell>
          <cell r="L3596">
            <v>380</v>
          </cell>
          <cell r="M3596">
            <v>126.27</v>
          </cell>
          <cell r="N3596">
            <v>31.61</v>
          </cell>
          <cell r="O3596">
            <v>0.25033658034370793</v>
          </cell>
          <cell r="P3596">
            <v>230</v>
          </cell>
          <cell r="Q3596">
            <v>96000</v>
          </cell>
          <cell r="R3596">
            <v>8.0220955096222379</v>
          </cell>
          <cell r="S3596">
            <v>28.444736842105264</v>
          </cell>
          <cell r="T3596">
            <v>26972</v>
          </cell>
          <cell r="U3596">
            <v>11.044605783153116</v>
          </cell>
          <cell r="V3596">
            <v>2036709</v>
          </cell>
          <cell r="W3596">
            <v>44439.9</v>
          </cell>
          <cell r="X3596">
            <v>44</v>
          </cell>
          <cell r="Y3596">
            <v>21</v>
          </cell>
          <cell r="Z3596">
            <v>0</v>
          </cell>
        </row>
        <row r="3597">
          <cell r="A3597">
            <v>41214</v>
          </cell>
          <cell r="B3597">
            <v>0</v>
          </cell>
          <cell r="C3597">
            <v>0</v>
          </cell>
          <cell r="D3597">
            <v>1422</v>
          </cell>
          <cell r="E3597">
            <v>1958810</v>
          </cell>
          <cell r="H3597">
            <v>0</v>
          </cell>
          <cell r="I3597">
            <v>0</v>
          </cell>
          <cell r="J3597">
            <v>0</v>
          </cell>
          <cell r="K3597">
            <v>0</v>
          </cell>
          <cell r="L3597">
            <v>260</v>
          </cell>
          <cell r="M3597">
            <v>123.1</v>
          </cell>
          <cell r="N3597">
            <v>31.36</v>
          </cell>
          <cell r="O3597">
            <v>0.25475223395613322</v>
          </cell>
          <cell r="P3597">
            <v>230</v>
          </cell>
          <cell r="Q3597">
            <v>90000</v>
          </cell>
          <cell r="R3597">
            <v>7.9561738424045494</v>
          </cell>
          <cell r="S3597">
            <v>5.4692307692307693</v>
          </cell>
          <cell r="T3597">
            <v>28095</v>
          </cell>
          <cell r="U3597">
            <v>11.953294303939535</v>
          </cell>
          <cell r="V3597">
            <v>1960232</v>
          </cell>
          <cell r="W3597">
            <v>49680.5</v>
          </cell>
          <cell r="X3597">
            <v>45</v>
          </cell>
          <cell r="Y3597">
            <v>20</v>
          </cell>
          <cell r="Z3597">
            <v>0</v>
          </cell>
        </row>
        <row r="3598">
          <cell r="A3598">
            <v>41215</v>
          </cell>
          <cell r="B3598">
            <v>0</v>
          </cell>
          <cell r="C3598">
            <v>0</v>
          </cell>
          <cell r="D3598">
            <v>1537</v>
          </cell>
          <cell r="E3598">
            <v>1946580</v>
          </cell>
          <cell r="H3598">
            <v>0</v>
          </cell>
          <cell r="I3598">
            <v>0</v>
          </cell>
          <cell r="J3598">
            <v>0</v>
          </cell>
          <cell r="K3598">
            <v>0</v>
          </cell>
          <cell r="L3598">
            <v>170</v>
          </cell>
          <cell r="M3598">
            <v>123.17</v>
          </cell>
          <cell r="N3598">
            <v>28.44</v>
          </cell>
          <cell r="O3598">
            <v>0.23090038158642529</v>
          </cell>
          <cell r="P3598">
            <v>230</v>
          </cell>
          <cell r="Q3598">
            <v>91000</v>
          </cell>
          <cell r="R3598">
            <v>7.9020053584476742</v>
          </cell>
          <cell r="S3598">
            <v>9.0411764705882351</v>
          </cell>
          <cell r="T3598">
            <v>26743</v>
          </cell>
          <cell r="U3598">
            <v>11.448830845375303</v>
          </cell>
          <cell r="V3598">
            <v>1948117</v>
          </cell>
          <cell r="W3598">
            <v>45925.3</v>
          </cell>
          <cell r="X3598">
            <v>49</v>
          </cell>
          <cell r="Y3598">
            <v>16</v>
          </cell>
          <cell r="Z3598">
            <v>0</v>
          </cell>
        </row>
        <row r="3599">
          <cell r="A3599">
            <v>41216</v>
          </cell>
          <cell r="B3599">
            <v>0</v>
          </cell>
          <cell r="C3599">
            <v>0</v>
          </cell>
          <cell r="D3599">
            <v>0</v>
          </cell>
          <cell r="E3599">
            <v>1928870</v>
          </cell>
          <cell r="H3599">
            <v>0</v>
          </cell>
          <cell r="I3599">
            <v>0</v>
          </cell>
          <cell r="J3599">
            <v>0</v>
          </cell>
          <cell r="K3599">
            <v>0</v>
          </cell>
          <cell r="L3599">
            <v>0</v>
          </cell>
          <cell r="M3599">
            <v>120.91</v>
          </cell>
          <cell r="N3599">
            <v>28.62</v>
          </cell>
          <cell r="O3599">
            <v>0.23670498718054753</v>
          </cell>
          <cell r="P3599">
            <v>230</v>
          </cell>
          <cell r="Q3599">
            <v>87000</v>
          </cell>
          <cell r="R3599">
            <v>7.9764701017285589</v>
          </cell>
          <cell r="S3599" t="str">
            <v/>
          </cell>
          <cell r="T3599">
            <v>32154</v>
          </cell>
          <cell r="U3599">
            <v>13.902666327953671</v>
          </cell>
          <cell r="V3599">
            <v>1928870</v>
          </cell>
          <cell r="W3599">
            <v>49290.1</v>
          </cell>
          <cell r="X3599">
            <v>52</v>
          </cell>
          <cell r="Y3599">
            <v>13</v>
          </cell>
          <cell r="Z3599">
            <v>0</v>
          </cell>
        </row>
        <row r="3600">
          <cell r="A3600">
            <v>41217</v>
          </cell>
          <cell r="B3600">
            <v>0</v>
          </cell>
          <cell r="C3600">
            <v>0</v>
          </cell>
          <cell r="D3600">
            <v>6557</v>
          </cell>
          <cell r="E3600">
            <v>2087210</v>
          </cell>
          <cell r="H3600">
            <v>0</v>
          </cell>
          <cell r="I3600">
            <v>0</v>
          </cell>
          <cell r="J3600">
            <v>0</v>
          </cell>
          <cell r="K3600">
            <v>0</v>
          </cell>
          <cell r="L3600">
            <v>340</v>
          </cell>
          <cell r="M3600">
            <v>131.47999999999999</v>
          </cell>
          <cell r="N3600">
            <v>30.37</v>
          </cell>
          <cell r="O3600">
            <v>0.23098570124733803</v>
          </cell>
          <cell r="P3600">
            <v>230</v>
          </cell>
          <cell r="Q3600">
            <v>90000</v>
          </cell>
          <cell r="R3600">
            <v>7.9373668999087315</v>
          </cell>
          <cell r="S3600">
            <v>19.285294117647059</v>
          </cell>
          <cell r="T3600">
            <v>35829</v>
          </cell>
          <cell r="U3600">
            <v>14.271590869471149</v>
          </cell>
          <cell r="V3600">
            <v>2093767</v>
          </cell>
          <cell r="W3600">
            <v>44900.4</v>
          </cell>
          <cell r="X3600">
            <v>42</v>
          </cell>
          <cell r="Y3600">
            <v>23</v>
          </cell>
          <cell r="Z3600">
            <v>0</v>
          </cell>
        </row>
        <row r="3601">
          <cell r="A3601">
            <v>41218</v>
          </cell>
          <cell r="B3601">
            <v>0</v>
          </cell>
          <cell r="C3601">
            <v>0</v>
          </cell>
          <cell r="D3601">
            <v>0</v>
          </cell>
          <cell r="E3601">
            <v>1959740</v>
          </cell>
          <cell r="H3601">
            <v>0</v>
          </cell>
          <cell r="I3601">
            <v>0</v>
          </cell>
          <cell r="J3601">
            <v>0</v>
          </cell>
          <cell r="K3601">
            <v>0</v>
          </cell>
          <cell r="L3601">
            <v>0</v>
          </cell>
          <cell r="M3601">
            <v>122.3</v>
          </cell>
          <cell r="N3601">
            <v>24.36</v>
          </cell>
          <cell r="O3601">
            <v>0.1991823385118561</v>
          </cell>
          <cell r="P3601">
            <v>230</v>
          </cell>
          <cell r="Q3601">
            <v>94000</v>
          </cell>
          <cell r="R3601">
            <v>8.012019623875716</v>
          </cell>
          <cell r="S3601" t="str">
            <v/>
          </cell>
          <cell r="T3601">
            <v>32708</v>
          </cell>
          <cell r="U3601">
            <v>13.919434210660597</v>
          </cell>
          <cell r="V3601">
            <v>1959740</v>
          </cell>
          <cell r="W3601">
            <v>45582.400000000001</v>
          </cell>
          <cell r="X3601">
            <v>42</v>
          </cell>
          <cell r="Y3601">
            <v>23</v>
          </cell>
          <cell r="Z3601">
            <v>0</v>
          </cell>
        </row>
        <row r="3602">
          <cell r="A3602">
            <v>41219</v>
          </cell>
          <cell r="B3602">
            <v>0</v>
          </cell>
          <cell r="C3602">
            <v>0</v>
          </cell>
          <cell r="D3602">
            <v>0</v>
          </cell>
          <cell r="E3602">
            <v>1762930</v>
          </cell>
          <cell r="H3602">
            <v>0</v>
          </cell>
          <cell r="I3602">
            <v>0</v>
          </cell>
          <cell r="J3602">
            <v>0</v>
          </cell>
          <cell r="K3602">
            <v>0</v>
          </cell>
          <cell r="L3602">
            <v>0</v>
          </cell>
          <cell r="M3602">
            <v>109.22</v>
          </cell>
          <cell r="N3602">
            <v>22.5</v>
          </cell>
          <cell r="O3602">
            <v>0.20600622596594031</v>
          </cell>
          <cell r="P3602">
            <v>230</v>
          </cell>
          <cell r="Q3602">
            <v>81000</v>
          </cell>
          <cell r="R3602">
            <v>8.0705456876030031</v>
          </cell>
          <cell r="S3602" t="str">
            <v/>
          </cell>
          <cell r="T3602">
            <v>31820</v>
          </cell>
          <cell r="U3602">
            <v>15.053280618061976</v>
          </cell>
          <cell r="V3602">
            <v>1762930</v>
          </cell>
          <cell r="W3602">
            <v>54012</v>
          </cell>
          <cell r="X3602">
            <v>42</v>
          </cell>
          <cell r="Y3602">
            <v>23</v>
          </cell>
          <cell r="Z3602">
            <v>0</v>
          </cell>
        </row>
        <row r="3603">
          <cell r="A3603">
            <v>41220</v>
          </cell>
          <cell r="B3603">
            <v>0</v>
          </cell>
          <cell r="C3603">
            <v>0</v>
          </cell>
          <cell r="D3603">
            <v>0</v>
          </cell>
          <cell r="E3603">
            <v>1775590</v>
          </cell>
          <cell r="H3603">
            <v>0</v>
          </cell>
          <cell r="I3603">
            <v>0</v>
          </cell>
          <cell r="J3603">
            <v>0</v>
          </cell>
          <cell r="K3603">
            <v>0</v>
          </cell>
          <cell r="L3603">
            <v>0</v>
          </cell>
          <cell r="M3603">
            <v>110.55</v>
          </cell>
          <cell r="N3603">
            <v>22.58</v>
          </cell>
          <cell r="O3603">
            <v>0.20425146992311172</v>
          </cell>
          <cell r="P3603">
            <v>230</v>
          </cell>
          <cell r="Q3603">
            <v>80000</v>
          </cell>
          <cell r="R3603">
            <v>8.0307100859339666</v>
          </cell>
          <cell r="S3603" t="str">
            <v/>
          </cell>
          <cell r="T3603">
            <v>30276</v>
          </cell>
          <cell r="U3603">
            <v>14.220728884483465</v>
          </cell>
          <cell r="V3603">
            <v>1775590</v>
          </cell>
          <cell r="W3603">
            <v>45310</v>
          </cell>
          <cell r="X3603">
            <v>42</v>
          </cell>
          <cell r="Y3603">
            <v>23</v>
          </cell>
          <cell r="Z3603">
            <v>0</v>
          </cell>
        </row>
        <row r="3604">
          <cell r="A3604">
            <v>41221</v>
          </cell>
          <cell r="B3604">
            <v>0</v>
          </cell>
          <cell r="C3604">
            <v>0</v>
          </cell>
          <cell r="D3604">
            <v>1328</v>
          </cell>
          <cell r="E3604">
            <v>1724000</v>
          </cell>
          <cell r="H3604">
            <v>0</v>
          </cell>
          <cell r="I3604">
            <v>0</v>
          </cell>
          <cell r="J3604">
            <v>0</v>
          </cell>
          <cell r="K3604">
            <v>0</v>
          </cell>
          <cell r="L3604">
            <v>40</v>
          </cell>
          <cell r="M3604">
            <v>108.46</v>
          </cell>
          <cell r="N3604">
            <v>24.83</v>
          </cell>
          <cell r="O3604">
            <v>0.22893232528120966</v>
          </cell>
          <cell r="P3604">
            <v>230</v>
          </cell>
          <cell r="Q3604">
            <v>89000</v>
          </cell>
          <cell r="R3604">
            <v>7.9476304628434447</v>
          </cell>
          <cell r="S3604">
            <v>33.200000000000003</v>
          </cell>
          <cell r="T3604">
            <v>30300</v>
          </cell>
          <cell r="U3604">
            <v>14.646606326449232</v>
          </cell>
          <cell r="V3604">
            <v>1725328</v>
          </cell>
          <cell r="W3604">
            <v>37955.4</v>
          </cell>
          <cell r="X3604">
            <v>42</v>
          </cell>
          <cell r="Y3604">
            <v>23</v>
          </cell>
          <cell r="Z3604">
            <v>0</v>
          </cell>
        </row>
        <row r="3605">
          <cell r="A3605">
            <v>41222</v>
          </cell>
          <cell r="B3605">
            <v>0</v>
          </cell>
          <cell r="C3605">
            <v>0</v>
          </cell>
          <cell r="D3605">
            <v>0</v>
          </cell>
          <cell r="E3605">
            <v>1380780</v>
          </cell>
          <cell r="H3605">
            <v>0</v>
          </cell>
          <cell r="I3605">
            <v>0</v>
          </cell>
          <cell r="J3605">
            <v>0</v>
          </cell>
          <cell r="K3605">
            <v>0</v>
          </cell>
          <cell r="L3605">
            <v>0</v>
          </cell>
          <cell r="M3605">
            <v>87.52</v>
          </cell>
          <cell r="N3605">
            <v>18.16</v>
          </cell>
          <cell r="O3605">
            <v>0.20749542961608777</v>
          </cell>
          <cell r="P3605">
            <v>230</v>
          </cell>
          <cell r="Q3605">
            <v>70000</v>
          </cell>
          <cell r="R3605">
            <v>7.8883683729433276</v>
          </cell>
          <cell r="S3605" t="str">
            <v/>
          </cell>
          <cell r="T3605">
            <v>30867</v>
          </cell>
          <cell r="U3605">
            <v>18.643866510233345</v>
          </cell>
          <cell r="V3605">
            <v>1380780</v>
          </cell>
          <cell r="W3605">
            <v>38624.800000000003</v>
          </cell>
          <cell r="X3605">
            <v>54</v>
          </cell>
          <cell r="Y3605">
            <v>11</v>
          </cell>
          <cell r="Z3605">
            <v>0</v>
          </cell>
        </row>
        <row r="3606">
          <cell r="A3606">
            <v>41223</v>
          </cell>
          <cell r="B3606">
            <v>0</v>
          </cell>
          <cell r="C3606">
            <v>0</v>
          </cell>
          <cell r="D3606">
            <v>0</v>
          </cell>
          <cell r="E3606">
            <v>1172270</v>
          </cell>
          <cell r="H3606">
            <v>0</v>
          </cell>
          <cell r="I3606">
            <v>0</v>
          </cell>
          <cell r="J3606">
            <v>0</v>
          </cell>
          <cell r="K3606">
            <v>0</v>
          </cell>
          <cell r="L3606">
            <v>0</v>
          </cell>
          <cell r="M3606">
            <v>71.849999999999994</v>
          </cell>
          <cell r="N3606">
            <v>16.46</v>
          </cell>
          <cell r="O3606">
            <v>0.22908837856645792</v>
          </cell>
          <cell r="P3606">
            <v>230</v>
          </cell>
          <cell r="Q3606">
            <v>53000</v>
          </cell>
          <cell r="R3606">
            <v>8.1577592205984697</v>
          </cell>
          <cell r="S3606" t="str">
            <v/>
          </cell>
          <cell r="T3606">
            <v>25091</v>
          </cell>
          <cell r="U3606">
            <v>17.850745988552124</v>
          </cell>
          <cell r="V3606">
            <v>1172270</v>
          </cell>
          <cell r="W3606">
            <v>36319.199999999997</v>
          </cell>
          <cell r="X3606">
            <v>62</v>
          </cell>
          <cell r="Y3606">
            <v>3</v>
          </cell>
          <cell r="Z3606">
            <v>3.3791999999999831</v>
          </cell>
        </row>
        <row r="3607">
          <cell r="A3607">
            <v>41224</v>
          </cell>
          <cell r="B3607">
            <v>0</v>
          </cell>
          <cell r="C3607">
            <v>0</v>
          </cell>
          <cell r="D3607">
            <v>0</v>
          </cell>
          <cell r="E3607">
            <v>1141340</v>
          </cell>
          <cell r="H3607">
            <v>0</v>
          </cell>
          <cell r="I3607">
            <v>0</v>
          </cell>
          <cell r="J3607">
            <v>0</v>
          </cell>
          <cell r="K3607">
            <v>0</v>
          </cell>
          <cell r="L3607">
            <v>0</v>
          </cell>
          <cell r="M3607">
            <v>71.55</v>
          </cell>
          <cell r="N3607">
            <v>13.53</v>
          </cell>
          <cell r="O3607">
            <v>0.18909853249475891</v>
          </cell>
          <cell r="P3607">
            <v>230</v>
          </cell>
          <cell r="Q3607">
            <v>56000</v>
          </cell>
          <cell r="R3607">
            <v>7.9758211041229909</v>
          </cell>
          <cell r="S3607" t="str">
            <v/>
          </cell>
          <cell r="T3607">
            <v>23949</v>
          </cell>
          <cell r="U3607">
            <v>17.500014018609704</v>
          </cell>
          <cell r="V3607">
            <v>1141340</v>
          </cell>
          <cell r="W3607">
            <v>23463.9</v>
          </cell>
          <cell r="X3607">
            <v>60</v>
          </cell>
          <cell r="Y3607">
            <v>5</v>
          </cell>
          <cell r="Z3607">
            <v>5.9039999999999893</v>
          </cell>
        </row>
        <row r="3608">
          <cell r="A3608">
            <v>41225</v>
          </cell>
          <cell r="B3608">
            <v>0</v>
          </cell>
          <cell r="C3608">
            <v>0</v>
          </cell>
          <cell r="D3608">
            <v>0</v>
          </cell>
          <cell r="E3608">
            <v>1687450</v>
          </cell>
          <cell r="H3608">
            <v>0</v>
          </cell>
          <cell r="I3608">
            <v>0</v>
          </cell>
          <cell r="J3608">
            <v>0</v>
          </cell>
          <cell r="K3608">
            <v>0</v>
          </cell>
          <cell r="L3608">
            <v>0</v>
          </cell>
          <cell r="M3608">
            <v>102.77</v>
          </cell>
          <cell r="N3608">
            <v>21.75</v>
          </cell>
          <cell r="O3608">
            <v>0.21163763744283351</v>
          </cell>
          <cell r="P3608">
            <v>230</v>
          </cell>
          <cell r="Q3608">
            <v>82000</v>
          </cell>
          <cell r="R3608">
            <v>8.2098375012163078</v>
          </cell>
          <cell r="S3608" t="str">
            <v/>
          </cell>
          <cell r="T3608">
            <v>31662</v>
          </cell>
          <cell r="U3608">
            <v>15.648527660078818</v>
          </cell>
          <cell r="V3608">
            <v>1687450</v>
          </cell>
          <cell r="W3608">
            <v>18067.099999999999</v>
          </cell>
          <cell r="X3608">
            <v>40</v>
          </cell>
          <cell r="Y3608">
            <v>25</v>
          </cell>
          <cell r="Z3608">
            <v>0</v>
          </cell>
        </row>
        <row r="3609">
          <cell r="A3609">
            <v>41226</v>
          </cell>
          <cell r="B3609">
            <v>0</v>
          </cell>
          <cell r="C3609">
            <v>0</v>
          </cell>
          <cell r="D3609">
            <v>1532</v>
          </cell>
          <cell r="E3609">
            <v>1860350</v>
          </cell>
          <cell r="H3609">
            <v>0</v>
          </cell>
          <cell r="I3609">
            <v>0</v>
          </cell>
          <cell r="J3609">
            <v>0</v>
          </cell>
          <cell r="K3609">
            <v>0</v>
          </cell>
          <cell r="L3609">
            <v>90</v>
          </cell>
          <cell r="M3609">
            <v>116.27</v>
          </cell>
          <cell r="N3609">
            <v>26.24</v>
          </cell>
          <cell r="O3609">
            <v>0.22568160316504687</v>
          </cell>
          <cell r="P3609">
            <v>230</v>
          </cell>
          <cell r="Q3609">
            <v>86000</v>
          </cell>
          <cell r="R3609">
            <v>8.0001290100627855</v>
          </cell>
          <cell r="S3609">
            <v>17.022222222222222</v>
          </cell>
          <cell r="T3609">
            <v>32550</v>
          </cell>
          <cell r="U3609">
            <v>14.580247298163901</v>
          </cell>
          <cell r="V3609">
            <v>1861882</v>
          </cell>
          <cell r="W3609">
            <v>17421.5</v>
          </cell>
          <cell r="X3609">
            <v>36</v>
          </cell>
          <cell r="Y3609">
            <v>29</v>
          </cell>
          <cell r="Z3609">
            <v>0</v>
          </cell>
        </row>
        <row r="3610">
          <cell r="A3610">
            <v>41227</v>
          </cell>
          <cell r="B3610">
            <v>0</v>
          </cell>
          <cell r="C3610">
            <v>0</v>
          </cell>
          <cell r="D3610">
            <v>1481</v>
          </cell>
          <cell r="E3610">
            <v>1948140</v>
          </cell>
          <cell r="H3610">
            <v>0</v>
          </cell>
          <cell r="I3610">
            <v>0</v>
          </cell>
          <cell r="J3610">
            <v>0</v>
          </cell>
          <cell r="K3610">
            <v>0</v>
          </cell>
          <cell r="L3610">
            <v>210</v>
          </cell>
          <cell r="M3610">
            <v>123.76</v>
          </cell>
          <cell r="N3610">
            <v>28.37</v>
          </cell>
          <cell r="O3610">
            <v>0.22923400129282481</v>
          </cell>
          <cell r="P3610">
            <v>230</v>
          </cell>
          <cell r="Q3610">
            <v>90000</v>
          </cell>
          <cell r="R3610">
            <v>7.8706367162249515</v>
          </cell>
          <cell r="S3610">
            <v>7.0523809523809522</v>
          </cell>
          <cell r="T3610">
            <v>32762</v>
          </cell>
          <cell r="U3610">
            <v>14.014779282742646</v>
          </cell>
          <cell r="V3610">
            <v>1949621</v>
          </cell>
          <cell r="W3610">
            <v>36823.699999999997</v>
          </cell>
          <cell r="X3610">
            <v>37</v>
          </cell>
          <cell r="Y3610">
            <v>28</v>
          </cell>
          <cell r="Z3610">
            <v>0</v>
          </cell>
        </row>
        <row r="3611">
          <cell r="A3611">
            <v>41228</v>
          </cell>
          <cell r="B3611">
            <v>0</v>
          </cell>
          <cell r="C3611">
            <v>0</v>
          </cell>
          <cell r="D3611">
            <v>1555</v>
          </cell>
          <cell r="E3611">
            <v>1924780</v>
          </cell>
          <cell r="H3611">
            <v>0</v>
          </cell>
          <cell r="I3611">
            <v>0</v>
          </cell>
          <cell r="J3611">
            <v>0</v>
          </cell>
          <cell r="K3611">
            <v>0</v>
          </cell>
          <cell r="L3611">
            <v>90</v>
          </cell>
          <cell r="M3611">
            <v>121.88</v>
          </cell>
          <cell r="N3611">
            <v>27.76</v>
          </cell>
          <cell r="O3611">
            <v>0.2277650147686249</v>
          </cell>
          <cell r="P3611">
            <v>230</v>
          </cell>
          <cell r="Q3611">
            <v>92000</v>
          </cell>
          <cell r="R3611">
            <v>7.8962093862815887</v>
          </cell>
          <cell r="S3611">
            <v>17.277777777777779</v>
          </cell>
          <cell r="T3611">
            <v>31889</v>
          </cell>
          <cell r="U3611">
            <v>13.806231003433982</v>
          </cell>
          <cell r="V3611">
            <v>1926335</v>
          </cell>
          <cell r="W3611">
            <v>42418.5</v>
          </cell>
          <cell r="X3611">
            <v>38</v>
          </cell>
          <cell r="Y3611">
            <v>27</v>
          </cell>
          <cell r="Z3611">
            <v>0</v>
          </cell>
        </row>
        <row r="3612">
          <cell r="A3612">
            <v>41229</v>
          </cell>
          <cell r="B3612">
            <v>0</v>
          </cell>
          <cell r="C3612">
            <v>0</v>
          </cell>
          <cell r="D3612">
            <v>1400</v>
          </cell>
          <cell r="E3612">
            <v>1797860</v>
          </cell>
          <cell r="H3612">
            <v>0</v>
          </cell>
          <cell r="I3612">
            <v>0</v>
          </cell>
          <cell r="J3612">
            <v>0</v>
          </cell>
          <cell r="K3612">
            <v>0</v>
          </cell>
          <cell r="L3612">
            <v>80</v>
          </cell>
          <cell r="M3612">
            <v>112.69</v>
          </cell>
          <cell r="N3612">
            <v>22.83</v>
          </cell>
          <cell r="O3612">
            <v>0.20259117934155646</v>
          </cell>
          <cell r="P3612">
            <v>230</v>
          </cell>
          <cell r="Q3612">
            <v>92000</v>
          </cell>
          <cell r="R3612">
            <v>7.9770165941964679</v>
          </cell>
          <cell r="S3612">
            <v>17.5</v>
          </cell>
          <cell r="T3612">
            <v>28935</v>
          </cell>
          <cell r="U3612">
            <v>13.412063848471037</v>
          </cell>
          <cell r="V3612">
            <v>1799260</v>
          </cell>
          <cell r="W3612">
            <v>45696.1</v>
          </cell>
          <cell r="X3612">
            <v>42</v>
          </cell>
          <cell r="Y3612">
            <v>23</v>
          </cell>
          <cell r="Z3612">
            <v>0</v>
          </cell>
        </row>
        <row r="3613">
          <cell r="A3613">
            <v>41230</v>
          </cell>
          <cell r="B3613">
            <v>0</v>
          </cell>
          <cell r="C3613">
            <v>0</v>
          </cell>
          <cell r="D3613">
            <v>1100</v>
          </cell>
          <cell r="E3613">
            <v>1788480</v>
          </cell>
          <cell r="H3613">
            <v>0</v>
          </cell>
          <cell r="I3613">
            <v>0</v>
          </cell>
          <cell r="J3613">
            <v>0</v>
          </cell>
          <cell r="K3613">
            <v>0</v>
          </cell>
          <cell r="L3613">
            <v>40</v>
          </cell>
          <cell r="M3613">
            <v>116.49</v>
          </cell>
          <cell r="N3613">
            <v>23.96</v>
          </cell>
          <cell r="O3613">
            <v>0.20568289123529918</v>
          </cell>
          <cell r="P3613">
            <v>230</v>
          </cell>
          <cell r="Q3613">
            <v>86000</v>
          </cell>
          <cell r="R3613">
            <v>7.6765387586917333</v>
          </cell>
          <cell r="S3613">
            <v>27.5</v>
          </cell>
          <cell r="T3613">
            <v>29265</v>
          </cell>
          <cell r="U3613">
            <v>13.638401189105823</v>
          </cell>
          <cell r="V3613">
            <v>1789580</v>
          </cell>
          <cell r="W3613">
            <v>44543.3</v>
          </cell>
          <cell r="X3613">
            <v>42</v>
          </cell>
          <cell r="Y3613">
            <v>23</v>
          </cell>
          <cell r="Z3613">
            <v>0</v>
          </cell>
        </row>
        <row r="3614">
          <cell r="A3614">
            <v>41231</v>
          </cell>
          <cell r="B3614">
            <v>0</v>
          </cell>
          <cell r="C3614">
            <v>0</v>
          </cell>
          <cell r="D3614">
            <v>0</v>
          </cell>
          <cell r="E3614">
            <v>1690870</v>
          </cell>
          <cell r="H3614">
            <v>0</v>
          </cell>
          <cell r="I3614">
            <v>0</v>
          </cell>
          <cell r="J3614">
            <v>0</v>
          </cell>
          <cell r="K3614">
            <v>0</v>
          </cell>
          <cell r="L3614">
            <v>0</v>
          </cell>
          <cell r="M3614">
            <v>111.47</v>
          </cell>
          <cell r="N3614">
            <v>26.07</v>
          </cell>
          <cell r="O3614">
            <v>0.23387458509015879</v>
          </cell>
          <cell r="P3614">
            <v>230</v>
          </cell>
          <cell r="Q3614">
            <v>84000</v>
          </cell>
          <cell r="R3614">
            <v>7.5844173320175834</v>
          </cell>
          <cell r="S3614" t="str">
            <v/>
          </cell>
          <cell r="T3614">
            <v>27951</v>
          </cell>
          <cell r="U3614">
            <v>13.786473235671576</v>
          </cell>
          <cell r="V3614">
            <v>1690870</v>
          </cell>
          <cell r="W3614">
            <v>39552.6</v>
          </cell>
          <cell r="X3614">
            <v>44</v>
          </cell>
          <cell r="Y3614">
            <v>21</v>
          </cell>
          <cell r="Z3614">
            <v>0</v>
          </cell>
        </row>
        <row r="3615">
          <cell r="A3615">
            <v>41232</v>
          </cell>
          <cell r="B3615">
            <v>0</v>
          </cell>
          <cell r="C3615">
            <v>0</v>
          </cell>
          <cell r="D3615">
            <v>0</v>
          </cell>
          <cell r="E3615">
            <v>1526290</v>
          </cell>
          <cell r="H3615">
            <v>0</v>
          </cell>
          <cell r="I3615">
            <v>0</v>
          </cell>
          <cell r="J3615">
            <v>0</v>
          </cell>
          <cell r="K3615">
            <v>0</v>
          </cell>
          <cell r="L3615">
            <v>0</v>
          </cell>
          <cell r="M3615">
            <v>96.96</v>
          </cell>
          <cell r="N3615">
            <v>23.82</v>
          </cell>
          <cell r="O3615">
            <v>0.24566831683168319</v>
          </cell>
          <cell r="P3615">
            <v>230</v>
          </cell>
          <cell r="Q3615">
            <v>79000</v>
          </cell>
          <cell r="R3615">
            <v>7.8707198844884489</v>
          </cell>
          <cell r="S3615" t="str">
            <v/>
          </cell>
          <cell r="T3615">
            <v>30941</v>
          </cell>
          <cell r="U3615">
            <v>16.906874840299029</v>
          </cell>
          <cell r="V3615">
            <v>1526290</v>
          </cell>
          <cell r="W3615">
            <v>39242.400000000001</v>
          </cell>
          <cell r="X3615">
            <v>48</v>
          </cell>
          <cell r="Y3615">
            <v>17</v>
          </cell>
          <cell r="Z3615">
            <v>0</v>
          </cell>
        </row>
        <row r="3616">
          <cell r="A3616">
            <v>41233</v>
          </cell>
          <cell r="B3616">
            <v>0</v>
          </cell>
          <cell r="C3616">
            <v>0</v>
          </cell>
          <cell r="D3616">
            <v>0</v>
          </cell>
          <cell r="E3616">
            <v>1299780</v>
          </cell>
          <cell r="H3616">
            <v>0</v>
          </cell>
          <cell r="I3616">
            <v>0</v>
          </cell>
          <cell r="J3616">
            <v>0</v>
          </cell>
          <cell r="K3616">
            <v>0</v>
          </cell>
          <cell r="L3616">
            <v>0</v>
          </cell>
          <cell r="M3616">
            <v>83.03</v>
          </cell>
          <cell r="N3616">
            <v>19.55</v>
          </cell>
          <cell r="O3616">
            <v>0.23545706371191136</v>
          </cell>
          <cell r="P3616">
            <v>230</v>
          </cell>
          <cell r="Q3616">
            <v>62000</v>
          </cell>
          <cell r="R3616">
            <v>7.8271709020835845</v>
          </cell>
          <cell r="S3616" t="str">
            <v/>
          </cell>
          <cell r="T3616">
            <v>26092</v>
          </cell>
          <cell r="U3616">
            <v>16.741854775423533</v>
          </cell>
          <cell r="V3616">
            <v>1299780</v>
          </cell>
          <cell r="W3616">
            <v>35015.300000000003</v>
          </cell>
          <cell r="X3616">
            <v>55</v>
          </cell>
          <cell r="Y3616">
            <v>10</v>
          </cell>
          <cell r="Z3616">
            <v>0</v>
          </cell>
        </row>
        <row r="3617">
          <cell r="A3617">
            <v>41234</v>
          </cell>
          <cell r="B3617">
            <v>0</v>
          </cell>
          <cell r="C3617">
            <v>0</v>
          </cell>
          <cell r="D3617">
            <v>0</v>
          </cell>
          <cell r="E3617">
            <v>1450910</v>
          </cell>
          <cell r="H3617">
            <v>0</v>
          </cell>
          <cell r="I3617">
            <v>0</v>
          </cell>
          <cell r="J3617">
            <v>0</v>
          </cell>
          <cell r="K3617">
            <v>0</v>
          </cell>
          <cell r="L3617">
            <v>0</v>
          </cell>
          <cell r="M3617">
            <v>91.82</v>
          </cell>
          <cell r="N3617">
            <v>21.94</v>
          </cell>
          <cell r="O3617">
            <v>0.23894576345022875</v>
          </cell>
          <cell r="P3617">
            <v>230</v>
          </cell>
          <cell r="Q3617">
            <v>71000</v>
          </cell>
          <cell r="R3617">
            <v>7.9008385972554995</v>
          </cell>
          <cell r="S3617" t="str">
            <v/>
          </cell>
          <cell r="T3617">
            <v>25625</v>
          </cell>
          <cell r="U3617">
            <v>14.72954904163594</v>
          </cell>
          <cell r="V3617">
            <v>1450910</v>
          </cell>
          <cell r="W3617">
            <v>27969.3</v>
          </cell>
          <cell r="X3617">
            <v>48</v>
          </cell>
          <cell r="Y3617">
            <v>17</v>
          </cell>
          <cell r="Z3617">
            <v>0</v>
          </cell>
        </row>
        <row r="3618">
          <cell r="A3618">
            <v>41235</v>
          </cell>
          <cell r="B3618">
            <v>0</v>
          </cell>
          <cell r="C3618">
            <v>0</v>
          </cell>
          <cell r="D3618">
            <v>0</v>
          </cell>
          <cell r="E3618">
            <v>1369090</v>
          </cell>
          <cell r="H3618">
            <v>0</v>
          </cell>
          <cell r="I3618">
            <v>0</v>
          </cell>
          <cell r="J3618">
            <v>0</v>
          </cell>
          <cell r="K3618">
            <v>0</v>
          </cell>
          <cell r="L3618">
            <v>0</v>
          </cell>
          <cell r="M3618">
            <v>88.55</v>
          </cell>
          <cell r="N3618">
            <v>21.48</v>
          </cell>
          <cell r="O3618">
            <v>0.24257481648785997</v>
          </cell>
          <cell r="P3618">
            <v>230</v>
          </cell>
          <cell r="Q3618">
            <v>67000</v>
          </cell>
          <cell r="R3618">
            <v>7.7306041784302657</v>
          </cell>
          <cell r="S3618" t="str">
            <v/>
          </cell>
          <cell r="T3618">
            <v>25441</v>
          </cell>
          <cell r="U3618">
            <v>15.497734991855905</v>
          </cell>
          <cell r="V3618">
            <v>1369090</v>
          </cell>
          <cell r="W3618">
            <v>21940.2</v>
          </cell>
          <cell r="X3618">
            <v>50</v>
          </cell>
          <cell r="Y3618">
            <v>15</v>
          </cell>
          <cell r="Z3618">
            <v>0</v>
          </cell>
        </row>
        <row r="3619">
          <cell r="A3619">
            <v>41236</v>
          </cell>
          <cell r="B3619">
            <v>0</v>
          </cell>
          <cell r="C3619">
            <v>0</v>
          </cell>
          <cell r="D3619">
            <v>1371</v>
          </cell>
          <cell r="E3619">
            <v>1577950</v>
          </cell>
          <cell r="H3619">
            <v>0</v>
          </cell>
          <cell r="I3619">
            <v>0</v>
          </cell>
          <cell r="J3619">
            <v>0</v>
          </cell>
          <cell r="K3619">
            <v>0</v>
          </cell>
          <cell r="L3619">
            <v>90</v>
          </cell>
          <cell r="M3619">
            <v>101.88</v>
          </cell>
          <cell r="N3619">
            <v>25.5</v>
          </cell>
          <cell r="O3619">
            <v>0.25029446407538281</v>
          </cell>
          <cell r="P3619">
            <v>230</v>
          </cell>
          <cell r="Q3619">
            <v>86000</v>
          </cell>
          <cell r="R3619">
            <v>7.7441597958382413</v>
          </cell>
          <cell r="S3619">
            <v>15.233333333333333</v>
          </cell>
          <cell r="T3619">
            <v>26817</v>
          </cell>
          <cell r="U3619">
            <v>14.161388343471657</v>
          </cell>
          <cell r="V3619">
            <v>1579321</v>
          </cell>
          <cell r="W3619">
            <v>26640.6</v>
          </cell>
          <cell r="X3619">
            <v>42</v>
          </cell>
          <cell r="Y3619">
            <v>23</v>
          </cell>
          <cell r="Z3619">
            <v>0</v>
          </cell>
        </row>
        <row r="3620">
          <cell r="A3620">
            <v>41237</v>
          </cell>
          <cell r="B3620">
            <v>0</v>
          </cell>
          <cell r="C3620">
            <v>0</v>
          </cell>
          <cell r="D3620">
            <v>1157</v>
          </cell>
          <cell r="E3620">
            <v>2028260</v>
          </cell>
          <cell r="H3620">
            <v>0</v>
          </cell>
          <cell r="I3620">
            <v>0</v>
          </cell>
          <cell r="J3620">
            <v>0</v>
          </cell>
          <cell r="K3620">
            <v>0</v>
          </cell>
          <cell r="L3620">
            <v>30</v>
          </cell>
          <cell r="M3620">
            <v>131.53</v>
          </cell>
          <cell r="N3620">
            <v>30.75</v>
          </cell>
          <cell r="O3620">
            <v>0.2337869687523759</v>
          </cell>
          <cell r="P3620">
            <v>230</v>
          </cell>
          <cell r="Q3620">
            <v>90000</v>
          </cell>
          <cell r="R3620">
            <v>7.7102562153120964</v>
          </cell>
          <cell r="S3620">
            <v>38.56666666666667</v>
          </cell>
          <cell r="T3620">
            <v>33286</v>
          </cell>
          <cell r="U3620">
            <v>13.679063494589824</v>
          </cell>
          <cell r="V3620">
            <v>2029417</v>
          </cell>
          <cell r="W3620">
            <v>23813.7</v>
          </cell>
          <cell r="X3620">
            <v>30</v>
          </cell>
          <cell r="Y3620">
            <v>35</v>
          </cell>
          <cell r="Z3620">
            <v>0</v>
          </cell>
        </row>
        <row r="3621">
          <cell r="A3621">
            <v>41238</v>
          </cell>
          <cell r="B3621">
            <v>0</v>
          </cell>
          <cell r="C3621">
            <v>0</v>
          </cell>
          <cell r="D3621">
            <v>0</v>
          </cell>
          <cell r="E3621">
            <v>1738020</v>
          </cell>
          <cell r="H3621">
            <v>0</v>
          </cell>
          <cell r="I3621">
            <v>0</v>
          </cell>
          <cell r="J3621">
            <v>0</v>
          </cell>
          <cell r="K3621">
            <v>0</v>
          </cell>
          <cell r="L3621">
            <v>0</v>
          </cell>
          <cell r="M3621">
            <v>109.3</v>
          </cell>
          <cell r="N3621">
            <v>26.02</v>
          </cell>
          <cell r="O3621">
            <v>0.23806038426349496</v>
          </cell>
          <cell r="P3621">
            <v>230</v>
          </cell>
          <cell r="Q3621">
            <v>81000</v>
          </cell>
          <cell r="R3621">
            <v>7.9506861848124428</v>
          </cell>
          <cell r="S3621" t="str">
            <v/>
          </cell>
          <cell r="T3621">
            <v>28536</v>
          </cell>
          <cell r="U3621">
            <v>13.693181896641004</v>
          </cell>
          <cell r="V3621">
            <v>1738020</v>
          </cell>
          <cell r="W3621">
            <v>33249.4</v>
          </cell>
          <cell r="X3621">
            <v>42</v>
          </cell>
          <cell r="Y3621">
            <v>23</v>
          </cell>
          <cell r="Z3621">
            <v>0</v>
          </cell>
        </row>
        <row r="3622">
          <cell r="A3622">
            <v>41239</v>
          </cell>
          <cell r="B3622">
            <v>0</v>
          </cell>
          <cell r="C3622">
            <v>0</v>
          </cell>
          <cell r="D3622">
            <v>0</v>
          </cell>
          <cell r="E3622">
            <v>1863320</v>
          </cell>
          <cell r="H3622">
            <v>0</v>
          </cell>
          <cell r="I3622">
            <v>0</v>
          </cell>
          <cell r="J3622">
            <v>0</v>
          </cell>
          <cell r="K3622">
            <v>0</v>
          </cell>
          <cell r="L3622">
            <v>0</v>
          </cell>
          <cell r="M3622">
            <v>117.02</v>
          </cell>
          <cell r="N3622">
            <v>28.42</v>
          </cell>
          <cell r="O3622">
            <v>0.24286446761237399</v>
          </cell>
          <cell r="P3622">
            <v>230</v>
          </cell>
          <cell r="Q3622">
            <v>87000</v>
          </cell>
          <cell r="R3622">
            <v>7.961545035036746</v>
          </cell>
          <cell r="S3622" t="str">
            <v/>
          </cell>
          <cell r="T3622">
            <v>31472</v>
          </cell>
          <cell r="U3622">
            <v>14.086495073310004</v>
          </cell>
          <cell r="V3622">
            <v>1863320</v>
          </cell>
          <cell r="W3622">
            <v>48956.6</v>
          </cell>
          <cell r="X3622">
            <v>40</v>
          </cell>
          <cell r="Y3622">
            <v>25</v>
          </cell>
          <cell r="Z3622">
            <v>0</v>
          </cell>
        </row>
        <row r="3623">
          <cell r="A3623">
            <v>41240</v>
          </cell>
          <cell r="B3623">
            <v>0</v>
          </cell>
          <cell r="C3623">
            <v>0</v>
          </cell>
          <cell r="D3623">
            <v>31735</v>
          </cell>
          <cell r="E3623">
            <v>2100630</v>
          </cell>
          <cell r="H3623">
            <v>0</v>
          </cell>
          <cell r="I3623">
            <v>0</v>
          </cell>
          <cell r="J3623">
            <v>0</v>
          </cell>
          <cell r="K3623">
            <v>0</v>
          </cell>
          <cell r="L3623">
            <v>1030</v>
          </cell>
          <cell r="M3623">
            <v>135.58000000000001</v>
          </cell>
          <cell r="N3623">
            <v>33.75</v>
          </cell>
          <cell r="O3623">
            <v>0.24893052072577074</v>
          </cell>
          <cell r="P3623">
            <v>230</v>
          </cell>
          <cell r="Q3623">
            <v>99000</v>
          </cell>
          <cell r="R3623">
            <v>7.7468284407729753</v>
          </cell>
          <cell r="S3623">
            <v>30.810679611650485</v>
          </cell>
          <cell r="T3623">
            <v>34072</v>
          </cell>
          <cell r="U3623">
            <v>13.326071287045135</v>
          </cell>
          <cell r="V3623">
            <v>2132365</v>
          </cell>
          <cell r="W3623">
            <v>36682.199999999997</v>
          </cell>
          <cell r="X3623">
            <v>33</v>
          </cell>
          <cell r="Y3623">
            <v>32</v>
          </cell>
          <cell r="Z3623">
            <v>0</v>
          </cell>
        </row>
        <row r="3624">
          <cell r="A3624">
            <v>41241</v>
          </cell>
          <cell r="B3624">
            <v>0</v>
          </cell>
          <cell r="C3624">
            <v>0</v>
          </cell>
          <cell r="D3624">
            <v>19874</v>
          </cell>
          <cell r="E3624">
            <v>1989620</v>
          </cell>
          <cell r="H3624">
            <v>0</v>
          </cell>
          <cell r="I3624">
            <v>0</v>
          </cell>
          <cell r="J3624">
            <v>0</v>
          </cell>
          <cell r="K3624">
            <v>0</v>
          </cell>
          <cell r="L3624">
            <v>860</v>
          </cell>
          <cell r="M3624">
            <v>127.54</v>
          </cell>
          <cell r="N3624">
            <v>31.21</v>
          </cell>
          <cell r="O3624">
            <v>0.24470754273169201</v>
          </cell>
          <cell r="P3624">
            <v>230</v>
          </cell>
          <cell r="Q3624">
            <v>101000</v>
          </cell>
          <cell r="R3624">
            <v>7.799984318645131</v>
          </cell>
          <cell r="S3624">
            <v>23.109302325581396</v>
          </cell>
          <cell r="T3624">
            <v>34607</v>
          </cell>
          <cell r="U3624">
            <v>14.36293813268415</v>
          </cell>
          <cell r="V3624">
            <v>2009494</v>
          </cell>
          <cell r="W3624">
            <v>43202.6</v>
          </cell>
          <cell r="X3624">
            <v>36</v>
          </cell>
          <cell r="Y3624">
            <v>29</v>
          </cell>
          <cell r="Z3624">
            <v>0</v>
          </cell>
        </row>
        <row r="3625">
          <cell r="A3625">
            <v>41242</v>
          </cell>
          <cell r="B3625">
            <v>0</v>
          </cell>
          <cell r="C3625">
            <v>0</v>
          </cell>
          <cell r="D3625">
            <v>0</v>
          </cell>
          <cell r="E3625">
            <v>1787510</v>
          </cell>
          <cell r="H3625">
            <v>0</v>
          </cell>
          <cell r="I3625">
            <v>0</v>
          </cell>
          <cell r="J3625">
            <v>0</v>
          </cell>
          <cell r="K3625">
            <v>0</v>
          </cell>
          <cell r="L3625">
            <v>0</v>
          </cell>
          <cell r="M3625">
            <v>114.94</v>
          </cell>
          <cell r="N3625">
            <v>28.02</v>
          </cell>
          <cell r="O3625">
            <v>0.24377936314598922</v>
          </cell>
          <cell r="P3625">
            <v>230</v>
          </cell>
          <cell r="Q3625">
            <v>89000</v>
          </cell>
          <cell r="R3625">
            <v>7.7758395684705066</v>
          </cell>
          <cell r="S3625" t="str">
            <v/>
          </cell>
          <cell r="T3625">
            <v>30689</v>
          </cell>
          <cell r="U3625">
            <v>14.318591784101908</v>
          </cell>
          <cell r="V3625">
            <v>1787510</v>
          </cell>
          <cell r="W3625">
            <v>51993.4</v>
          </cell>
          <cell r="X3625">
            <v>40</v>
          </cell>
          <cell r="Y3625">
            <v>25</v>
          </cell>
          <cell r="Z3625">
            <v>0</v>
          </cell>
        </row>
        <row r="3626">
          <cell r="A3626">
            <v>41243</v>
          </cell>
          <cell r="B3626">
            <v>0</v>
          </cell>
          <cell r="C3626">
            <v>0</v>
          </cell>
          <cell r="D3626">
            <v>0</v>
          </cell>
          <cell r="E3626">
            <v>1562020</v>
          </cell>
          <cell r="H3626">
            <v>0</v>
          </cell>
          <cell r="I3626">
            <v>0</v>
          </cell>
          <cell r="J3626">
            <v>0</v>
          </cell>
          <cell r="K3626">
            <v>0</v>
          </cell>
          <cell r="L3626">
            <v>0</v>
          </cell>
          <cell r="M3626">
            <v>101.37</v>
          </cell>
          <cell r="N3626">
            <v>24.08</v>
          </cell>
          <cell r="O3626">
            <v>0.23754562493834466</v>
          </cell>
          <cell r="P3626">
            <v>230</v>
          </cell>
          <cell r="Q3626">
            <v>76000</v>
          </cell>
          <cell r="R3626">
            <v>7.7045476965571664</v>
          </cell>
          <cell r="S3626" t="str">
            <v/>
          </cell>
          <cell r="T3626">
            <v>26208</v>
          </cell>
          <cell r="U3626">
            <v>13.993080754407755</v>
          </cell>
          <cell r="V3626">
            <v>1562020</v>
          </cell>
          <cell r="W3626">
            <v>46798.1</v>
          </cell>
          <cell r="X3626">
            <v>51</v>
          </cell>
          <cell r="Y3626">
            <v>14</v>
          </cell>
          <cell r="Z3626">
            <v>0</v>
          </cell>
        </row>
        <row r="3627">
          <cell r="A3627">
            <v>41244</v>
          </cell>
          <cell r="B3627">
            <v>0</v>
          </cell>
          <cell r="C3627">
            <v>0</v>
          </cell>
          <cell r="D3627">
            <v>0</v>
          </cell>
          <cell r="E3627">
            <v>1312370</v>
          </cell>
          <cell r="H3627">
            <v>0</v>
          </cell>
          <cell r="I3627">
            <v>0</v>
          </cell>
          <cell r="J3627">
            <v>0</v>
          </cell>
          <cell r="K3627">
            <v>0</v>
          </cell>
          <cell r="L3627">
            <v>0</v>
          </cell>
          <cell r="M3627">
            <v>83.82</v>
          </cell>
          <cell r="N3627">
            <v>20.14</v>
          </cell>
          <cell r="O3627">
            <v>0.24027678358387022</v>
          </cell>
          <cell r="P3627">
            <v>230</v>
          </cell>
          <cell r="Q3627">
            <v>60000</v>
          </cell>
          <cell r="R3627">
            <v>7.8285015509424962</v>
          </cell>
          <cell r="S3627" t="str">
            <v/>
          </cell>
          <cell r="T3627">
            <v>24595</v>
          </cell>
          <cell r="U3627">
            <v>15.629913820035506</v>
          </cell>
          <cell r="V3627">
            <v>1312370</v>
          </cell>
          <cell r="W3627">
            <v>38651.4</v>
          </cell>
          <cell r="X3627">
            <v>58</v>
          </cell>
          <cell r="Y3627">
            <v>7</v>
          </cell>
          <cell r="Z3627">
            <v>1.755199999999995</v>
          </cell>
        </row>
        <row r="3628">
          <cell r="A3628">
            <v>41245</v>
          </cell>
          <cell r="B3628">
            <v>0</v>
          </cell>
          <cell r="C3628">
            <v>0</v>
          </cell>
          <cell r="D3628">
            <v>0</v>
          </cell>
          <cell r="E3628">
            <v>1190920</v>
          </cell>
          <cell r="H3628">
            <v>0</v>
          </cell>
          <cell r="I3628">
            <v>0</v>
          </cell>
          <cell r="J3628">
            <v>0</v>
          </cell>
          <cell r="K3628">
            <v>0</v>
          </cell>
          <cell r="L3628">
            <v>0</v>
          </cell>
          <cell r="M3628">
            <v>77.16</v>
          </cell>
          <cell r="N3628">
            <v>21.03</v>
          </cell>
          <cell r="O3628">
            <v>0.27255054432348369</v>
          </cell>
          <cell r="P3628">
            <v>230</v>
          </cell>
          <cell r="Q3628">
            <v>55000</v>
          </cell>
          <cell r="R3628">
            <v>7.7172109901503374</v>
          </cell>
          <cell r="S3628" t="str">
            <v/>
          </cell>
          <cell r="T3628">
            <v>23582</v>
          </cell>
          <cell r="U3628">
            <v>16.51444933328855</v>
          </cell>
          <cell r="V3628">
            <v>1190920</v>
          </cell>
          <cell r="W3628">
            <v>29216</v>
          </cell>
          <cell r="X3628">
            <v>62</v>
          </cell>
          <cell r="Y3628">
            <v>3</v>
          </cell>
          <cell r="Z3628">
            <v>7.971199999999989</v>
          </cell>
        </row>
        <row r="3629">
          <cell r="A3629">
            <v>41246</v>
          </cell>
          <cell r="B3629">
            <v>0</v>
          </cell>
          <cell r="C3629">
            <v>0</v>
          </cell>
          <cell r="D3629">
            <v>0</v>
          </cell>
          <cell r="E3629">
            <v>1136720</v>
          </cell>
          <cell r="H3629">
            <v>0</v>
          </cell>
          <cell r="I3629">
            <v>0</v>
          </cell>
          <cell r="J3629">
            <v>0</v>
          </cell>
          <cell r="K3629">
            <v>0</v>
          </cell>
          <cell r="L3629">
            <v>0</v>
          </cell>
          <cell r="M3629">
            <v>73.13</v>
          </cell>
          <cell r="N3629">
            <v>20.28</v>
          </cell>
          <cell r="O3629">
            <v>0.2773143716668946</v>
          </cell>
          <cell r="P3629">
            <v>230</v>
          </cell>
          <cell r="Q3629">
            <v>52000</v>
          </cell>
          <cell r="R3629">
            <v>7.7719130315875837</v>
          </cell>
          <cell r="S3629" t="str">
            <v/>
          </cell>
          <cell r="T3629">
            <v>26149</v>
          </cell>
          <cell r="U3629">
            <v>19.185257583221901</v>
          </cell>
          <cell r="V3629">
            <v>1136720</v>
          </cell>
          <cell r="W3629">
            <v>23022.6</v>
          </cell>
          <cell r="X3629">
            <v>64</v>
          </cell>
          <cell r="Y3629">
            <v>1</v>
          </cell>
          <cell r="Z3629">
            <v>9.4255999999999887</v>
          </cell>
        </row>
        <row r="3630">
          <cell r="A3630">
            <v>41247</v>
          </cell>
          <cell r="B3630">
            <v>0</v>
          </cell>
          <cell r="C3630">
            <v>0</v>
          </cell>
          <cell r="D3630">
            <v>0</v>
          </cell>
          <cell r="E3630">
            <v>1257810</v>
          </cell>
          <cell r="H3630">
            <v>0</v>
          </cell>
          <cell r="I3630">
            <v>0</v>
          </cell>
          <cell r="J3630">
            <v>0</v>
          </cell>
          <cell r="K3630">
            <v>0</v>
          </cell>
          <cell r="L3630">
            <v>0</v>
          </cell>
          <cell r="M3630">
            <v>81.23</v>
          </cell>
          <cell r="N3630">
            <v>21.76</v>
          </cell>
          <cell r="O3630">
            <v>0.26788132463375602</v>
          </cell>
          <cell r="P3630">
            <v>230</v>
          </cell>
          <cell r="Q3630">
            <v>69000</v>
          </cell>
          <cell r="R3630">
            <v>7.7422750215437643</v>
          </cell>
          <cell r="S3630" t="str">
            <v/>
          </cell>
          <cell r="T3630">
            <v>22811</v>
          </cell>
          <cell r="U3630">
            <v>15.124998211176569</v>
          </cell>
          <cell r="V3630">
            <v>1257810</v>
          </cell>
          <cell r="W3630">
            <v>19012.5</v>
          </cell>
          <cell r="X3630">
            <v>52</v>
          </cell>
          <cell r="Y3630">
            <v>13</v>
          </cell>
          <cell r="Z3630">
            <v>0</v>
          </cell>
        </row>
        <row r="3631">
          <cell r="A3631">
            <v>41248</v>
          </cell>
          <cell r="B3631">
            <v>0</v>
          </cell>
          <cell r="C3631">
            <v>0</v>
          </cell>
          <cell r="D3631">
            <v>0</v>
          </cell>
          <cell r="E3631">
            <v>1590730</v>
          </cell>
          <cell r="H3631">
            <v>0</v>
          </cell>
          <cell r="I3631">
            <v>0</v>
          </cell>
          <cell r="J3631">
            <v>0</v>
          </cell>
          <cell r="K3631">
            <v>0</v>
          </cell>
          <cell r="L3631">
            <v>0</v>
          </cell>
          <cell r="M3631">
            <v>100.97</v>
          </cell>
          <cell r="N3631">
            <v>24.1</v>
          </cell>
          <cell r="O3631">
            <v>0.23868475784886603</v>
          </cell>
          <cell r="P3631">
            <v>230</v>
          </cell>
          <cell r="Q3631">
            <v>80000</v>
          </cell>
          <cell r="R3631">
            <v>7.8772407645835401</v>
          </cell>
          <cell r="S3631" t="str">
            <v/>
          </cell>
          <cell r="T3631">
            <v>25783</v>
          </cell>
          <cell r="U3631">
            <v>13.517706964726885</v>
          </cell>
          <cell r="V3631">
            <v>1590730</v>
          </cell>
          <cell r="W3631">
            <v>16731.599999999999</v>
          </cell>
          <cell r="X3631">
            <v>44</v>
          </cell>
          <cell r="Y3631">
            <v>21</v>
          </cell>
          <cell r="Z3631">
            <v>0</v>
          </cell>
        </row>
        <row r="3632">
          <cell r="A3632">
            <v>41249</v>
          </cell>
          <cell r="B3632">
            <v>0</v>
          </cell>
          <cell r="C3632">
            <v>0</v>
          </cell>
          <cell r="D3632">
            <v>0</v>
          </cell>
          <cell r="E3632">
            <v>1588860</v>
          </cell>
          <cell r="H3632">
            <v>0</v>
          </cell>
          <cell r="I3632">
            <v>0</v>
          </cell>
          <cell r="J3632">
            <v>0</v>
          </cell>
          <cell r="K3632">
            <v>0</v>
          </cell>
          <cell r="L3632">
            <v>0</v>
          </cell>
          <cell r="M3632">
            <v>98.68</v>
          </cell>
          <cell r="N3632">
            <v>23.62</v>
          </cell>
          <cell r="O3632">
            <v>0.23935954600729631</v>
          </cell>
          <cell r="P3632">
            <v>230</v>
          </cell>
          <cell r="Q3632">
            <v>75000</v>
          </cell>
          <cell r="R3632">
            <v>8.0505674908796117</v>
          </cell>
          <cell r="S3632" t="str">
            <v/>
          </cell>
          <cell r="T3632">
            <v>23177</v>
          </cell>
          <cell r="U3632">
            <v>12.165715040972772</v>
          </cell>
          <cell r="V3632">
            <v>1588860</v>
          </cell>
          <cell r="W3632">
            <v>21502.6</v>
          </cell>
          <cell r="X3632">
            <v>42</v>
          </cell>
          <cell r="Y3632">
            <v>23</v>
          </cell>
          <cell r="Z3632">
            <v>0</v>
          </cell>
        </row>
        <row r="3633">
          <cell r="A3633">
            <v>41250</v>
          </cell>
          <cell r="B3633">
            <v>0</v>
          </cell>
          <cell r="C3633">
            <v>0</v>
          </cell>
          <cell r="D3633">
            <v>0</v>
          </cell>
          <cell r="E3633">
            <v>1319590</v>
          </cell>
          <cell r="H3633">
            <v>0</v>
          </cell>
          <cell r="I3633">
            <v>0</v>
          </cell>
          <cell r="J3633">
            <v>0</v>
          </cell>
          <cell r="K3633">
            <v>0</v>
          </cell>
          <cell r="L3633">
            <v>0</v>
          </cell>
          <cell r="M3633">
            <v>81.92</v>
          </cell>
          <cell r="N3633">
            <v>21.02</v>
          </cell>
          <cell r="O3633">
            <v>0.256591796875</v>
          </cell>
          <cell r="P3633">
            <v>230</v>
          </cell>
          <cell r="Q3633">
            <v>60000</v>
          </cell>
          <cell r="R3633">
            <v>8.05413818359375</v>
          </cell>
          <cell r="S3633" t="str">
            <v/>
          </cell>
          <cell r="T3633">
            <v>22879</v>
          </cell>
          <cell r="U3633">
            <v>14.459859501814956</v>
          </cell>
          <cell r="V3633">
            <v>1319590</v>
          </cell>
          <cell r="W3633">
            <v>32134.7</v>
          </cell>
          <cell r="X3633">
            <v>56</v>
          </cell>
          <cell r="Y3633">
            <v>9</v>
          </cell>
          <cell r="Z3633">
            <v>4.4671999999999912</v>
          </cell>
        </row>
        <row r="3634">
          <cell r="A3634">
            <v>41251</v>
          </cell>
          <cell r="B3634">
            <v>0</v>
          </cell>
          <cell r="C3634">
            <v>0</v>
          </cell>
          <cell r="D3634">
            <v>0</v>
          </cell>
          <cell r="E3634">
            <v>1458310</v>
          </cell>
          <cell r="H3634">
            <v>0</v>
          </cell>
          <cell r="I3634">
            <v>0</v>
          </cell>
          <cell r="J3634">
            <v>0</v>
          </cell>
          <cell r="K3634">
            <v>0</v>
          </cell>
          <cell r="L3634">
            <v>0</v>
          </cell>
          <cell r="M3634">
            <v>92.55</v>
          </cell>
          <cell r="N3634">
            <v>22.82</v>
          </cell>
          <cell r="O3634">
            <v>0.24656942193408971</v>
          </cell>
          <cell r="P3634">
            <v>230</v>
          </cell>
          <cell r="Q3634">
            <v>69000</v>
          </cell>
          <cell r="R3634">
            <v>7.8784981091301995</v>
          </cell>
          <cell r="S3634" t="str">
            <v/>
          </cell>
          <cell r="T3634">
            <v>22639</v>
          </cell>
          <cell r="U3634">
            <v>12.947127839759723</v>
          </cell>
          <cell r="V3634">
            <v>1458310</v>
          </cell>
          <cell r="W3634">
            <v>32022.6</v>
          </cell>
          <cell r="X3634">
            <v>51</v>
          </cell>
          <cell r="Y3634">
            <v>14</v>
          </cell>
          <cell r="Z3634">
            <v>0</v>
          </cell>
        </row>
        <row r="3635">
          <cell r="A3635">
            <v>41252</v>
          </cell>
          <cell r="B3635">
            <v>0</v>
          </cell>
          <cell r="C3635">
            <v>0</v>
          </cell>
          <cell r="D3635">
            <v>0</v>
          </cell>
          <cell r="E3635">
            <v>1451760</v>
          </cell>
          <cell r="H3635">
            <v>0</v>
          </cell>
          <cell r="I3635">
            <v>0</v>
          </cell>
          <cell r="J3635">
            <v>0</v>
          </cell>
          <cell r="K3635">
            <v>0</v>
          </cell>
          <cell r="L3635">
            <v>0</v>
          </cell>
          <cell r="M3635">
            <v>93.24</v>
          </cell>
          <cell r="N3635">
            <v>23.06</v>
          </cell>
          <cell r="O3635">
            <v>0.24731874731874731</v>
          </cell>
          <cell r="P3635">
            <v>230</v>
          </cell>
          <cell r="Q3635">
            <v>70000</v>
          </cell>
          <cell r="R3635">
            <v>7.7850707850707854</v>
          </cell>
          <cell r="S3635" t="str">
            <v/>
          </cell>
          <cell r="T3635">
            <v>22162</v>
          </cell>
          <cell r="U3635">
            <v>12.731517606215903</v>
          </cell>
          <cell r="V3635">
            <v>1451760</v>
          </cell>
          <cell r="W3635">
            <v>21595.599999999999</v>
          </cell>
          <cell r="X3635">
            <v>52</v>
          </cell>
          <cell r="Y3635">
            <v>13</v>
          </cell>
          <cell r="Z3635">
            <v>1.0511999999999802</v>
          </cell>
        </row>
        <row r="3636">
          <cell r="A3636">
            <v>41253</v>
          </cell>
          <cell r="B3636">
            <v>0</v>
          </cell>
          <cell r="C3636">
            <v>0</v>
          </cell>
          <cell r="D3636">
            <v>24026</v>
          </cell>
          <cell r="E3636">
            <v>2062460</v>
          </cell>
          <cell r="H3636">
            <v>0</v>
          </cell>
          <cell r="I3636">
            <v>0</v>
          </cell>
          <cell r="J3636">
            <v>0</v>
          </cell>
          <cell r="K3636">
            <v>0</v>
          </cell>
          <cell r="L3636">
            <v>1030</v>
          </cell>
          <cell r="M3636">
            <v>127.14</v>
          </cell>
          <cell r="N3636">
            <v>27.6</v>
          </cell>
          <cell r="O3636">
            <v>0.21708352996696556</v>
          </cell>
          <cell r="P3636">
            <v>230</v>
          </cell>
          <cell r="Q3636">
            <v>94000</v>
          </cell>
          <cell r="R3636">
            <v>8.1109800220229662</v>
          </cell>
          <cell r="S3636">
            <v>23.32621359223301</v>
          </cell>
          <cell r="T3636">
            <v>26905</v>
          </cell>
          <cell r="U3636">
            <v>10.754335279508224</v>
          </cell>
          <cell r="V3636">
            <v>2086486</v>
          </cell>
          <cell r="W3636">
            <v>27188.3</v>
          </cell>
          <cell r="X3636">
            <v>36</v>
          </cell>
          <cell r="Y3636">
            <v>29</v>
          </cell>
          <cell r="Z3636">
            <v>0</v>
          </cell>
        </row>
        <row r="3637">
          <cell r="A3637">
            <v>41254</v>
          </cell>
          <cell r="B3637">
            <v>0</v>
          </cell>
          <cell r="C3637">
            <v>0</v>
          </cell>
          <cell r="D3637">
            <v>17479</v>
          </cell>
          <cell r="E3637">
            <v>2116610</v>
          </cell>
          <cell r="H3637">
            <v>0</v>
          </cell>
          <cell r="I3637">
            <v>0</v>
          </cell>
          <cell r="J3637">
            <v>0</v>
          </cell>
          <cell r="K3637">
            <v>0</v>
          </cell>
          <cell r="L3637">
            <v>1120</v>
          </cell>
          <cell r="M3637">
            <v>130.12</v>
          </cell>
          <cell r="N3637">
            <v>27.51</v>
          </cell>
          <cell r="O3637">
            <v>0.211420227482324</v>
          </cell>
          <cell r="P3637">
            <v>230</v>
          </cell>
          <cell r="Q3637">
            <v>100000</v>
          </cell>
          <cell r="R3637">
            <v>8.1333000307408554</v>
          </cell>
          <cell r="S3637">
            <v>15.606249999999999</v>
          </cell>
          <cell r="T3637">
            <v>27499</v>
          </cell>
          <cell r="U3637">
            <v>10.746583671065265</v>
          </cell>
          <cell r="V3637">
            <v>2134089</v>
          </cell>
          <cell r="W3637">
            <v>26015.200000000001</v>
          </cell>
          <cell r="X3637">
            <v>31</v>
          </cell>
          <cell r="Y3637">
            <v>34</v>
          </cell>
          <cell r="Z3637">
            <v>0</v>
          </cell>
        </row>
        <row r="3638">
          <cell r="A3638">
            <v>41255</v>
          </cell>
          <cell r="B3638">
            <v>0</v>
          </cell>
          <cell r="C3638">
            <v>633858</v>
          </cell>
          <cell r="D3638">
            <v>1793</v>
          </cell>
          <cell r="E3638">
            <v>1519760</v>
          </cell>
          <cell r="H3638">
            <v>0</v>
          </cell>
          <cell r="I3638">
            <v>0</v>
          </cell>
          <cell r="J3638">
            <v>38.89</v>
          </cell>
          <cell r="K3638">
            <v>38.89</v>
          </cell>
          <cell r="L3638">
            <v>170</v>
          </cell>
          <cell r="M3638">
            <v>94.99</v>
          </cell>
          <cell r="N3638">
            <v>20.46</v>
          </cell>
          <cell r="O3638">
            <v>0.21539109379934732</v>
          </cell>
          <cell r="P3638">
            <v>230</v>
          </cell>
          <cell r="Q3638">
            <v>106000</v>
          </cell>
          <cell r="R3638">
            <v>8.0430908276068127</v>
          </cell>
          <cell r="S3638">
            <v>10.547058823529412</v>
          </cell>
          <cell r="T3638">
            <v>24261</v>
          </cell>
          <cell r="U3638">
            <v>9.3873855148739604</v>
          </cell>
          <cell r="V3638">
            <v>2155411</v>
          </cell>
          <cell r="W3638">
            <v>52377.4</v>
          </cell>
          <cell r="X3638">
            <v>36</v>
          </cell>
          <cell r="Y3638">
            <v>29</v>
          </cell>
          <cell r="Z3638">
            <v>0</v>
          </cell>
        </row>
        <row r="3639">
          <cell r="A3639">
            <v>41256</v>
          </cell>
          <cell r="B3639">
            <v>0</v>
          </cell>
          <cell r="C3639">
            <v>534421</v>
          </cell>
          <cell r="D3639">
            <v>1228</v>
          </cell>
          <cell r="E3639">
            <v>1439600</v>
          </cell>
          <cell r="H3639">
            <v>0</v>
          </cell>
          <cell r="I3639">
            <v>0</v>
          </cell>
          <cell r="J3639">
            <v>26.64</v>
          </cell>
          <cell r="K3639">
            <v>26.64</v>
          </cell>
          <cell r="L3639">
            <v>90</v>
          </cell>
          <cell r="M3639">
            <v>91.16</v>
          </cell>
          <cell r="N3639">
            <v>18.84</v>
          </cell>
          <cell r="O3639">
            <v>0.20666959192628345</v>
          </cell>
          <cell r="P3639">
            <v>230</v>
          </cell>
          <cell r="Q3639">
            <v>99000</v>
          </cell>
          <cell r="R3639">
            <v>8.3786969439728356</v>
          </cell>
          <cell r="S3639">
            <v>13.644444444444444</v>
          </cell>
          <cell r="T3639">
            <v>29110</v>
          </cell>
          <cell r="U3639">
            <v>12.290976985686362</v>
          </cell>
          <cell r="V3639">
            <v>1975249</v>
          </cell>
          <cell r="W3639">
            <v>52943.3</v>
          </cell>
          <cell r="X3639">
            <v>38</v>
          </cell>
          <cell r="Y3639">
            <v>27</v>
          </cell>
          <cell r="Z3639">
            <v>0</v>
          </cell>
        </row>
        <row r="3640">
          <cell r="A3640">
            <v>41257</v>
          </cell>
          <cell r="B3640">
            <v>0</v>
          </cell>
          <cell r="C3640">
            <v>0</v>
          </cell>
          <cell r="D3640">
            <v>1608</v>
          </cell>
          <cell r="E3640">
            <v>1758840</v>
          </cell>
          <cell r="H3640">
            <v>0</v>
          </cell>
          <cell r="I3640">
            <v>0</v>
          </cell>
          <cell r="J3640">
            <v>0</v>
          </cell>
          <cell r="K3640">
            <v>0</v>
          </cell>
          <cell r="L3640">
            <v>80</v>
          </cell>
          <cell r="M3640">
            <v>112</v>
          </cell>
          <cell r="N3640">
            <v>23.83</v>
          </cell>
          <cell r="O3640">
            <v>0.21276785714285712</v>
          </cell>
          <cell r="P3640">
            <v>230</v>
          </cell>
          <cell r="Q3640">
            <v>87000</v>
          </cell>
          <cell r="R3640">
            <v>7.8519642857142857</v>
          </cell>
          <cell r="S3640">
            <v>20.100000000000001</v>
          </cell>
          <cell r="T3640">
            <v>25183</v>
          </cell>
          <cell r="U3640">
            <v>11.930271158250626</v>
          </cell>
          <cell r="V3640">
            <v>1760448</v>
          </cell>
          <cell r="W3640">
            <v>27358.5</v>
          </cell>
          <cell r="X3640">
            <v>41</v>
          </cell>
          <cell r="Y3640">
            <v>24</v>
          </cell>
          <cell r="Z3640">
            <v>0</v>
          </cell>
        </row>
        <row r="3641">
          <cell r="A3641">
            <v>41258</v>
          </cell>
          <cell r="B3641">
            <v>0</v>
          </cell>
          <cell r="C3641">
            <v>0</v>
          </cell>
          <cell r="D3641">
            <v>0</v>
          </cell>
          <cell r="E3641">
            <v>1507160</v>
          </cell>
          <cell r="H3641">
            <v>0</v>
          </cell>
          <cell r="I3641">
            <v>0</v>
          </cell>
          <cell r="J3641">
            <v>0</v>
          </cell>
          <cell r="K3641">
            <v>0</v>
          </cell>
          <cell r="L3641">
            <v>0</v>
          </cell>
          <cell r="M3641">
            <v>93.57</v>
          </cell>
          <cell r="N3641">
            <v>19.78</v>
          </cell>
          <cell r="O3641">
            <v>0.21139254034412741</v>
          </cell>
          <cell r="P3641">
            <v>230</v>
          </cell>
          <cell r="Q3641">
            <v>70000</v>
          </cell>
          <cell r="R3641">
            <v>8.053649674040825</v>
          </cell>
          <cell r="S3641" t="str">
            <v/>
          </cell>
          <cell r="T3641">
            <v>22829</v>
          </cell>
          <cell r="U3641">
            <v>12.632624273467979</v>
          </cell>
          <cell r="V3641">
            <v>1507160</v>
          </cell>
          <cell r="W3641">
            <v>28861.7</v>
          </cell>
          <cell r="X3641">
            <v>52</v>
          </cell>
          <cell r="Y3641">
            <v>13</v>
          </cell>
          <cell r="Z3641">
            <v>0</v>
          </cell>
        </row>
        <row r="3642">
          <cell r="A3642">
            <v>41259</v>
          </cell>
          <cell r="B3642">
            <v>0</v>
          </cell>
          <cell r="C3642">
            <v>0</v>
          </cell>
          <cell r="D3642">
            <v>0</v>
          </cell>
          <cell r="E3642">
            <v>1435800</v>
          </cell>
          <cell r="H3642">
            <v>0</v>
          </cell>
          <cell r="I3642">
            <v>0</v>
          </cell>
          <cell r="J3642">
            <v>0</v>
          </cell>
          <cell r="K3642">
            <v>0</v>
          </cell>
          <cell r="L3642">
            <v>0</v>
          </cell>
          <cell r="M3642">
            <v>92.23</v>
          </cell>
          <cell r="N3642">
            <v>19.02</v>
          </cell>
          <cell r="O3642">
            <v>0.20622357150601756</v>
          </cell>
          <cell r="P3642">
            <v>230</v>
          </cell>
          <cell r="Q3642">
            <v>72000</v>
          </cell>
          <cell r="R3642">
            <v>7.7838013661498424</v>
          </cell>
          <cell r="S3642" t="str">
            <v/>
          </cell>
          <cell r="T3642">
            <v>22041</v>
          </cell>
          <cell r="U3642">
            <v>12.802753865440868</v>
          </cell>
          <cell r="V3642">
            <v>1435800</v>
          </cell>
          <cell r="W3642">
            <v>37077.1</v>
          </cell>
          <cell r="X3642">
            <v>46</v>
          </cell>
          <cell r="Y3642">
            <v>19</v>
          </cell>
          <cell r="Z3642">
            <v>0</v>
          </cell>
        </row>
        <row r="3643">
          <cell r="A3643">
            <v>41260</v>
          </cell>
          <cell r="B3643">
            <v>0</v>
          </cell>
          <cell r="C3643">
            <v>0</v>
          </cell>
          <cell r="D3643">
            <v>0</v>
          </cell>
          <cell r="E3643">
            <v>1764050</v>
          </cell>
          <cell r="H3643">
            <v>0</v>
          </cell>
          <cell r="I3643">
            <v>0</v>
          </cell>
          <cell r="J3643">
            <v>0</v>
          </cell>
          <cell r="K3643">
            <v>0</v>
          </cell>
          <cell r="L3643">
            <v>0</v>
          </cell>
          <cell r="M3643">
            <v>112.15</v>
          </cell>
          <cell r="N3643">
            <v>24.65</v>
          </cell>
          <cell r="O3643">
            <v>0.21979491752117697</v>
          </cell>
          <cell r="P3643">
            <v>230</v>
          </cell>
          <cell r="Q3643">
            <v>79000</v>
          </cell>
          <cell r="R3643">
            <v>7.8646901471243869</v>
          </cell>
          <cell r="S3643" t="str">
            <v/>
          </cell>
          <cell r="T3643">
            <v>22512</v>
          </cell>
          <cell r="U3643">
            <v>10.64312689549616</v>
          </cell>
          <cell r="V3643">
            <v>1764050</v>
          </cell>
          <cell r="W3643">
            <v>27771.9</v>
          </cell>
          <cell r="X3643">
            <v>42</v>
          </cell>
          <cell r="Y3643">
            <v>23</v>
          </cell>
          <cell r="Z3643">
            <v>0</v>
          </cell>
        </row>
        <row r="3644">
          <cell r="A3644">
            <v>41261</v>
          </cell>
          <cell r="B3644">
            <v>0</v>
          </cell>
          <cell r="C3644">
            <v>0</v>
          </cell>
          <cell r="D3644">
            <v>0</v>
          </cell>
          <cell r="E3644">
            <v>1715550</v>
          </cell>
          <cell r="H3644">
            <v>0</v>
          </cell>
          <cell r="I3644">
            <v>0</v>
          </cell>
          <cell r="J3644">
            <v>0</v>
          </cell>
          <cell r="K3644">
            <v>0</v>
          </cell>
          <cell r="L3644">
            <v>0</v>
          </cell>
          <cell r="M3644">
            <v>109.51</v>
          </cell>
          <cell r="N3644">
            <v>23.01</v>
          </cell>
          <cell r="O3644">
            <v>0.21011779746141906</v>
          </cell>
          <cell r="P3644">
            <v>230</v>
          </cell>
          <cell r="Q3644">
            <v>89000</v>
          </cell>
          <cell r="R3644">
            <v>7.8328463154049857</v>
          </cell>
          <cell r="S3644" t="str">
            <v/>
          </cell>
          <cell r="T3644">
            <v>22166</v>
          </cell>
          <cell r="U3644">
            <v>10.775811838768908</v>
          </cell>
          <cell r="V3644">
            <v>1715550</v>
          </cell>
          <cell r="W3644">
            <v>27918.400000000001</v>
          </cell>
          <cell r="X3644">
            <v>42</v>
          </cell>
          <cell r="Y3644">
            <v>23</v>
          </cell>
          <cell r="Z3644">
            <v>0</v>
          </cell>
        </row>
        <row r="3645">
          <cell r="A3645">
            <v>41262</v>
          </cell>
          <cell r="B3645">
            <v>0</v>
          </cell>
          <cell r="C3645">
            <v>0</v>
          </cell>
          <cell r="D3645">
            <v>0</v>
          </cell>
          <cell r="E3645">
            <v>1676350</v>
          </cell>
          <cell r="H3645">
            <v>0</v>
          </cell>
          <cell r="I3645">
            <v>0</v>
          </cell>
          <cell r="J3645">
            <v>0</v>
          </cell>
          <cell r="K3645">
            <v>0</v>
          </cell>
          <cell r="L3645">
            <v>0</v>
          </cell>
          <cell r="M3645">
            <v>104.26</v>
          </cell>
          <cell r="N3645">
            <v>22.34</v>
          </cell>
          <cell r="O3645">
            <v>0.2142720122769998</v>
          </cell>
          <cell r="P3645">
            <v>230</v>
          </cell>
          <cell r="Q3645">
            <v>85000</v>
          </cell>
          <cell r="R3645">
            <v>8.0392768079800501</v>
          </cell>
          <cell r="S3645" t="str">
            <v/>
          </cell>
          <cell r="T3645">
            <v>28278</v>
          </cell>
          <cell r="U3645">
            <v>14.068572792078026</v>
          </cell>
          <cell r="V3645">
            <v>1676350</v>
          </cell>
          <cell r="W3645">
            <v>38005.4</v>
          </cell>
          <cell r="X3645">
            <v>47</v>
          </cell>
          <cell r="Y3645">
            <v>18</v>
          </cell>
          <cell r="Z3645">
            <v>0</v>
          </cell>
        </row>
        <row r="3646">
          <cell r="A3646">
            <v>41263</v>
          </cell>
          <cell r="B3646">
            <v>0</v>
          </cell>
          <cell r="C3646">
            <v>0</v>
          </cell>
          <cell r="D3646">
            <v>1731</v>
          </cell>
          <cell r="E3646">
            <v>1682690</v>
          </cell>
          <cell r="H3646">
            <v>0</v>
          </cell>
          <cell r="I3646">
            <v>0</v>
          </cell>
          <cell r="J3646">
            <v>0</v>
          </cell>
          <cell r="K3646">
            <v>0</v>
          </cell>
          <cell r="L3646">
            <v>520</v>
          </cell>
          <cell r="M3646">
            <v>101.58</v>
          </cell>
          <cell r="N3646">
            <v>21.22</v>
          </cell>
          <cell r="O3646">
            <v>0.20889938964363064</v>
          </cell>
          <cell r="P3646">
            <v>230</v>
          </cell>
          <cell r="Q3646">
            <v>89000</v>
          </cell>
          <cell r="R3646">
            <v>8.2825851545579834</v>
          </cell>
          <cell r="S3646">
            <v>3.328846153846154</v>
          </cell>
          <cell r="T3646">
            <v>23011</v>
          </cell>
          <cell r="U3646">
            <v>11.393335751572794</v>
          </cell>
          <cell r="V3646">
            <v>1684421</v>
          </cell>
          <cell r="W3646">
            <v>35699</v>
          </cell>
          <cell r="X3646">
            <v>46</v>
          </cell>
          <cell r="Y3646">
            <v>19</v>
          </cell>
          <cell r="Z3646">
            <v>0</v>
          </cell>
        </row>
        <row r="3647">
          <cell r="A3647">
            <v>41264</v>
          </cell>
          <cell r="B3647">
            <v>0</v>
          </cell>
          <cell r="C3647">
            <v>0</v>
          </cell>
          <cell r="D3647">
            <v>52457</v>
          </cell>
          <cell r="E3647">
            <v>2128880</v>
          </cell>
          <cell r="H3647">
            <v>0</v>
          </cell>
          <cell r="I3647">
            <v>0</v>
          </cell>
          <cell r="J3647">
            <v>0</v>
          </cell>
          <cell r="K3647">
            <v>0</v>
          </cell>
          <cell r="L3647">
            <v>1690</v>
          </cell>
          <cell r="M3647">
            <v>131.24</v>
          </cell>
          <cell r="N3647">
            <v>24.75</v>
          </cell>
          <cell r="O3647">
            <v>0.18858579701310574</v>
          </cell>
          <cell r="P3647">
            <v>230</v>
          </cell>
          <cell r="Q3647">
            <v>102000</v>
          </cell>
          <cell r="R3647">
            <v>8.1106370009143554</v>
          </cell>
          <cell r="S3647">
            <v>31.039644970414201</v>
          </cell>
          <cell r="T3647">
            <v>29590</v>
          </cell>
          <cell r="U3647">
            <v>11.313272547983187</v>
          </cell>
          <cell r="V3647">
            <v>2181337</v>
          </cell>
          <cell r="W3647">
            <v>34317.300000000003</v>
          </cell>
          <cell r="X3647">
            <v>34</v>
          </cell>
          <cell r="Y3647">
            <v>31</v>
          </cell>
          <cell r="Z3647">
            <v>0</v>
          </cell>
        </row>
        <row r="3648">
          <cell r="A3648">
            <v>41265</v>
          </cell>
          <cell r="B3648">
            <v>0</v>
          </cell>
          <cell r="C3648">
            <v>0</v>
          </cell>
          <cell r="D3648">
            <v>48373</v>
          </cell>
          <cell r="E3648">
            <v>2032660</v>
          </cell>
          <cell r="H3648">
            <v>0</v>
          </cell>
          <cell r="I3648">
            <v>0</v>
          </cell>
          <cell r="J3648">
            <v>0</v>
          </cell>
          <cell r="K3648">
            <v>0</v>
          </cell>
          <cell r="L3648">
            <v>900</v>
          </cell>
          <cell r="M3648">
            <v>125.59</v>
          </cell>
          <cell r="N3648">
            <v>25.24</v>
          </cell>
          <cell r="O3648">
            <v>0.20097141492157017</v>
          </cell>
          <cell r="P3648">
            <v>230</v>
          </cell>
          <cell r="Q3648">
            <v>104000</v>
          </cell>
          <cell r="R3648">
            <v>8.0924436658969672</v>
          </cell>
          <cell r="S3648">
            <v>53.747777777777777</v>
          </cell>
          <cell r="T3648">
            <v>27211</v>
          </cell>
          <cell r="U3648">
            <v>10.905148548821666</v>
          </cell>
          <cell r="V3648">
            <v>2081033</v>
          </cell>
          <cell r="W3648">
            <v>38444.400000000001</v>
          </cell>
          <cell r="X3648">
            <v>32</v>
          </cell>
          <cell r="Y3648">
            <v>33</v>
          </cell>
          <cell r="Z3648">
            <v>0</v>
          </cell>
        </row>
        <row r="3649">
          <cell r="A3649">
            <v>41266</v>
          </cell>
          <cell r="B3649">
            <v>0</v>
          </cell>
          <cell r="C3649">
            <v>0</v>
          </cell>
          <cell r="D3649">
            <v>0</v>
          </cell>
          <cell r="E3649">
            <v>1578540</v>
          </cell>
          <cell r="H3649">
            <v>0</v>
          </cell>
          <cell r="I3649">
            <v>0</v>
          </cell>
          <cell r="J3649">
            <v>0</v>
          </cell>
          <cell r="K3649">
            <v>0</v>
          </cell>
          <cell r="L3649">
            <v>0</v>
          </cell>
          <cell r="M3649">
            <v>95.7</v>
          </cell>
          <cell r="N3649">
            <v>19.52</v>
          </cell>
          <cell r="O3649">
            <v>0.20397074190177639</v>
          </cell>
          <cell r="P3649">
            <v>230</v>
          </cell>
          <cell r="Q3649">
            <v>78000</v>
          </cell>
          <cell r="R3649">
            <v>8.2473354231974927</v>
          </cell>
          <cell r="S3649" t="str">
            <v/>
          </cell>
          <cell r="T3649">
            <v>23550</v>
          </cell>
          <cell r="U3649">
            <v>12.442320118590597</v>
          </cell>
          <cell r="V3649">
            <v>1578540</v>
          </cell>
          <cell r="W3649">
            <v>53793.3</v>
          </cell>
          <cell r="X3649">
            <v>50</v>
          </cell>
          <cell r="Y3649">
            <v>15</v>
          </cell>
          <cell r="Z3649">
            <v>0</v>
          </cell>
        </row>
        <row r="3650">
          <cell r="A3650">
            <v>41267</v>
          </cell>
          <cell r="B3650">
            <v>0</v>
          </cell>
          <cell r="C3650">
            <v>0</v>
          </cell>
          <cell r="D3650">
            <v>1396</v>
          </cell>
          <cell r="E3650">
            <v>1858900</v>
          </cell>
          <cell r="H3650">
            <v>0</v>
          </cell>
          <cell r="I3650">
            <v>0</v>
          </cell>
          <cell r="J3650">
            <v>0</v>
          </cell>
          <cell r="K3650">
            <v>0</v>
          </cell>
          <cell r="L3650">
            <v>430</v>
          </cell>
          <cell r="M3650">
            <v>116.04</v>
          </cell>
          <cell r="N3650">
            <v>24.92</v>
          </cell>
          <cell r="O3650">
            <v>0.21475353326439159</v>
          </cell>
          <cell r="P3650">
            <v>230</v>
          </cell>
          <cell r="Q3650">
            <v>91000</v>
          </cell>
          <cell r="R3650">
            <v>8.0097380213719411</v>
          </cell>
          <cell r="S3650">
            <v>3.2465116279069766</v>
          </cell>
          <cell r="T3650">
            <v>25579</v>
          </cell>
          <cell r="U3650">
            <v>11.467468617897367</v>
          </cell>
          <cell r="V3650">
            <v>1860296</v>
          </cell>
          <cell r="W3650">
            <v>48013.5</v>
          </cell>
          <cell r="X3650">
            <v>36</v>
          </cell>
          <cell r="Y3650">
            <v>29</v>
          </cell>
          <cell r="Z3650">
            <v>0</v>
          </cell>
        </row>
        <row r="3651">
          <cell r="A3651">
            <v>41268</v>
          </cell>
          <cell r="B3651">
            <v>0</v>
          </cell>
          <cell r="C3651">
            <v>0</v>
          </cell>
          <cell r="D3651">
            <v>243700</v>
          </cell>
          <cell r="E3651">
            <v>1953060</v>
          </cell>
          <cell r="H3651">
            <v>0</v>
          </cell>
          <cell r="I3651">
            <v>0</v>
          </cell>
          <cell r="J3651">
            <v>0</v>
          </cell>
          <cell r="K3651">
            <v>0</v>
          </cell>
          <cell r="L3651">
            <v>4280</v>
          </cell>
          <cell r="M3651">
            <v>121.45</v>
          </cell>
          <cell r="N3651">
            <v>23.84</v>
          </cell>
          <cell r="O3651">
            <v>0.19629477151090982</v>
          </cell>
          <cell r="P3651">
            <v>230</v>
          </cell>
          <cell r="Q3651">
            <v>101000</v>
          </cell>
          <cell r="R3651">
            <v>8.040592836558254</v>
          </cell>
          <cell r="S3651">
            <v>56.939252336448597</v>
          </cell>
          <cell r="T3651">
            <v>29124</v>
          </cell>
          <cell r="U3651">
            <v>11.056927475008649</v>
          </cell>
          <cell r="V3651">
            <v>2196760</v>
          </cell>
          <cell r="W3651">
            <v>29768.400000000001</v>
          </cell>
          <cell r="X3651">
            <v>31</v>
          </cell>
          <cell r="Y3651">
            <v>34</v>
          </cell>
          <cell r="Z3651">
            <v>0</v>
          </cell>
        </row>
        <row r="3652">
          <cell r="A3652">
            <v>41269</v>
          </cell>
          <cell r="B3652">
            <v>0</v>
          </cell>
          <cell r="C3652">
            <v>0</v>
          </cell>
          <cell r="D3652">
            <v>110588</v>
          </cell>
          <cell r="E3652">
            <v>2201620</v>
          </cell>
          <cell r="H3652">
            <v>0</v>
          </cell>
          <cell r="I3652">
            <v>0</v>
          </cell>
          <cell r="J3652">
            <v>0</v>
          </cell>
          <cell r="K3652">
            <v>0</v>
          </cell>
          <cell r="L3652">
            <v>2010</v>
          </cell>
          <cell r="M3652">
            <v>137.62</v>
          </cell>
          <cell r="N3652">
            <v>29.24</v>
          </cell>
          <cell r="O3652">
            <v>0.21246911786077602</v>
          </cell>
          <cell r="P3652">
            <v>230</v>
          </cell>
          <cell r="Q3652">
            <v>108000</v>
          </cell>
          <cell r="R3652">
            <v>7.9989100421450372</v>
          </cell>
          <cell r="S3652">
            <v>55.018905472636817</v>
          </cell>
          <cell r="T3652">
            <v>30262</v>
          </cell>
          <cell r="U3652">
            <v>10.915327686782502</v>
          </cell>
          <cell r="V3652">
            <v>2312208</v>
          </cell>
          <cell r="W3652">
            <v>43796.5</v>
          </cell>
          <cell r="X3652">
            <v>32</v>
          </cell>
          <cell r="Y3652">
            <v>33</v>
          </cell>
          <cell r="Z3652">
            <v>0</v>
          </cell>
        </row>
        <row r="3653">
          <cell r="A3653">
            <v>41270</v>
          </cell>
          <cell r="B3653">
            <v>0</v>
          </cell>
          <cell r="C3653">
            <v>0</v>
          </cell>
          <cell r="D3653">
            <v>53686</v>
          </cell>
          <cell r="E3653">
            <v>2191220</v>
          </cell>
          <cell r="H3653">
            <v>0</v>
          </cell>
          <cell r="I3653">
            <v>0</v>
          </cell>
          <cell r="J3653">
            <v>0</v>
          </cell>
          <cell r="K3653">
            <v>0</v>
          </cell>
          <cell r="L3653">
            <v>1700</v>
          </cell>
          <cell r="M3653">
            <v>136.51</v>
          </cell>
          <cell r="N3653">
            <v>30.41</v>
          </cell>
          <cell r="O3653">
            <v>0.22276756281591092</v>
          </cell>
          <cell r="P3653">
            <v>230</v>
          </cell>
          <cell r="Q3653">
            <v>102000</v>
          </cell>
          <cell r="R3653">
            <v>8.0258589114350603</v>
          </cell>
          <cell r="S3653">
            <v>31.58</v>
          </cell>
          <cell r="T3653">
            <v>29454</v>
          </cell>
          <cell r="U3653">
            <v>10.94238956998645</v>
          </cell>
          <cell r="V3653">
            <v>2244906</v>
          </cell>
          <cell r="W3653">
            <v>41210.400000000001</v>
          </cell>
          <cell r="X3653">
            <v>30</v>
          </cell>
          <cell r="Y3653">
            <v>35</v>
          </cell>
          <cell r="Z3653">
            <v>0</v>
          </cell>
        </row>
        <row r="3654">
          <cell r="A3654">
            <v>41271</v>
          </cell>
          <cell r="B3654">
            <v>0</v>
          </cell>
          <cell r="C3654">
            <v>0</v>
          </cell>
          <cell r="D3654">
            <v>11927</v>
          </cell>
          <cell r="E3654">
            <v>2167510</v>
          </cell>
          <cell r="H3654">
            <v>0</v>
          </cell>
          <cell r="I3654">
            <v>0</v>
          </cell>
          <cell r="J3654">
            <v>0</v>
          </cell>
          <cell r="K3654">
            <v>0</v>
          </cell>
          <cell r="L3654">
            <v>1370</v>
          </cell>
          <cell r="M3654">
            <v>132.56</v>
          </cell>
          <cell r="N3654">
            <v>32.07</v>
          </cell>
          <cell r="O3654">
            <v>0.24192818346409173</v>
          </cell>
          <cell r="P3654">
            <v>230</v>
          </cell>
          <cell r="Q3654">
            <v>98000</v>
          </cell>
          <cell r="R3654">
            <v>8.1755808690404344</v>
          </cell>
          <cell r="S3654">
            <v>8.7058394160583941</v>
          </cell>
          <cell r="T3654">
            <v>31367</v>
          </cell>
          <cell r="U3654">
            <v>12.003135672194242</v>
          </cell>
          <cell r="V3654">
            <v>2179437</v>
          </cell>
          <cell r="W3654">
            <v>57390.5</v>
          </cell>
          <cell r="X3654">
            <v>32</v>
          </cell>
          <cell r="Y3654">
            <v>33</v>
          </cell>
          <cell r="Z3654">
            <v>0</v>
          </cell>
        </row>
        <row r="3655">
          <cell r="A3655">
            <v>41272</v>
          </cell>
          <cell r="B3655">
            <v>0</v>
          </cell>
          <cell r="C3655">
            <v>0</v>
          </cell>
          <cell r="D3655">
            <v>138486</v>
          </cell>
          <cell r="E3655">
            <v>2177640</v>
          </cell>
          <cell r="H3655">
            <v>0</v>
          </cell>
          <cell r="I3655">
            <v>0</v>
          </cell>
          <cell r="J3655">
            <v>0</v>
          </cell>
          <cell r="K3655">
            <v>0</v>
          </cell>
          <cell r="L3655">
            <v>2420</v>
          </cell>
          <cell r="M3655">
            <v>135.54</v>
          </cell>
          <cell r="N3655">
            <v>33.090000000000003</v>
          </cell>
          <cell r="O3655">
            <v>0.24413457281983184</v>
          </cell>
          <cell r="P3655">
            <v>230</v>
          </cell>
          <cell r="Q3655">
            <v>106000</v>
          </cell>
          <cell r="R3655">
            <v>8.0332005312085002</v>
          </cell>
          <cell r="S3655">
            <v>57.225619834710741</v>
          </cell>
          <cell r="T3655">
            <v>29357</v>
          </cell>
          <cell r="U3655">
            <v>10.570987070651597</v>
          </cell>
          <cell r="V3655">
            <v>2316126</v>
          </cell>
          <cell r="W3655">
            <v>56995.7</v>
          </cell>
          <cell r="X3655">
            <v>22</v>
          </cell>
          <cell r="Y3655">
            <v>43</v>
          </cell>
          <cell r="Z3655">
            <v>0</v>
          </cell>
        </row>
        <row r="3656">
          <cell r="A3656">
            <v>41273</v>
          </cell>
          <cell r="B3656">
            <v>0</v>
          </cell>
          <cell r="C3656">
            <v>0</v>
          </cell>
          <cell r="D3656">
            <v>177178</v>
          </cell>
          <cell r="E3656">
            <v>2102600</v>
          </cell>
          <cell r="H3656">
            <v>0</v>
          </cell>
          <cell r="I3656">
            <v>0</v>
          </cell>
          <cell r="J3656">
            <v>0</v>
          </cell>
          <cell r="K3656">
            <v>0</v>
          </cell>
          <cell r="L3656">
            <v>2820</v>
          </cell>
          <cell r="M3656">
            <v>132.19999999999999</v>
          </cell>
          <cell r="N3656">
            <v>32.11</v>
          </cell>
          <cell r="O3656">
            <v>0.24288956127080183</v>
          </cell>
          <cell r="P3656">
            <v>230</v>
          </cell>
          <cell r="Q3656">
            <v>109000</v>
          </cell>
          <cell r="R3656">
            <v>7.9523449319213313</v>
          </cell>
          <cell r="S3656">
            <v>62.829078014184397</v>
          </cell>
          <cell r="T3656">
            <v>28624</v>
          </cell>
          <cell r="U3656">
            <v>10.471377476227948</v>
          </cell>
          <cell r="V3656">
            <v>2279778</v>
          </cell>
          <cell r="W3656">
            <v>55218.5</v>
          </cell>
          <cell r="X3656">
            <v>21</v>
          </cell>
          <cell r="Y3656">
            <v>44</v>
          </cell>
          <cell r="Z3656">
            <v>0</v>
          </cell>
        </row>
        <row r="3657">
          <cell r="A3657">
            <v>41274</v>
          </cell>
          <cell r="B3657">
            <v>0</v>
          </cell>
          <cell r="C3657">
            <v>0</v>
          </cell>
          <cell r="D3657">
            <v>1768</v>
          </cell>
          <cell r="E3657">
            <v>1965050</v>
          </cell>
          <cell r="H3657">
            <v>0</v>
          </cell>
          <cell r="I3657">
            <v>0</v>
          </cell>
          <cell r="J3657">
            <v>0</v>
          </cell>
          <cell r="K3657">
            <v>0</v>
          </cell>
          <cell r="L3657">
            <v>1170</v>
          </cell>
          <cell r="M3657">
            <v>121.88</v>
          </cell>
          <cell r="N3657">
            <v>28.59</v>
          </cell>
          <cell r="O3657">
            <v>0.23457499179520841</v>
          </cell>
          <cell r="P3657">
            <v>230</v>
          </cell>
          <cell r="Q3657">
            <v>92000</v>
          </cell>
          <cell r="R3657">
            <v>8.0614128651132262</v>
          </cell>
          <cell r="S3657">
            <v>1.5111111111111111</v>
          </cell>
          <cell r="T3657">
            <v>27818</v>
          </cell>
          <cell r="U3657">
            <v>11.795810288496444</v>
          </cell>
          <cell r="V3657">
            <v>1966818</v>
          </cell>
          <cell r="W3657">
            <v>42031.1</v>
          </cell>
          <cell r="X3657">
            <v>34</v>
          </cell>
          <cell r="Y3657">
            <v>31</v>
          </cell>
          <cell r="Z3657">
            <v>0</v>
          </cell>
        </row>
        <row r="3658">
          <cell r="A3658">
            <v>41275</v>
          </cell>
          <cell r="B3658">
            <v>0</v>
          </cell>
          <cell r="C3658">
            <v>0</v>
          </cell>
          <cell r="D3658">
            <v>383931</v>
          </cell>
          <cell r="E3658">
            <v>2104360</v>
          </cell>
          <cell r="H3658">
            <v>0</v>
          </cell>
          <cell r="I3658">
            <v>0</v>
          </cell>
          <cell r="J3658">
            <v>0</v>
          </cell>
          <cell r="K3658">
            <v>0</v>
          </cell>
          <cell r="L3658">
            <v>5380</v>
          </cell>
          <cell r="M3658">
            <v>131.52000000000001</v>
          </cell>
          <cell r="N3658">
            <v>31.23</v>
          </cell>
          <cell r="O3658">
            <v>0.23745437956204379</v>
          </cell>
          <cell r="P3658">
            <v>230</v>
          </cell>
          <cell r="Q3658">
            <v>109000</v>
          </cell>
          <cell r="R3658">
            <v>8.0001520681265212</v>
          </cell>
          <cell r="S3658">
            <v>71.362639405204462</v>
          </cell>
          <cell r="T3658">
            <v>30565</v>
          </cell>
          <cell r="U3658">
            <v>10.244464976162353</v>
          </cell>
          <cell r="V3658">
            <v>2488291</v>
          </cell>
          <cell r="W3658">
            <v>56306.6</v>
          </cell>
          <cell r="X3658">
            <v>27</v>
          </cell>
          <cell r="Y3658">
            <v>38</v>
          </cell>
          <cell r="Z3658">
            <v>0</v>
          </cell>
        </row>
        <row r="3659">
          <cell r="A3659">
            <v>41276</v>
          </cell>
          <cell r="B3659">
            <v>0</v>
          </cell>
          <cell r="C3659">
            <v>0</v>
          </cell>
          <cell r="D3659">
            <v>323650</v>
          </cell>
          <cell r="E3659">
            <v>2209230</v>
          </cell>
          <cell r="H3659">
            <v>0</v>
          </cell>
          <cell r="I3659">
            <v>0</v>
          </cell>
          <cell r="J3659">
            <v>0</v>
          </cell>
          <cell r="K3659">
            <v>0</v>
          </cell>
          <cell r="L3659">
            <v>4150</v>
          </cell>
          <cell r="M3659">
            <v>138.29</v>
          </cell>
          <cell r="N3659">
            <v>33.29</v>
          </cell>
          <cell r="O3659">
            <v>0.24072601055752404</v>
          </cell>
          <cell r="P3659">
            <v>230</v>
          </cell>
          <cell r="Q3659">
            <v>118000</v>
          </cell>
          <cell r="R3659">
            <v>7.9876708366476246</v>
          </cell>
          <cell r="S3659">
            <v>77.98795180722891</v>
          </cell>
          <cell r="T3659">
            <v>35301</v>
          </cell>
          <cell r="U3659">
            <v>11.623540791510058</v>
          </cell>
          <cell r="V3659">
            <v>2532880</v>
          </cell>
          <cell r="W3659">
            <v>53092.6</v>
          </cell>
          <cell r="X3659">
            <v>21</v>
          </cell>
          <cell r="Y3659">
            <v>44</v>
          </cell>
          <cell r="Z3659">
            <v>0</v>
          </cell>
        </row>
        <row r="3660">
          <cell r="A3660">
            <v>41277</v>
          </cell>
          <cell r="B3660">
            <v>0</v>
          </cell>
          <cell r="C3660">
            <v>0</v>
          </cell>
          <cell r="D3660">
            <v>216128</v>
          </cell>
          <cell r="E3660">
            <v>2191310</v>
          </cell>
          <cell r="H3660">
            <v>0</v>
          </cell>
          <cell r="I3660">
            <v>0</v>
          </cell>
          <cell r="J3660">
            <v>0</v>
          </cell>
          <cell r="K3660">
            <v>0</v>
          </cell>
          <cell r="L3660">
            <v>2940</v>
          </cell>
          <cell r="M3660">
            <v>136.09</v>
          </cell>
          <cell r="N3660">
            <v>32.119999999999997</v>
          </cell>
          <cell r="O3660">
            <v>0.23602028069659781</v>
          </cell>
          <cell r="P3660">
            <v>230</v>
          </cell>
          <cell r="Q3660">
            <v>112000</v>
          </cell>
          <cell r="R3660">
            <v>8.0509589242413107</v>
          </cell>
          <cell r="S3660">
            <v>73.51292517006803</v>
          </cell>
          <cell r="T3660">
            <v>31230</v>
          </cell>
          <cell r="U3660">
            <v>10.818895439882564</v>
          </cell>
          <cell r="V3660">
            <v>2407438</v>
          </cell>
          <cell r="W3660">
            <v>45000.5</v>
          </cell>
          <cell r="X3660">
            <v>26</v>
          </cell>
          <cell r="Y3660">
            <v>39</v>
          </cell>
          <cell r="Z3660">
            <v>0</v>
          </cell>
        </row>
        <row r="3661">
          <cell r="A3661">
            <v>41278</v>
          </cell>
          <cell r="B3661">
            <v>0</v>
          </cell>
          <cell r="C3661">
            <v>0</v>
          </cell>
          <cell r="D3661">
            <v>155250</v>
          </cell>
          <cell r="E3661">
            <v>2164980</v>
          </cell>
          <cell r="H3661">
            <v>0</v>
          </cell>
          <cell r="I3661">
            <v>0</v>
          </cell>
          <cell r="J3661">
            <v>0</v>
          </cell>
          <cell r="K3661">
            <v>0</v>
          </cell>
          <cell r="L3661">
            <v>2420</v>
          </cell>
          <cell r="M3661">
            <v>135.31</v>
          </cell>
          <cell r="N3661">
            <v>30.57</v>
          </cell>
          <cell r="O3661">
            <v>0.22592565220604538</v>
          </cell>
          <cell r="P3661">
            <v>230</v>
          </cell>
          <cell r="Q3661">
            <v>110000</v>
          </cell>
          <cell r="R3661">
            <v>8.0000739043677473</v>
          </cell>
          <cell r="S3661">
            <v>64.152892561983478</v>
          </cell>
          <cell r="T3661">
            <v>31427</v>
          </cell>
          <cell r="U3661">
            <v>11.296344758924763</v>
          </cell>
          <cell r="V3661">
            <v>2320230</v>
          </cell>
          <cell r="W3661">
            <v>57362.6</v>
          </cell>
          <cell r="X3661">
            <v>28</v>
          </cell>
          <cell r="Y3661">
            <v>37</v>
          </cell>
          <cell r="Z3661">
            <v>0</v>
          </cell>
        </row>
        <row r="3662">
          <cell r="A3662">
            <v>41279</v>
          </cell>
          <cell r="B3662">
            <v>0</v>
          </cell>
          <cell r="C3662">
            <v>0</v>
          </cell>
          <cell r="D3662">
            <v>61420</v>
          </cell>
          <cell r="E3662">
            <v>2096240</v>
          </cell>
          <cell r="H3662">
            <v>0</v>
          </cell>
          <cell r="I3662">
            <v>0</v>
          </cell>
          <cell r="J3662">
            <v>0</v>
          </cell>
          <cell r="K3662">
            <v>0</v>
          </cell>
          <cell r="L3662">
            <v>1340</v>
          </cell>
          <cell r="M3662">
            <v>129.57</v>
          </cell>
          <cell r="N3662">
            <v>31.34</v>
          </cell>
          <cell r="O3662">
            <v>0.24187697769545422</v>
          </cell>
          <cell r="P3662">
            <v>230</v>
          </cell>
          <cell r="Q3662">
            <v>98000</v>
          </cell>
          <cell r="R3662">
            <v>8.0892181832214245</v>
          </cell>
          <cell r="S3662">
            <v>45.835820895522389</v>
          </cell>
          <cell r="T3662">
            <v>30386</v>
          </cell>
          <cell r="U3662">
            <v>11.745096076304886</v>
          </cell>
          <cell r="V3662">
            <v>2157660</v>
          </cell>
          <cell r="W3662">
            <v>56445.9</v>
          </cell>
          <cell r="X3662">
            <v>31</v>
          </cell>
          <cell r="Y3662">
            <v>34</v>
          </cell>
          <cell r="Z3662">
            <v>0</v>
          </cell>
        </row>
        <row r="3663">
          <cell r="A3663">
            <v>41280</v>
          </cell>
          <cell r="B3663">
            <v>0</v>
          </cell>
          <cell r="C3663">
            <v>0</v>
          </cell>
          <cell r="D3663">
            <v>60191</v>
          </cell>
          <cell r="E3663">
            <v>2134460</v>
          </cell>
          <cell r="H3663">
            <v>0</v>
          </cell>
          <cell r="I3663">
            <v>0</v>
          </cell>
          <cell r="J3663">
            <v>0</v>
          </cell>
          <cell r="K3663">
            <v>0</v>
          </cell>
          <cell r="L3663">
            <v>1210</v>
          </cell>
          <cell r="M3663">
            <v>133.63</v>
          </cell>
          <cell r="N3663">
            <v>33.33</v>
          </cell>
          <cell r="O3663">
            <v>0.24942004041008756</v>
          </cell>
          <cell r="P3663">
            <v>230</v>
          </cell>
          <cell r="Q3663">
            <v>102000</v>
          </cell>
          <cell r="R3663">
            <v>7.9864551373194645</v>
          </cell>
          <cell r="S3663">
            <v>49.744628099173553</v>
          </cell>
          <cell r="T3663">
            <v>31704</v>
          </cell>
          <cell r="U3663">
            <v>12.047991229585023</v>
          </cell>
          <cell r="V3663">
            <v>2194651</v>
          </cell>
          <cell r="W3663">
            <v>55395.8</v>
          </cell>
          <cell r="X3663">
            <v>32</v>
          </cell>
          <cell r="Y3663">
            <v>33</v>
          </cell>
          <cell r="Z3663">
            <v>0</v>
          </cell>
        </row>
        <row r="3664">
          <cell r="A3664">
            <v>41281</v>
          </cell>
          <cell r="B3664">
            <v>0</v>
          </cell>
          <cell r="C3664">
            <v>0</v>
          </cell>
          <cell r="D3664">
            <v>145640</v>
          </cell>
          <cell r="E3664">
            <v>2157990</v>
          </cell>
          <cell r="H3664">
            <v>0</v>
          </cell>
          <cell r="I3664">
            <v>0</v>
          </cell>
          <cell r="J3664">
            <v>0</v>
          </cell>
          <cell r="K3664">
            <v>0</v>
          </cell>
          <cell r="L3664">
            <v>2330</v>
          </cell>
          <cell r="M3664">
            <v>135.31</v>
          </cell>
          <cell r="N3664">
            <v>31.74</v>
          </cell>
          <cell r="O3664">
            <v>0.23457246323257702</v>
          </cell>
          <cell r="P3664">
            <v>230</v>
          </cell>
          <cell r="Q3664">
            <v>110000</v>
          </cell>
          <cell r="R3664">
            <v>7.9742443278397754</v>
          </cell>
          <cell r="S3664">
            <v>62.506437768240346</v>
          </cell>
          <cell r="T3664">
            <v>31968</v>
          </cell>
          <cell r="U3664">
            <v>11.573608609021415</v>
          </cell>
          <cell r="V3664">
            <v>2303630</v>
          </cell>
          <cell r="W3664">
            <v>52070.2</v>
          </cell>
          <cell r="X3664">
            <v>31</v>
          </cell>
          <cell r="Y3664">
            <v>34</v>
          </cell>
          <cell r="Z3664">
            <v>0</v>
          </cell>
        </row>
        <row r="3665">
          <cell r="A3665">
            <v>41282</v>
          </cell>
          <cell r="B3665">
            <v>0</v>
          </cell>
          <cell r="C3665">
            <v>0</v>
          </cell>
          <cell r="D3665">
            <v>45095</v>
          </cell>
          <cell r="E3665">
            <v>2005270</v>
          </cell>
          <cell r="H3665">
            <v>0</v>
          </cell>
          <cell r="I3665">
            <v>0</v>
          </cell>
          <cell r="J3665">
            <v>0</v>
          </cell>
          <cell r="K3665">
            <v>0</v>
          </cell>
          <cell r="L3665">
            <v>910</v>
          </cell>
          <cell r="M3665">
            <v>124.03</v>
          </cell>
          <cell r="N3665">
            <v>29.39</v>
          </cell>
          <cell r="O3665">
            <v>0.23695880029025235</v>
          </cell>
          <cell r="P3665">
            <v>230</v>
          </cell>
          <cell r="Q3665">
            <v>101000</v>
          </cell>
          <cell r="R3665">
            <v>8.0838103684592433</v>
          </cell>
          <cell r="S3665">
            <v>49.554945054945058</v>
          </cell>
          <cell r="T3665">
            <v>29506</v>
          </cell>
          <cell r="U3665">
            <v>12.00176749017858</v>
          </cell>
          <cell r="V3665">
            <v>2050365</v>
          </cell>
          <cell r="W3665">
            <v>54614.2</v>
          </cell>
          <cell r="X3665">
            <v>38</v>
          </cell>
          <cell r="Y3665">
            <v>27</v>
          </cell>
          <cell r="Z3665">
            <v>0</v>
          </cell>
        </row>
        <row r="3666">
          <cell r="A3666">
            <v>41283</v>
          </cell>
          <cell r="B3666">
            <v>0</v>
          </cell>
          <cell r="C3666">
            <v>0</v>
          </cell>
          <cell r="D3666">
            <v>0</v>
          </cell>
          <cell r="E3666">
            <v>1744320</v>
          </cell>
          <cell r="H3666">
            <v>0</v>
          </cell>
          <cell r="I3666">
            <v>0</v>
          </cell>
          <cell r="J3666">
            <v>0</v>
          </cell>
          <cell r="K3666">
            <v>0</v>
          </cell>
          <cell r="L3666">
            <v>0</v>
          </cell>
          <cell r="M3666">
            <v>107.47</v>
          </cell>
          <cell r="N3666">
            <v>24.28</v>
          </cell>
          <cell r="O3666">
            <v>0.22592351353866197</v>
          </cell>
          <cell r="P3666">
            <v>230</v>
          </cell>
          <cell r="Q3666">
            <v>84000</v>
          </cell>
          <cell r="R3666">
            <v>8.1153810365683441</v>
          </cell>
          <cell r="S3666" t="str">
            <v/>
          </cell>
          <cell r="T3666">
            <v>28858</v>
          </cell>
          <cell r="U3666">
            <v>13.797681618051733</v>
          </cell>
          <cell r="V3666">
            <v>1744320</v>
          </cell>
          <cell r="W3666">
            <v>54950.9</v>
          </cell>
          <cell r="X3666">
            <v>50</v>
          </cell>
          <cell r="Y3666">
            <v>15</v>
          </cell>
          <cell r="Z3666">
            <v>0</v>
          </cell>
        </row>
        <row r="3667">
          <cell r="A3667">
            <v>41284</v>
          </cell>
          <cell r="B3667">
            <v>0</v>
          </cell>
          <cell r="C3667">
            <v>0</v>
          </cell>
          <cell r="D3667">
            <v>0</v>
          </cell>
          <cell r="E3667">
            <v>1666030</v>
          </cell>
          <cell r="H3667">
            <v>0</v>
          </cell>
          <cell r="I3667">
            <v>0</v>
          </cell>
          <cell r="J3667">
            <v>0</v>
          </cell>
          <cell r="K3667">
            <v>0</v>
          </cell>
          <cell r="L3667">
            <v>0</v>
          </cell>
          <cell r="M3667">
            <v>104.87</v>
          </cell>
          <cell r="N3667">
            <v>22.86</v>
          </cell>
          <cell r="O3667">
            <v>0.21798417087823019</v>
          </cell>
          <cell r="P3667">
            <v>230</v>
          </cell>
          <cell r="Q3667">
            <v>82000</v>
          </cell>
          <cell r="R3667">
            <v>7.9433107657099269</v>
          </cell>
          <cell r="S3667" t="str">
            <v/>
          </cell>
          <cell r="T3667">
            <v>26862</v>
          </cell>
          <cell r="U3667">
            <v>13.446881508736336</v>
          </cell>
          <cell r="V3667">
            <v>1666030</v>
          </cell>
          <cell r="W3667">
            <v>47734.8</v>
          </cell>
          <cell r="X3667">
            <v>54</v>
          </cell>
          <cell r="Y3667">
            <v>11</v>
          </cell>
          <cell r="Z3667">
            <v>1.8559999999999874</v>
          </cell>
        </row>
        <row r="3668">
          <cell r="A3668">
            <v>41285</v>
          </cell>
          <cell r="B3668">
            <v>0</v>
          </cell>
          <cell r="C3668">
            <v>0</v>
          </cell>
          <cell r="D3668">
            <v>0</v>
          </cell>
          <cell r="E3668">
            <v>1368550</v>
          </cell>
          <cell r="H3668">
            <v>0</v>
          </cell>
          <cell r="I3668">
            <v>0</v>
          </cell>
          <cell r="J3668">
            <v>0</v>
          </cell>
          <cell r="K3668">
            <v>0</v>
          </cell>
          <cell r="L3668">
            <v>0</v>
          </cell>
          <cell r="M3668">
            <v>86.09</v>
          </cell>
          <cell r="N3668">
            <v>19.07</v>
          </cell>
          <cell r="O3668">
            <v>0.2215123707747706</v>
          </cell>
          <cell r="P3668">
            <v>230</v>
          </cell>
          <cell r="Q3668">
            <v>62000</v>
          </cell>
          <cell r="R3668">
            <v>7.948367986990359</v>
          </cell>
          <cell r="S3668" t="str">
            <v/>
          </cell>
          <cell r="T3668">
            <v>23713</v>
          </cell>
          <cell r="U3668">
            <v>14.45079975156187</v>
          </cell>
          <cell r="V3668">
            <v>1368550</v>
          </cell>
          <cell r="W3668">
            <v>37268.9</v>
          </cell>
          <cell r="X3668">
            <v>56</v>
          </cell>
          <cell r="Y3668">
            <v>9</v>
          </cell>
          <cell r="Z3668">
            <v>1.9887999999999977</v>
          </cell>
        </row>
        <row r="3669">
          <cell r="A3669">
            <v>41286</v>
          </cell>
          <cell r="B3669">
            <v>0</v>
          </cell>
          <cell r="C3669">
            <v>0</v>
          </cell>
          <cell r="D3669">
            <v>0</v>
          </cell>
          <cell r="E3669">
            <v>1390170</v>
          </cell>
          <cell r="H3669">
            <v>0</v>
          </cell>
          <cell r="I3669">
            <v>0</v>
          </cell>
          <cell r="J3669">
            <v>0</v>
          </cell>
          <cell r="K3669">
            <v>0</v>
          </cell>
          <cell r="L3669">
            <v>0</v>
          </cell>
          <cell r="M3669">
            <v>83.9</v>
          </cell>
          <cell r="N3669">
            <v>20.55</v>
          </cell>
          <cell r="O3669">
            <v>0.24493444576877235</v>
          </cell>
          <cell r="P3669">
            <v>230</v>
          </cell>
          <cell r="Q3669">
            <v>84000</v>
          </cell>
          <cell r="R3669">
            <v>8.2846841477949944</v>
          </cell>
          <cell r="S3669" t="str">
            <v/>
          </cell>
          <cell r="T3669">
            <v>24610</v>
          </cell>
          <cell r="U3669">
            <v>14.764194307171067</v>
          </cell>
          <cell r="V3669">
            <v>1390170</v>
          </cell>
          <cell r="W3669">
            <v>34464.800000000003</v>
          </cell>
          <cell r="X3669">
            <v>52</v>
          </cell>
          <cell r="Y3669">
            <v>13</v>
          </cell>
          <cell r="Z3669">
            <v>8.7999999999972545E-2</v>
          </cell>
        </row>
        <row r="3670">
          <cell r="A3670">
            <v>41287</v>
          </cell>
          <cell r="B3670">
            <v>0</v>
          </cell>
          <cell r="C3670">
            <v>305630</v>
          </cell>
          <cell r="D3670">
            <v>0</v>
          </cell>
          <cell r="E3670">
            <v>2008240</v>
          </cell>
          <cell r="H3670">
            <v>0</v>
          </cell>
          <cell r="I3670">
            <v>0</v>
          </cell>
          <cell r="J3670">
            <v>24.12</v>
          </cell>
          <cell r="K3670">
            <v>24.12</v>
          </cell>
          <cell r="L3670">
            <v>0</v>
          </cell>
          <cell r="M3670">
            <v>121.77</v>
          </cell>
          <cell r="N3670">
            <v>29.85</v>
          </cell>
          <cell r="O3670">
            <v>0.24513426952451345</v>
          </cell>
          <cell r="P3670">
            <v>230</v>
          </cell>
          <cell r="Q3670">
            <v>113000</v>
          </cell>
          <cell r="R3670">
            <v>7.9301871272876827</v>
          </cell>
          <cell r="S3670" t="str">
            <v/>
          </cell>
          <cell r="T3670">
            <v>37006</v>
          </cell>
          <cell r="U3670">
            <v>13.33826187296607</v>
          </cell>
          <cell r="V3670">
            <v>2313870</v>
          </cell>
          <cell r="W3670">
            <v>24279.4</v>
          </cell>
          <cell r="X3670">
            <v>30</v>
          </cell>
          <cell r="Y3670">
            <v>35</v>
          </cell>
          <cell r="Z3670">
            <v>0</v>
          </cell>
        </row>
        <row r="3671">
          <cell r="A3671">
            <v>41288</v>
          </cell>
          <cell r="B3671">
            <v>0</v>
          </cell>
          <cell r="C3671">
            <v>583301</v>
          </cell>
          <cell r="D3671">
            <v>153720</v>
          </cell>
          <cell r="E3671">
            <v>2001260</v>
          </cell>
          <cell r="H3671">
            <v>0</v>
          </cell>
          <cell r="I3671">
            <v>0</v>
          </cell>
          <cell r="J3671">
            <v>27.77</v>
          </cell>
          <cell r="K3671">
            <v>27.77</v>
          </cell>
          <cell r="L3671">
            <v>1980</v>
          </cell>
          <cell r="M3671">
            <v>121.18</v>
          </cell>
          <cell r="N3671">
            <v>29.99</v>
          </cell>
          <cell r="O3671">
            <v>0.24748308301699948</v>
          </cell>
          <cell r="P3671">
            <v>230</v>
          </cell>
          <cell r="Q3671">
            <v>125000</v>
          </cell>
          <cell r="R3671">
            <v>8.6759348774756617</v>
          </cell>
          <cell r="S3671">
            <v>77.63636363636364</v>
          </cell>
          <cell r="T3671">
            <v>45751</v>
          </cell>
          <cell r="U3671">
            <v>13.93441140628007</v>
          </cell>
          <cell r="V3671">
            <v>2738281</v>
          </cell>
          <cell r="W3671">
            <v>25500.799999999999</v>
          </cell>
          <cell r="X3671">
            <v>24</v>
          </cell>
          <cell r="Y3671">
            <v>41</v>
          </cell>
          <cell r="Z3671">
            <v>0</v>
          </cell>
        </row>
        <row r="3672">
          <cell r="A3672">
            <v>41289</v>
          </cell>
          <cell r="B3672">
            <v>0</v>
          </cell>
          <cell r="C3672">
            <v>0</v>
          </cell>
          <cell r="D3672">
            <v>772880</v>
          </cell>
          <cell r="E3672">
            <v>1901230</v>
          </cell>
          <cell r="H3672">
            <v>0</v>
          </cell>
          <cell r="I3672">
            <v>0</v>
          </cell>
          <cell r="J3672">
            <v>0</v>
          </cell>
          <cell r="K3672">
            <v>0</v>
          </cell>
          <cell r="L3672">
            <v>9540</v>
          </cell>
          <cell r="M3672">
            <v>113.85</v>
          </cell>
          <cell r="N3672">
            <v>28.52</v>
          </cell>
          <cell r="O3672">
            <v>0.25050505050505051</v>
          </cell>
          <cell r="P3672">
            <v>230</v>
          </cell>
          <cell r="Q3672">
            <v>124000</v>
          </cell>
          <cell r="R3672">
            <v>8.3497145366710583</v>
          </cell>
          <cell r="S3672">
            <v>81.014675052410908</v>
          </cell>
          <cell r="T3672">
            <v>39642</v>
          </cell>
          <cell r="U3672">
            <v>12.363525808586781</v>
          </cell>
          <cell r="V3672">
            <v>2674110</v>
          </cell>
          <cell r="W3672">
            <v>30512.2</v>
          </cell>
          <cell r="X3672">
            <v>26</v>
          </cell>
          <cell r="Y3672">
            <v>39</v>
          </cell>
          <cell r="Z3672">
            <v>0</v>
          </cell>
        </row>
        <row r="3673">
          <cell r="A3673">
            <v>41290</v>
          </cell>
          <cell r="B3673">
            <v>0</v>
          </cell>
          <cell r="C3673">
            <v>0</v>
          </cell>
          <cell r="D3673">
            <v>307630</v>
          </cell>
          <cell r="E3673">
            <v>2174720</v>
          </cell>
          <cell r="H3673">
            <v>0</v>
          </cell>
          <cell r="I3673">
            <v>0</v>
          </cell>
          <cell r="J3673">
            <v>0</v>
          </cell>
          <cell r="K3673">
            <v>0</v>
          </cell>
          <cell r="L3673">
            <v>3970</v>
          </cell>
          <cell r="M3673">
            <v>132.62</v>
          </cell>
          <cell r="N3673">
            <v>32.43</v>
          </cell>
          <cell r="O3673">
            <v>0.24453325290303121</v>
          </cell>
          <cell r="P3673">
            <v>230</v>
          </cell>
          <cell r="Q3673">
            <v>117000</v>
          </cell>
          <cell r="R3673">
            <v>8.1990649977378975</v>
          </cell>
          <cell r="S3673">
            <v>77.488664987405542</v>
          </cell>
          <cell r="T3673">
            <v>36536</v>
          </cell>
          <cell r="U3673">
            <v>12.275071605535077</v>
          </cell>
          <cell r="V3673">
            <v>2482350</v>
          </cell>
          <cell r="W3673">
            <v>48936.1</v>
          </cell>
          <cell r="X3673">
            <v>32</v>
          </cell>
          <cell r="Y3673">
            <v>33</v>
          </cell>
          <cell r="Z3673">
            <v>0</v>
          </cell>
        </row>
        <row r="3674">
          <cell r="A3674">
            <v>41291</v>
          </cell>
          <cell r="B3674">
            <v>0</v>
          </cell>
          <cell r="C3674">
            <v>0</v>
          </cell>
          <cell r="D3674">
            <v>144896</v>
          </cell>
          <cell r="E3674">
            <v>2177440</v>
          </cell>
          <cell r="H3674">
            <v>0</v>
          </cell>
          <cell r="I3674">
            <v>0</v>
          </cell>
          <cell r="J3674">
            <v>0</v>
          </cell>
          <cell r="K3674">
            <v>0</v>
          </cell>
          <cell r="L3674">
            <v>2630</v>
          </cell>
          <cell r="M3674">
            <v>135.09</v>
          </cell>
          <cell r="N3674">
            <v>32.65</v>
          </cell>
          <cell r="O3674">
            <v>0.24169072470205047</v>
          </cell>
          <cell r="P3674">
            <v>230</v>
          </cell>
          <cell r="Q3674">
            <v>105000</v>
          </cell>
          <cell r="R3674">
            <v>8.0592197794063214</v>
          </cell>
          <cell r="S3674">
            <v>55.093536121673004</v>
          </cell>
          <cell r="T3674">
            <v>34722</v>
          </cell>
          <cell r="U3674">
            <v>12.469404943987431</v>
          </cell>
          <cell r="V3674">
            <v>2322336</v>
          </cell>
          <cell r="W3674">
            <v>46228.4</v>
          </cell>
          <cell r="X3674">
            <v>34</v>
          </cell>
          <cell r="Y3674">
            <v>31</v>
          </cell>
          <cell r="Z3674">
            <v>0</v>
          </cell>
        </row>
        <row r="3675">
          <cell r="A3675">
            <v>41292</v>
          </cell>
          <cell r="B3675">
            <v>0</v>
          </cell>
          <cell r="C3675">
            <v>0</v>
          </cell>
          <cell r="D3675">
            <v>15150</v>
          </cell>
          <cell r="E3675">
            <v>2124800</v>
          </cell>
          <cell r="H3675">
            <v>0</v>
          </cell>
          <cell r="I3675">
            <v>0</v>
          </cell>
          <cell r="J3675">
            <v>0</v>
          </cell>
          <cell r="K3675">
            <v>0</v>
          </cell>
          <cell r="L3675">
            <v>1870</v>
          </cell>
          <cell r="M3675">
            <v>130.24</v>
          </cell>
          <cell r="N3675">
            <v>32.4</v>
          </cell>
          <cell r="O3675">
            <v>0.24877149877149873</v>
          </cell>
          <cell r="P3675">
            <v>230</v>
          </cell>
          <cell r="Q3675">
            <v>114000</v>
          </cell>
          <cell r="R3675">
            <v>8.1572481572481568</v>
          </cell>
          <cell r="S3675">
            <v>8.1016042780748663</v>
          </cell>
          <cell r="T3675">
            <v>39044</v>
          </cell>
          <cell r="U3675">
            <v>15.216568611416156</v>
          </cell>
          <cell r="V3675">
            <v>2139950</v>
          </cell>
          <cell r="W3675">
            <v>55850</v>
          </cell>
          <cell r="X3675">
            <v>34</v>
          </cell>
          <cell r="Y3675">
            <v>31</v>
          </cell>
          <cell r="Z3675">
            <v>0</v>
          </cell>
        </row>
        <row r="3676">
          <cell r="A3676">
            <v>41293</v>
          </cell>
          <cell r="B3676">
            <v>0</v>
          </cell>
          <cell r="C3676">
            <v>0</v>
          </cell>
          <cell r="D3676">
            <v>1490</v>
          </cell>
          <cell r="E3676">
            <v>1921410</v>
          </cell>
          <cell r="H3676">
            <v>0</v>
          </cell>
          <cell r="I3676">
            <v>0</v>
          </cell>
          <cell r="J3676">
            <v>0</v>
          </cell>
          <cell r="K3676">
            <v>0</v>
          </cell>
          <cell r="L3676">
            <v>130</v>
          </cell>
          <cell r="M3676">
            <v>116.32</v>
          </cell>
          <cell r="N3676">
            <v>27.09</v>
          </cell>
          <cell r="O3676">
            <v>0.2328920220082531</v>
          </cell>
          <cell r="P3676">
            <v>230</v>
          </cell>
          <cell r="Q3676">
            <v>89000</v>
          </cell>
          <cell r="R3676">
            <v>8.2591557771664377</v>
          </cell>
          <cell r="S3676">
            <v>11.461538461538462</v>
          </cell>
          <cell r="T3676">
            <v>35396</v>
          </cell>
          <cell r="U3676">
            <v>15.351949659368664</v>
          </cell>
          <cell r="V3676">
            <v>1922900</v>
          </cell>
          <cell r="W3676">
            <v>56206.400000000001</v>
          </cell>
          <cell r="X3676">
            <v>46</v>
          </cell>
          <cell r="Y3676">
            <v>19</v>
          </cell>
          <cell r="Z3676">
            <v>0</v>
          </cell>
        </row>
        <row r="3677">
          <cell r="A3677">
            <v>41294</v>
          </cell>
          <cell r="B3677">
            <v>0</v>
          </cell>
          <cell r="C3677">
            <v>0</v>
          </cell>
          <cell r="D3677">
            <v>9215</v>
          </cell>
          <cell r="E3677">
            <v>2078380</v>
          </cell>
          <cell r="H3677">
            <v>0</v>
          </cell>
          <cell r="I3677">
            <v>0</v>
          </cell>
          <cell r="J3677">
            <v>0</v>
          </cell>
          <cell r="K3677">
            <v>0</v>
          </cell>
          <cell r="L3677">
            <v>800</v>
          </cell>
          <cell r="M3677">
            <v>125.84</v>
          </cell>
          <cell r="N3677">
            <v>31.29</v>
          </cell>
          <cell r="O3677">
            <v>0.24864907819453272</v>
          </cell>
          <cell r="P3677">
            <v>230</v>
          </cell>
          <cell r="Q3677">
            <v>106000</v>
          </cell>
          <cell r="R3677">
            <v>8.2580260648442465</v>
          </cell>
          <cell r="S3677">
            <v>11.518750000000001</v>
          </cell>
          <cell r="T3677">
            <v>43215</v>
          </cell>
          <cell r="U3677">
            <v>17.264512513202991</v>
          </cell>
          <cell r="V3677">
            <v>2087595</v>
          </cell>
          <cell r="W3677">
            <v>53145.1</v>
          </cell>
          <cell r="X3677">
            <v>36</v>
          </cell>
          <cell r="Y3677">
            <v>29</v>
          </cell>
          <cell r="Z3677">
            <v>0</v>
          </cell>
        </row>
        <row r="3678">
          <cell r="A3678">
            <v>41295</v>
          </cell>
          <cell r="B3678">
            <v>0</v>
          </cell>
          <cell r="C3678">
            <v>0</v>
          </cell>
          <cell r="D3678">
            <v>432199</v>
          </cell>
          <cell r="E3678">
            <v>2191940</v>
          </cell>
          <cell r="H3678">
            <v>0</v>
          </cell>
          <cell r="I3678">
            <v>0</v>
          </cell>
          <cell r="J3678">
            <v>0</v>
          </cell>
          <cell r="K3678">
            <v>0</v>
          </cell>
          <cell r="L3678">
            <v>6390</v>
          </cell>
          <cell r="M3678">
            <v>133.75</v>
          </cell>
          <cell r="N3678">
            <v>31.61</v>
          </cell>
          <cell r="O3678">
            <v>0.23633644859813083</v>
          </cell>
          <cell r="P3678">
            <v>230</v>
          </cell>
          <cell r="Q3678">
            <v>119000</v>
          </cell>
          <cell r="R3678">
            <v>8.1941682242990659</v>
          </cell>
          <cell r="S3678">
            <v>67.636776212832544</v>
          </cell>
          <cell r="T3678">
            <v>48456</v>
          </cell>
          <cell r="U3678">
            <v>15.400214698992698</v>
          </cell>
          <cell r="V3678">
            <v>2624139</v>
          </cell>
          <cell r="W3678">
            <v>44831.199999999997</v>
          </cell>
          <cell r="X3678">
            <v>26</v>
          </cell>
          <cell r="Y3678">
            <v>39</v>
          </cell>
          <cell r="Z3678">
            <v>0</v>
          </cell>
        </row>
        <row r="3679">
          <cell r="A3679">
            <v>41296</v>
          </cell>
          <cell r="B3679">
            <v>0</v>
          </cell>
          <cell r="C3679">
            <v>0</v>
          </cell>
          <cell r="D3679">
            <v>633781</v>
          </cell>
          <cell r="E3679">
            <v>2183610</v>
          </cell>
          <cell r="H3679">
            <v>0</v>
          </cell>
          <cell r="I3679">
            <v>0</v>
          </cell>
          <cell r="J3679">
            <v>0</v>
          </cell>
          <cell r="K3679">
            <v>0</v>
          </cell>
          <cell r="L3679">
            <v>7820</v>
          </cell>
          <cell r="M3679">
            <v>132.88</v>
          </cell>
          <cell r="N3679">
            <v>28.2</v>
          </cell>
          <cell r="O3679">
            <v>0.21222155328115594</v>
          </cell>
          <cell r="P3679">
            <v>230</v>
          </cell>
          <cell r="Q3679">
            <v>126000</v>
          </cell>
          <cell r="R3679">
            <v>8.216473509933774</v>
          </cell>
          <cell r="S3679">
            <v>81.046163682864446</v>
          </cell>
          <cell r="T3679">
            <v>56208</v>
          </cell>
          <cell r="U3679">
            <v>16.638610686269672</v>
          </cell>
          <cell r="V3679">
            <v>2817391</v>
          </cell>
          <cell r="W3679">
            <v>52859.1</v>
          </cell>
          <cell r="X3679">
            <v>20</v>
          </cell>
          <cell r="Y3679">
            <v>45</v>
          </cell>
          <cell r="Z3679">
            <v>0</v>
          </cell>
        </row>
        <row r="3680">
          <cell r="A3680">
            <v>41297</v>
          </cell>
          <cell r="B3680">
            <v>0</v>
          </cell>
          <cell r="C3680">
            <v>0</v>
          </cell>
          <cell r="D3680">
            <v>339177</v>
          </cell>
          <cell r="E3680">
            <v>2162070</v>
          </cell>
          <cell r="H3680">
            <v>0</v>
          </cell>
          <cell r="I3680">
            <v>0</v>
          </cell>
          <cell r="J3680">
            <v>0</v>
          </cell>
          <cell r="K3680">
            <v>0</v>
          </cell>
          <cell r="L3680">
            <v>4340</v>
          </cell>
          <cell r="M3680">
            <v>130.87</v>
          </cell>
          <cell r="N3680">
            <v>26.28</v>
          </cell>
          <cell r="O3680">
            <v>0.20080996408649807</v>
          </cell>
          <cell r="P3680">
            <v>230</v>
          </cell>
          <cell r="Q3680">
            <v>124000</v>
          </cell>
          <cell r="R3680">
            <v>8.2603728891266144</v>
          </cell>
          <cell r="S3680">
            <v>78.151382488479257</v>
          </cell>
          <cell r="T3680">
            <v>37590</v>
          </cell>
          <cell r="U3680">
            <v>12.533772154449361</v>
          </cell>
          <cell r="V3680">
            <v>2501247</v>
          </cell>
          <cell r="W3680">
            <v>56663.8</v>
          </cell>
          <cell r="X3680">
            <v>30</v>
          </cell>
          <cell r="Y3680">
            <v>35</v>
          </cell>
          <cell r="Z3680">
            <v>0</v>
          </cell>
        </row>
        <row r="3681">
          <cell r="A3681">
            <v>41298</v>
          </cell>
          <cell r="B3681">
            <v>0</v>
          </cell>
          <cell r="C3681">
            <v>0</v>
          </cell>
          <cell r="D3681">
            <v>534187</v>
          </cell>
          <cell r="E3681">
            <v>2164880</v>
          </cell>
          <cell r="H3681">
            <v>0</v>
          </cell>
          <cell r="I3681">
            <v>0</v>
          </cell>
          <cell r="J3681">
            <v>0</v>
          </cell>
          <cell r="K3681">
            <v>0</v>
          </cell>
          <cell r="L3681">
            <v>6580</v>
          </cell>
          <cell r="M3681">
            <v>130.07</v>
          </cell>
          <cell r="N3681">
            <v>26.31</v>
          </cell>
          <cell r="O3681">
            <v>0.20227569770123779</v>
          </cell>
          <cell r="P3681">
            <v>230</v>
          </cell>
          <cell r="Q3681">
            <v>127000</v>
          </cell>
          <cell r="R3681">
            <v>8.3219804720535091</v>
          </cell>
          <cell r="S3681">
            <v>81.183434650455922</v>
          </cell>
          <cell r="T3681">
            <v>40901</v>
          </cell>
          <cell r="U3681">
            <v>12.638231655605436</v>
          </cell>
          <cell r="V3681">
            <v>2699067</v>
          </cell>
          <cell r="W3681">
            <v>56097.599999999999</v>
          </cell>
          <cell r="X3681">
            <v>26</v>
          </cell>
          <cell r="Y3681">
            <v>39</v>
          </cell>
          <cell r="Z3681">
            <v>0</v>
          </cell>
        </row>
        <row r="3682">
          <cell r="A3682">
            <v>41299</v>
          </cell>
          <cell r="B3682">
            <v>0</v>
          </cell>
          <cell r="C3682">
            <v>0</v>
          </cell>
          <cell r="D3682">
            <v>232212</v>
          </cell>
          <cell r="E3682">
            <v>2150660</v>
          </cell>
          <cell r="H3682">
            <v>0</v>
          </cell>
          <cell r="I3682">
            <v>0</v>
          </cell>
          <cell r="J3682">
            <v>0</v>
          </cell>
          <cell r="K3682">
            <v>0</v>
          </cell>
          <cell r="L3682">
            <v>3270</v>
          </cell>
          <cell r="M3682">
            <v>128.97</v>
          </cell>
          <cell r="N3682">
            <v>30.82</v>
          </cell>
          <cell r="O3682">
            <v>0.23897030317128015</v>
          </cell>
          <cell r="P3682">
            <v>230</v>
          </cell>
          <cell r="Q3682">
            <v>110000</v>
          </cell>
          <cell r="R3682">
            <v>8.3378305032178019</v>
          </cell>
          <cell r="S3682">
            <v>71.012844036697246</v>
          </cell>
          <cell r="T3682">
            <v>37012</v>
          </cell>
          <cell r="U3682">
            <v>12.954119230911271</v>
          </cell>
          <cell r="V3682">
            <v>2382872</v>
          </cell>
          <cell r="W3682">
            <v>54748.3</v>
          </cell>
          <cell r="X3682">
            <v>36</v>
          </cell>
          <cell r="Y3682">
            <v>29</v>
          </cell>
          <cell r="Z3682">
            <v>0</v>
          </cell>
        </row>
        <row r="3683">
          <cell r="A3683">
            <v>41300</v>
          </cell>
          <cell r="B3683">
            <v>0</v>
          </cell>
          <cell r="C3683">
            <v>0</v>
          </cell>
          <cell r="D3683">
            <v>192567</v>
          </cell>
          <cell r="E3683">
            <v>2132510</v>
          </cell>
          <cell r="H3683">
            <v>0</v>
          </cell>
          <cell r="I3683">
            <v>0</v>
          </cell>
          <cell r="J3683">
            <v>0</v>
          </cell>
          <cell r="K3683">
            <v>0</v>
          </cell>
          <cell r="L3683">
            <v>2840</v>
          </cell>
          <cell r="M3683">
            <v>127.97</v>
          </cell>
          <cell r="N3683">
            <v>34.04</v>
          </cell>
          <cell r="O3683">
            <v>0.26599984371337032</v>
          </cell>
          <cell r="P3683">
            <v>230</v>
          </cell>
          <cell r="Q3683">
            <v>104000</v>
          </cell>
          <cell r="R3683">
            <v>8.3320700164100963</v>
          </cell>
          <cell r="S3683">
            <v>67.805281690140845</v>
          </cell>
          <cell r="T3683">
            <v>32449</v>
          </cell>
          <cell r="U3683">
            <v>11.639384846179286</v>
          </cell>
          <cell r="V3683">
            <v>2325077</v>
          </cell>
          <cell r="W3683">
            <v>55067.4</v>
          </cell>
          <cell r="X3683">
            <v>32</v>
          </cell>
          <cell r="Y3683">
            <v>33</v>
          </cell>
          <cell r="Z3683">
            <v>0</v>
          </cell>
        </row>
        <row r="3684">
          <cell r="A3684">
            <v>41301</v>
          </cell>
          <cell r="B3684">
            <v>0</v>
          </cell>
          <cell r="C3684">
            <v>0</v>
          </cell>
          <cell r="D3684">
            <v>154252</v>
          </cell>
          <cell r="E3684">
            <v>2091680</v>
          </cell>
          <cell r="H3684">
            <v>0</v>
          </cell>
          <cell r="I3684">
            <v>0</v>
          </cell>
          <cell r="J3684">
            <v>0</v>
          </cell>
          <cell r="K3684">
            <v>0</v>
          </cell>
          <cell r="L3684">
            <v>2320</v>
          </cell>
          <cell r="M3684">
            <v>127.13</v>
          </cell>
          <cell r="N3684">
            <v>31.67</v>
          </cell>
          <cell r="O3684">
            <v>0.24911507905293795</v>
          </cell>
          <cell r="P3684">
            <v>230</v>
          </cell>
          <cell r="Q3684">
            <v>100000</v>
          </cell>
          <cell r="R3684">
            <v>8.2265397624478886</v>
          </cell>
          <cell r="S3684">
            <v>66.487931034482756</v>
          </cell>
          <cell r="T3684">
            <v>32667</v>
          </cell>
          <cell r="U3684">
            <v>12.130499943898569</v>
          </cell>
          <cell r="V3684">
            <v>2245932</v>
          </cell>
          <cell r="W3684">
            <v>55088.9</v>
          </cell>
          <cell r="X3684">
            <v>38</v>
          </cell>
          <cell r="Y3684">
            <v>27</v>
          </cell>
          <cell r="Z3684">
            <v>0</v>
          </cell>
        </row>
        <row r="3685">
          <cell r="A3685">
            <v>41302</v>
          </cell>
          <cell r="B3685">
            <v>0</v>
          </cell>
          <cell r="C3685">
            <v>0</v>
          </cell>
          <cell r="D3685">
            <v>0</v>
          </cell>
          <cell r="E3685">
            <v>1497020</v>
          </cell>
          <cell r="H3685">
            <v>0</v>
          </cell>
          <cell r="I3685">
            <v>0</v>
          </cell>
          <cell r="J3685">
            <v>0</v>
          </cell>
          <cell r="K3685">
            <v>0</v>
          </cell>
          <cell r="L3685">
            <v>0</v>
          </cell>
          <cell r="M3685">
            <v>93.44</v>
          </cell>
          <cell r="N3685">
            <v>20.25</v>
          </cell>
          <cell r="O3685">
            <v>0.2167166095890411</v>
          </cell>
          <cell r="P3685">
            <v>230</v>
          </cell>
          <cell r="Q3685">
            <v>70000</v>
          </cell>
          <cell r="R3685">
            <v>8.0105950342465757</v>
          </cell>
          <cell r="S3685" t="str">
            <v/>
          </cell>
          <cell r="T3685">
            <v>27436</v>
          </cell>
          <cell r="U3685">
            <v>15.284781766442665</v>
          </cell>
          <cell r="V3685">
            <v>1497020</v>
          </cell>
          <cell r="W3685">
            <v>53670</v>
          </cell>
          <cell r="X3685">
            <v>59</v>
          </cell>
          <cell r="Y3685">
            <v>6</v>
          </cell>
          <cell r="Z3685">
            <v>5.9151999999999987</v>
          </cell>
        </row>
        <row r="3686">
          <cell r="A3686">
            <v>41303</v>
          </cell>
          <cell r="B3686">
            <v>0</v>
          </cell>
          <cell r="C3686">
            <v>0</v>
          </cell>
          <cell r="D3686">
            <v>0</v>
          </cell>
          <cell r="E3686">
            <v>1264940</v>
          </cell>
          <cell r="H3686">
            <v>0</v>
          </cell>
          <cell r="I3686">
            <v>0</v>
          </cell>
          <cell r="J3686">
            <v>0</v>
          </cell>
          <cell r="K3686">
            <v>0</v>
          </cell>
          <cell r="L3686">
            <v>0</v>
          </cell>
          <cell r="M3686">
            <v>78.69</v>
          </cell>
          <cell r="N3686">
            <v>21.16</v>
          </cell>
          <cell r="O3686">
            <v>0.26890329139661967</v>
          </cell>
          <cell r="P3686">
            <v>230</v>
          </cell>
          <cell r="Q3686">
            <v>60000</v>
          </cell>
          <cell r="R3686">
            <v>8.0374888804168254</v>
          </cell>
          <cell r="S3686" t="str">
            <v/>
          </cell>
          <cell r="T3686">
            <v>23905</v>
          </cell>
          <cell r="U3686">
            <v>15.761040049330402</v>
          </cell>
          <cell r="V3686">
            <v>1264940</v>
          </cell>
          <cell r="W3686">
            <v>50771.8</v>
          </cell>
          <cell r="X3686">
            <v>62</v>
          </cell>
          <cell r="Y3686">
            <v>3</v>
          </cell>
          <cell r="Z3686">
            <v>8.1519999999999797</v>
          </cell>
        </row>
        <row r="3687">
          <cell r="A3687">
            <v>41304</v>
          </cell>
          <cell r="B3687">
            <v>0</v>
          </cell>
          <cell r="C3687">
            <v>0</v>
          </cell>
          <cell r="D3687">
            <v>50703</v>
          </cell>
          <cell r="E3687">
            <v>1743200</v>
          </cell>
          <cell r="H3687">
            <v>0</v>
          </cell>
          <cell r="I3687">
            <v>0</v>
          </cell>
          <cell r="J3687">
            <v>0</v>
          </cell>
          <cell r="K3687">
            <v>0</v>
          </cell>
          <cell r="L3687">
            <v>850</v>
          </cell>
          <cell r="M3687">
            <v>106.57</v>
          </cell>
          <cell r="N3687">
            <v>25.46</v>
          </cell>
          <cell r="O3687">
            <v>0.23890400675612275</v>
          </cell>
          <cell r="P3687">
            <v>230</v>
          </cell>
          <cell r="Q3687">
            <v>100000</v>
          </cell>
          <cell r="R3687">
            <v>8.1786619123580753</v>
          </cell>
          <cell r="S3687">
            <v>59.650588235294116</v>
          </cell>
          <cell r="T3687">
            <v>25548</v>
          </cell>
          <cell r="U3687">
            <v>11.877471635868829</v>
          </cell>
          <cell r="V3687">
            <v>1793903</v>
          </cell>
          <cell r="W3687">
            <v>27852.799999999999</v>
          </cell>
          <cell r="X3687">
            <v>44</v>
          </cell>
          <cell r="Y3687">
            <v>21</v>
          </cell>
          <cell r="Z3687">
            <v>0</v>
          </cell>
        </row>
        <row r="3688">
          <cell r="A3688">
            <v>41305</v>
          </cell>
          <cell r="B3688">
            <v>0</v>
          </cell>
          <cell r="C3688">
            <v>0</v>
          </cell>
          <cell r="D3688">
            <v>319476</v>
          </cell>
          <cell r="E3688">
            <v>2149730</v>
          </cell>
          <cell r="H3688">
            <v>0</v>
          </cell>
          <cell r="I3688">
            <v>0</v>
          </cell>
          <cell r="J3688">
            <v>0</v>
          </cell>
          <cell r="K3688">
            <v>0</v>
          </cell>
          <cell r="L3688">
            <v>4250</v>
          </cell>
          <cell r="M3688">
            <v>134.22999999999999</v>
          </cell>
          <cell r="N3688">
            <v>30.03</v>
          </cell>
          <cell r="O3688">
            <v>0.22372047977352308</v>
          </cell>
          <cell r="P3688">
            <v>230</v>
          </cell>
          <cell r="Q3688">
            <v>123000</v>
          </cell>
          <cell r="R3688">
            <v>8.0076361469120165</v>
          </cell>
          <cell r="S3688">
            <v>75.170823529411763</v>
          </cell>
          <cell r="T3688">
            <v>32397</v>
          </cell>
          <cell r="U3688">
            <v>10.94242359689714</v>
          </cell>
          <cell r="V3688">
            <v>2469206</v>
          </cell>
          <cell r="W3688">
            <v>22115.8</v>
          </cell>
          <cell r="X3688">
            <v>29</v>
          </cell>
          <cell r="Y3688">
            <v>36</v>
          </cell>
          <cell r="Z3688">
            <v>0</v>
          </cell>
        </row>
        <row r="3689">
          <cell r="A3689">
            <v>41306</v>
          </cell>
          <cell r="B3689">
            <v>0</v>
          </cell>
          <cell r="C3689">
            <v>0</v>
          </cell>
          <cell r="D3689">
            <v>693351</v>
          </cell>
          <cell r="E3689">
            <v>2153900</v>
          </cell>
          <cell r="H3689">
            <v>0</v>
          </cell>
          <cell r="I3689">
            <v>0</v>
          </cell>
          <cell r="J3689">
            <v>0</v>
          </cell>
          <cell r="K3689">
            <v>0</v>
          </cell>
          <cell r="L3689">
            <v>8500</v>
          </cell>
          <cell r="M3689">
            <v>134.44999999999999</v>
          </cell>
          <cell r="N3689">
            <v>27.41</v>
          </cell>
          <cell r="O3689">
            <v>0.20386760877649684</v>
          </cell>
          <cell r="P3689">
            <v>230</v>
          </cell>
          <cell r="Q3689">
            <v>136000</v>
          </cell>
          <cell r="R3689">
            <v>8.010040907400521</v>
          </cell>
          <cell r="S3689">
            <v>81.570705882352939</v>
          </cell>
          <cell r="T3689">
            <v>37856</v>
          </cell>
          <cell r="U3689">
            <v>11.088556646393311</v>
          </cell>
          <cell r="V3689">
            <v>2847251</v>
          </cell>
          <cell r="W3689">
            <v>39335.199999999997</v>
          </cell>
          <cell r="X3689">
            <v>20</v>
          </cell>
          <cell r="Y3689">
            <v>45</v>
          </cell>
          <cell r="Z3689">
            <v>0</v>
          </cell>
        </row>
        <row r="3690">
          <cell r="A3690">
            <v>41307</v>
          </cell>
          <cell r="B3690">
            <v>0</v>
          </cell>
          <cell r="C3690">
            <v>0</v>
          </cell>
          <cell r="D3690">
            <v>202302</v>
          </cell>
          <cell r="E3690">
            <v>2162970</v>
          </cell>
          <cell r="H3690">
            <v>0</v>
          </cell>
          <cell r="I3690">
            <v>0</v>
          </cell>
          <cell r="J3690">
            <v>0</v>
          </cell>
          <cell r="K3690">
            <v>0</v>
          </cell>
          <cell r="L3690">
            <v>3010</v>
          </cell>
          <cell r="M3690">
            <v>133.74</v>
          </cell>
          <cell r="N3690">
            <v>30.58</v>
          </cell>
          <cell r="O3690">
            <v>0.22865260954090022</v>
          </cell>
          <cell r="P3690">
            <v>230</v>
          </cell>
          <cell r="Q3690">
            <v>109000</v>
          </cell>
          <cell r="R3690">
            <v>8.0864737550471055</v>
          </cell>
          <cell r="S3690">
            <v>67.209966777408638</v>
          </cell>
          <cell r="T3690">
            <v>35284</v>
          </cell>
          <cell r="U3690">
            <v>12.441214371962294</v>
          </cell>
          <cell r="V3690">
            <v>2365272</v>
          </cell>
          <cell r="W3690">
            <v>54724.9</v>
          </cell>
          <cell r="X3690">
            <v>37</v>
          </cell>
          <cell r="Y3690">
            <v>28</v>
          </cell>
          <cell r="Z3690">
            <v>0</v>
          </cell>
        </row>
        <row r="3691">
          <cell r="A3691">
            <v>41308</v>
          </cell>
          <cell r="B3691">
            <v>0</v>
          </cell>
          <cell r="C3691">
            <v>0</v>
          </cell>
          <cell r="D3691">
            <v>186130</v>
          </cell>
          <cell r="E3691">
            <v>2167760</v>
          </cell>
          <cell r="H3691">
            <v>0</v>
          </cell>
          <cell r="I3691">
            <v>0</v>
          </cell>
          <cell r="J3691">
            <v>0</v>
          </cell>
          <cell r="K3691">
            <v>0</v>
          </cell>
          <cell r="L3691">
            <v>2760</v>
          </cell>
          <cell r="M3691">
            <v>134.31</v>
          </cell>
          <cell r="N3691">
            <v>30.93</v>
          </cell>
          <cell r="O3691">
            <v>0.23028813937904846</v>
          </cell>
          <cell r="P3691">
            <v>230</v>
          </cell>
          <cell r="Q3691">
            <v>107000</v>
          </cell>
          <cell r="R3691">
            <v>8.0699873427146152</v>
          </cell>
          <cell r="S3691">
            <v>67.438405797101453</v>
          </cell>
          <cell r="T3691">
            <v>31099</v>
          </cell>
          <cell r="U3691">
            <v>11.018597300638518</v>
          </cell>
          <cell r="V3691">
            <v>2353890</v>
          </cell>
          <cell r="W3691">
            <v>54717.1</v>
          </cell>
          <cell r="X3691">
            <v>32</v>
          </cell>
          <cell r="Y3691">
            <v>33</v>
          </cell>
          <cell r="Z3691">
            <v>0</v>
          </cell>
        </row>
        <row r="3692">
          <cell r="A3692">
            <v>41309</v>
          </cell>
          <cell r="B3692">
            <v>0</v>
          </cell>
          <cell r="C3692">
            <v>0</v>
          </cell>
          <cell r="D3692">
            <v>68358</v>
          </cell>
          <cell r="E3692">
            <v>2114800</v>
          </cell>
          <cell r="H3692">
            <v>0</v>
          </cell>
          <cell r="I3692">
            <v>0</v>
          </cell>
          <cell r="J3692">
            <v>0</v>
          </cell>
          <cell r="K3692">
            <v>0</v>
          </cell>
          <cell r="L3692">
            <v>1510</v>
          </cell>
          <cell r="M3692">
            <v>129.79</v>
          </cell>
          <cell r="N3692">
            <v>33.020000000000003</v>
          </cell>
          <cell r="O3692">
            <v>0.25441097156945841</v>
          </cell>
          <cell r="P3692">
            <v>230</v>
          </cell>
          <cell r="Q3692">
            <v>100000</v>
          </cell>
          <cell r="R3692">
            <v>8.1470067031358351</v>
          </cell>
          <cell r="S3692">
            <v>45.270198675496687</v>
          </cell>
          <cell r="T3692">
            <v>32861</v>
          </cell>
          <cell r="U3692">
            <v>12.553408411118205</v>
          </cell>
          <cell r="V3692">
            <v>2183158</v>
          </cell>
          <cell r="W3692">
            <v>54510.400000000001</v>
          </cell>
          <cell r="X3692">
            <v>39</v>
          </cell>
          <cell r="Y3692">
            <v>26</v>
          </cell>
          <cell r="Z3692">
            <v>0</v>
          </cell>
        </row>
        <row r="3693">
          <cell r="A3693">
            <v>41310</v>
          </cell>
          <cell r="B3693">
            <v>0</v>
          </cell>
          <cell r="C3693">
            <v>0</v>
          </cell>
          <cell r="D3693">
            <v>110001</v>
          </cell>
          <cell r="E3693">
            <v>1967950</v>
          </cell>
          <cell r="H3693">
            <v>0</v>
          </cell>
          <cell r="I3693">
            <v>0</v>
          </cell>
          <cell r="J3693">
            <v>0</v>
          </cell>
          <cell r="K3693">
            <v>0</v>
          </cell>
          <cell r="L3693">
            <v>1540</v>
          </cell>
          <cell r="M3693">
            <v>122.77</v>
          </cell>
          <cell r="N3693">
            <v>29.29</v>
          </cell>
          <cell r="O3693">
            <v>0.23857619939724689</v>
          </cell>
          <cell r="P3693">
            <v>230</v>
          </cell>
          <cell r="Q3693">
            <v>109000</v>
          </cell>
          <cell r="R3693">
            <v>8.0147837419565047</v>
          </cell>
          <cell r="S3693">
            <v>71.429220779220785</v>
          </cell>
          <cell r="T3693">
            <v>28854</v>
          </cell>
          <cell r="U3693">
            <v>11.580752385402734</v>
          </cell>
          <cell r="V3693">
            <v>2077951</v>
          </cell>
          <cell r="W3693">
            <v>55194.9</v>
          </cell>
          <cell r="X3693">
            <v>42</v>
          </cell>
          <cell r="Y3693">
            <v>23</v>
          </cell>
          <cell r="Z3693">
            <v>0</v>
          </cell>
        </row>
        <row r="3694">
          <cell r="A3694">
            <v>41311</v>
          </cell>
          <cell r="B3694">
            <v>0</v>
          </cell>
          <cell r="C3694">
            <v>0</v>
          </cell>
          <cell r="D3694">
            <v>22559</v>
          </cell>
          <cell r="E3694">
            <v>1957180</v>
          </cell>
          <cell r="H3694">
            <v>0</v>
          </cell>
          <cell r="I3694">
            <v>0</v>
          </cell>
          <cell r="J3694">
            <v>0</v>
          </cell>
          <cell r="K3694">
            <v>0</v>
          </cell>
          <cell r="L3694">
            <v>520</v>
          </cell>
          <cell r="M3694">
            <v>119.87</v>
          </cell>
          <cell r="N3694">
            <v>30.12</v>
          </cell>
          <cell r="O3694">
            <v>0.25127221156252605</v>
          </cell>
          <cell r="P3694">
            <v>230</v>
          </cell>
          <cell r="Q3694">
            <v>97000</v>
          </cell>
          <cell r="R3694">
            <v>8.1637607408025357</v>
          </cell>
          <cell r="S3694">
            <v>43.382692307692309</v>
          </cell>
          <cell r="T3694">
            <v>28742</v>
          </cell>
          <cell r="U3694">
            <v>12.108074852291136</v>
          </cell>
          <cell r="V3694">
            <v>1979739</v>
          </cell>
          <cell r="W3694">
            <v>53089.9</v>
          </cell>
          <cell r="X3694">
            <v>39</v>
          </cell>
          <cell r="Y3694">
            <v>26</v>
          </cell>
          <cell r="Z3694">
            <v>0</v>
          </cell>
        </row>
        <row r="3695">
          <cell r="A3695">
            <v>41312</v>
          </cell>
          <cell r="B3695">
            <v>0</v>
          </cell>
          <cell r="C3695">
            <v>0</v>
          </cell>
          <cell r="D3695">
            <v>1634</v>
          </cell>
          <cell r="E3695">
            <v>1682740</v>
          </cell>
          <cell r="H3695">
            <v>0</v>
          </cell>
          <cell r="I3695">
            <v>0</v>
          </cell>
          <cell r="J3695">
            <v>0</v>
          </cell>
          <cell r="K3695">
            <v>0</v>
          </cell>
          <cell r="L3695">
            <v>170</v>
          </cell>
          <cell r="M3695">
            <v>104.36</v>
          </cell>
          <cell r="N3695">
            <v>26.7</v>
          </cell>
          <cell r="O3695">
            <v>0.25584515139900343</v>
          </cell>
          <cell r="P3695">
            <v>230</v>
          </cell>
          <cell r="Q3695">
            <v>91000</v>
          </cell>
          <cell r="R3695">
            <v>8.0621885779992333</v>
          </cell>
          <cell r="S3695">
            <v>9.6117647058823525</v>
          </cell>
          <cell r="T3695">
            <v>25921</v>
          </cell>
          <cell r="U3695">
            <v>12.834509437927681</v>
          </cell>
          <cell r="V3695">
            <v>1684374</v>
          </cell>
          <cell r="W3695">
            <v>46019</v>
          </cell>
          <cell r="X3695">
            <v>48</v>
          </cell>
          <cell r="Y3695">
            <v>17</v>
          </cell>
          <cell r="Z3695">
            <v>0</v>
          </cell>
        </row>
        <row r="3696">
          <cell r="A3696">
            <v>41313</v>
          </cell>
          <cell r="B3696">
            <v>0</v>
          </cell>
          <cell r="C3696">
            <v>0</v>
          </cell>
          <cell r="D3696">
            <v>46716</v>
          </cell>
          <cell r="E3696">
            <v>2060040</v>
          </cell>
          <cell r="H3696">
            <v>0</v>
          </cell>
          <cell r="I3696">
            <v>0</v>
          </cell>
          <cell r="J3696">
            <v>0</v>
          </cell>
          <cell r="K3696">
            <v>0</v>
          </cell>
          <cell r="L3696">
            <v>1290</v>
          </cell>
          <cell r="M3696">
            <v>126.02</v>
          </cell>
          <cell r="N3696">
            <v>31.21</v>
          </cell>
          <cell r="O3696">
            <v>0.24765910172988417</v>
          </cell>
          <cell r="P3696">
            <v>230</v>
          </cell>
          <cell r="Q3696">
            <v>96000</v>
          </cell>
          <cell r="R3696">
            <v>8.1734645294397712</v>
          </cell>
          <cell r="S3696">
            <v>36.213953488372091</v>
          </cell>
          <cell r="T3696">
            <v>32406</v>
          </cell>
          <cell r="U3696">
            <v>12.82854018215683</v>
          </cell>
          <cell r="V3696">
            <v>2106756</v>
          </cell>
          <cell r="W3696">
            <v>46050.1</v>
          </cell>
          <cell r="X3696">
            <v>39</v>
          </cell>
          <cell r="Y3696">
            <v>26</v>
          </cell>
          <cell r="Z3696">
            <v>0</v>
          </cell>
        </row>
        <row r="3697">
          <cell r="A3697">
            <v>41314</v>
          </cell>
          <cell r="B3697">
            <v>0</v>
          </cell>
          <cell r="C3697">
            <v>0</v>
          </cell>
          <cell r="D3697">
            <v>37668</v>
          </cell>
          <cell r="E3697">
            <v>1746850</v>
          </cell>
          <cell r="H3697">
            <v>0</v>
          </cell>
          <cell r="I3697">
            <v>0</v>
          </cell>
          <cell r="J3697">
            <v>0</v>
          </cell>
          <cell r="K3697">
            <v>0</v>
          </cell>
          <cell r="L3697">
            <v>950</v>
          </cell>
          <cell r="M3697">
            <v>107.67</v>
          </cell>
          <cell r="N3697">
            <v>26.32</v>
          </cell>
          <cell r="O3697">
            <v>0.24445063620321353</v>
          </cell>
          <cell r="P3697">
            <v>230</v>
          </cell>
          <cell r="Q3697">
            <v>100000</v>
          </cell>
          <cell r="R3697">
            <v>8.1120553543233953</v>
          </cell>
          <cell r="S3697">
            <v>39.65052631578947</v>
          </cell>
          <cell r="T3697">
            <v>30237</v>
          </cell>
          <cell r="U3697">
            <v>14.13135535758115</v>
          </cell>
          <cell r="V3697">
            <v>1784518</v>
          </cell>
          <cell r="W3697">
            <v>51320.7</v>
          </cell>
          <cell r="X3697">
            <v>40</v>
          </cell>
          <cell r="Y3697">
            <v>25</v>
          </cell>
          <cell r="Z3697">
            <v>0</v>
          </cell>
        </row>
        <row r="3698">
          <cell r="A3698">
            <v>41315</v>
          </cell>
          <cell r="B3698">
            <v>0</v>
          </cell>
          <cell r="C3698">
            <v>0</v>
          </cell>
          <cell r="D3698">
            <v>0</v>
          </cell>
          <cell r="E3698">
            <v>2040460</v>
          </cell>
          <cell r="H3698">
            <v>0</v>
          </cell>
          <cell r="I3698">
            <v>0</v>
          </cell>
          <cell r="J3698">
            <v>0</v>
          </cell>
          <cell r="K3698">
            <v>0</v>
          </cell>
          <cell r="L3698">
            <v>0</v>
          </cell>
          <cell r="M3698">
            <v>126.62</v>
          </cell>
          <cell r="N3698">
            <v>31.07</v>
          </cell>
          <cell r="O3698">
            <v>0.24537987679671458</v>
          </cell>
          <cell r="P3698">
            <v>230</v>
          </cell>
          <cell r="Q3698">
            <v>80000</v>
          </cell>
          <cell r="R3698">
            <v>8.0574158900647603</v>
          </cell>
          <cell r="S3698" t="str">
            <v/>
          </cell>
          <cell r="T3698">
            <v>28935</v>
          </cell>
          <cell r="U3698">
            <v>11.826642031698734</v>
          </cell>
          <cell r="V3698">
            <v>2040460</v>
          </cell>
          <cell r="W3698">
            <v>36030.5</v>
          </cell>
          <cell r="X3698">
            <v>50</v>
          </cell>
          <cell r="Y3698">
            <v>15</v>
          </cell>
          <cell r="Z3698">
            <v>0</v>
          </cell>
        </row>
        <row r="3699">
          <cell r="A3699">
            <v>41316</v>
          </cell>
          <cell r="B3699">
            <v>0</v>
          </cell>
          <cell r="C3699">
            <v>0</v>
          </cell>
          <cell r="D3699">
            <v>1757</v>
          </cell>
          <cell r="E3699">
            <v>1845340</v>
          </cell>
          <cell r="H3699">
            <v>0</v>
          </cell>
          <cell r="I3699">
            <v>0</v>
          </cell>
          <cell r="J3699">
            <v>0</v>
          </cell>
          <cell r="K3699">
            <v>0</v>
          </cell>
          <cell r="L3699">
            <v>50</v>
          </cell>
          <cell r="M3699">
            <v>114.44</v>
          </cell>
          <cell r="N3699">
            <v>26.32</v>
          </cell>
          <cell r="O3699">
            <v>0.22998951415588956</v>
          </cell>
          <cell r="P3699">
            <v>230</v>
          </cell>
          <cell r="Q3699">
            <v>91000</v>
          </cell>
          <cell r="R3699">
            <v>8.062478154491437</v>
          </cell>
          <cell r="S3699">
            <v>35.14</v>
          </cell>
          <cell r="T3699">
            <v>34430</v>
          </cell>
          <cell r="U3699">
            <v>15.545810534043422</v>
          </cell>
          <cell r="V3699">
            <v>1847097</v>
          </cell>
          <cell r="W3699">
            <v>48680</v>
          </cell>
          <cell r="X3699">
            <v>44</v>
          </cell>
          <cell r="Y3699">
            <v>21</v>
          </cell>
          <cell r="Z3699">
            <v>0</v>
          </cell>
        </row>
        <row r="3700">
          <cell r="A3700">
            <v>41317</v>
          </cell>
          <cell r="B3700">
            <v>0</v>
          </cell>
          <cell r="C3700">
            <v>0</v>
          </cell>
          <cell r="D3700">
            <v>13221</v>
          </cell>
          <cell r="E3700">
            <v>1978440</v>
          </cell>
          <cell r="H3700">
            <v>0</v>
          </cell>
          <cell r="I3700">
            <v>0</v>
          </cell>
          <cell r="J3700">
            <v>0</v>
          </cell>
          <cell r="K3700">
            <v>0</v>
          </cell>
          <cell r="L3700">
            <v>430</v>
          </cell>
          <cell r="M3700">
            <v>122.68</v>
          </cell>
          <cell r="N3700">
            <v>30.85</v>
          </cell>
          <cell r="O3700">
            <v>0.25146723182262798</v>
          </cell>
          <cell r="P3700">
            <v>230</v>
          </cell>
          <cell r="Q3700">
            <v>101000</v>
          </cell>
          <cell r="R3700">
            <v>8.0634170198891422</v>
          </cell>
          <cell r="S3700">
            <v>30.746511627906976</v>
          </cell>
          <cell r="T3700">
            <v>34120</v>
          </cell>
          <cell r="U3700">
            <v>14.287612199063995</v>
          </cell>
          <cell r="V3700">
            <v>1991661</v>
          </cell>
          <cell r="W3700">
            <v>36485.9</v>
          </cell>
          <cell r="X3700">
            <v>38</v>
          </cell>
          <cell r="Y3700">
            <v>27</v>
          </cell>
          <cell r="Z3700">
            <v>0</v>
          </cell>
        </row>
        <row r="3701">
          <cell r="A3701">
            <v>41318</v>
          </cell>
          <cell r="B3701">
            <v>0</v>
          </cell>
          <cell r="C3701">
            <v>0</v>
          </cell>
          <cell r="D3701">
            <v>1749</v>
          </cell>
          <cell r="E3701">
            <v>1929480</v>
          </cell>
          <cell r="H3701">
            <v>0</v>
          </cell>
          <cell r="I3701">
            <v>0</v>
          </cell>
          <cell r="J3701">
            <v>0</v>
          </cell>
          <cell r="K3701">
            <v>0</v>
          </cell>
          <cell r="L3701">
            <v>170</v>
          </cell>
          <cell r="M3701">
            <v>120.97</v>
          </cell>
          <cell r="N3701">
            <v>31.54</v>
          </cell>
          <cell r="O3701">
            <v>0.26072579978507066</v>
          </cell>
          <cell r="P3701">
            <v>230</v>
          </cell>
          <cell r="Q3701">
            <v>94000</v>
          </cell>
          <cell r="R3701">
            <v>7.9750351326775233</v>
          </cell>
          <cell r="S3701">
            <v>10.288235294117648</v>
          </cell>
          <cell r="T3701">
            <v>31127</v>
          </cell>
          <cell r="U3701">
            <v>13.442174905202853</v>
          </cell>
          <cell r="V3701">
            <v>1931229</v>
          </cell>
          <cell r="W3701">
            <v>42675.8</v>
          </cell>
          <cell r="X3701">
            <v>44</v>
          </cell>
          <cell r="Y3701">
            <v>21</v>
          </cell>
          <cell r="Z3701">
            <v>0</v>
          </cell>
        </row>
        <row r="3702">
          <cell r="A3702">
            <v>41319</v>
          </cell>
          <cell r="B3702">
            <v>0</v>
          </cell>
          <cell r="C3702">
            <v>0</v>
          </cell>
          <cell r="D3702">
            <v>1790</v>
          </cell>
          <cell r="E3702">
            <v>1777020</v>
          </cell>
          <cell r="H3702">
            <v>0</v>
          </cell>
          <cell r="I3702">
            <v>0</v>
          </cell>
          <cell r="J3702">
            <v>0</v>
          </cell>
          <cell r="K3702">
            <v>0</v>
          </cell>
          <cell r="L3702">
            <v>40</v>
          </cell>
          <cell r="M3702">
            <v>112.29</v>
          </cell>
          <cell r="N3702">
            <v>28.34</v>
          </cell>
          <cell r="O3702">
            <v>0.25238222459702553</v>
          </cell>
          <cell r="P3702">
            <v>230</v>
          </cell>
          <cell r="Q3702">
            <v>89000</v>
          </cell>
          <cell r="R3702">
            <v>7.912636922254876</v>
          </cell>
          <cell r="S3702">
            <v>44.75</v>
          </cell>
          <cell r="T3702">
            <v>27978</v>
          </cell>
          <cell r="U3702">
            <v>13.117562865061473</v>
          </cell>
          <cell r="V3702">
            <v>1778810</v>
          </cell>
          <cell r="W3702">
            <v>47047.6</v>
          </cell>
          <cell r="X3702">
            <v>48</v>
          </cell>
          <cell r="Y3702">
            <v>17</v>
          </cell>
          <cell r="Z3702">
            <v>0</v>
          </cell>
        </row>
        <row r="3703">
          <cell r="A3703">
            <v>41320</v>
          </cell>
          <cell r="B3703">
            <v>0</v>
          </cell>
          <cell r="C3703">
            <v>0</v>
          </cell>
          <cell r="D3703">
            <v>3208</v>
          </cell>
          <cell r="E3703">
            <v>2023890</v>
          </cell>
          <cell r="H3703">
            <v>0</v>
          </cell>
          <cell r="I3703">
            <v>0</v>
          </cell>
          <cell r="J3703">
            <v>0</v>
          </cell>
          <cell r="K3703">
            <v>0</v>
          </cell>
          <cell r="L3703">
            <v>510</v>
          </cell>
          <cell r="M3703">
            <v>126.92</v>
          </cell>
          <cell r="N3703">
            <v>30.18</v>
          </cell>
          <cell r="O3703">
            <v>0.23778758272927827</v>
          </cell>
          <cell r="P3703">
            <v>230</v>
          </cell>
          <cell r="Q3703">
            <v>92000</v>
          </cell>
          <cell r="R3703">
            <v>7.9730932871099904</v>
          </cell>
          <cell r="S3703">
            <v>6.2901960784313724</v>
          </cell>
          <cell r="T3703">
            <v>30054</v>
          </cell>
          <cell r="U3703">
            <v>12.364984820664812</v>
          </cell>
          <cell r="V3703">
            <v>2027098</v>
          </cell>
          <cell r="W3703">
            <v>45073.7</v>
          </cell>
          <cell r="X3703">
            <v>36</v>
          </cell>
          <cell r="Y3703">
            <v>29</v>
          </cell>
          <cell r="Z3703">
            <v>0</v>
          </cell>
        </row>
        <row r="3704">
          <cell r="A3704">
            <v>41321</v>
          </cell>
          <cell r="B3704">
            <v>0</v>
          </cell>
          <cell r="C3704">
            <v>0</v>
          </cell>
          <cell r="D3704">
            <v>158486</v>
          </cell>
          <cell r="E3704">
            <v>2185290</v>
          </cell>
          <cell r="H3704">
            <v>0</v>
          </cell>
          <cell r="I3704">
            <v>0</v>
          </cell>
          <cell r="J3704">
            <v>0</v>
          </cell>
          <cell r="K3704">
            <v>0</v>
          </cell>
          <cell r="L3704">
            <v>2460</v>
          </cell>
          <cell r="M3704">
            <v>140.02000000000001</v>
          </cell>
          <cell r="N3704">
            <v>32.67</v>
          </cell>
          <cell r="O3704">
            <v>0.2333238108841594</v>
          </cell>
          <cell r="P3704">
            <v>230</v>
          </cell>
          <cell r="Q3704">
            <v>104000</v>
          </cell>
          <cell r="R3704">
            <v>7.8034923582345384</v>
          </cell>
          <cell r="S3704">
            <v>64.425203252032517</v>
          </cell>
          <cell r="T3704">
            <v>33297</v>
          </cell>
          <cell r="U3704">
            <v>11.848273043157707</v>
          </cell>
          <cell r="V3704">
            <v>2343776</v>
          </cell>
          <cell r="W3704">
            <v>38283.699999999997</v>
          </cell>
          <cell r="X3704">
            <v>32</v>
          </cell>
          <cell r="Y3704">
            <v>33</v>
          </cell>
          <cell r="Z3704">
            <v>0</v>
          </cell>
        </row>
        <row r="3705">
          <cell r="A3705">
            <v>41322</v>
          </cell>
          <cell r="B3705">
            <v>0</v>
          </cell>
          <cell r="C3705">
            <v>0</v>
          </cell>
          <cell r="D3705">
            <v>113455</v>
          </cell>
          <cell r="E3705">
            <v>2078720</v>
          </cell>
          <cell r="H3705">
            <v>0</v>
          </cell>
          <cell r="I3705">
            <v>0</v>
          </cell>
          <cell r="J3705">
            <v>0</v>
          </cell>
          <cell r="K3705">
            <v>0</v>
          </cell>
          <cell r="L3705">
            <v>1720</v>
          </cell>
          <cell r="M3705">
            <v>131.84</v>
          </cell>
          <cell r="N3705">
            <v>31.23</v>
          </cell>
          <cell r="O3705">
            <v>0.23687803398058252</v>
          </cell>
          <cell r="P3705">
            <v>230</v>
          </cell>
          <cell r="Q3705">
            <v>105000</v>
          </cell>
          <cell r="R3705">
            <v>7.883495145631068</v>
          </cell>
          <cell r="S3705">
            <v>65.962209302325576</v>
          </cell>
          <cell r="T3705">
            <v>33241</v>
          </cell>
          <cell r="U3705">
            <v>12.646341646994424</v>
          </cell>
          <cell r="V3705">
            <v>2192175</v>
          </cell>
          <cell r="W3705">
            <v>49916.7</v>
          </cell>
          <cell r="X3705">
            <v>37</v>
          </cell>
          <cell r="Y3705">
            <v>28</v>
          </cell>
          <cell r="Z3705">
            <v>0</v>
          </cell>
        </row>
        <row r="3706">
          <cell r="A3706">
            <v>41323</v>
          </cell>
          <cell r="B3706">
            <v>0</v>
          </cell>
          <cell r="C3706">
            <v>0</v>
          </cell>
          <cell r="D3706">
            <v>0</v>
          </cell>
          <cell r="E3706">
            <v>1818260</v>
          </cell>
          <cell r="H3706">
            <v>0</v>
          </cell>
          <cell r="I3706">
            <v>0</v>
          </cell>
          <cell r="J3706">
            <v>0</v>
          </cell>
          <cell r="K3706">
            <v>0</v>
          </cell>
          <cell r="L3706">
            <v>0</v>
          </cell>
          <cell r="M3706">
            <v>117.07</v>
          </cell>
          <cell r="N3706">
            <v>26.15</v>
          </cell>
          <cell r="O3706">
            <v>0.22337063295464252</v>
          </cell>
          <cell r="P3706">
            <v>230</v>
          </cell>
          <cell r="Q3706">
            <v>86000</v>
          </cell>
          <cell r="R3706">
            <v>7.7656957375928934</v>
          </cell>
          <cell r="S3706" t="str">
            <v/>
          </cell>
          <cell r="T3706">
            <v>31337</v>
          </cell>
          <cell r="U3706">
            <v>14.373663832455202</v>
          </cell>
          <cell r="V3706">
            <v>1818260</v>
          </cell>
          <cell r="W3706">
            <v>55988.6</v>
          </cell>
          <cell r="X3706">
            <v>50</v>
          </cell>
          <cell r="Y3706">
            <v>15</v>
          </cell>
          <cell r="Z3706">
            <v>0</v>
          </cell>
        </row>
        <row r="3707">
          <cell r="A3707">
            <v>41324</v>
          </cell>
          <cell r="B3707">
            <v>0</v>
          </cell>
          <cell r="C3707">
            <v>0</v>
          </cell>
          <cell r="D3707">
            <v>104173</v>
          </cell>
          <cell r="E3707">
            <v>2158710</v>
          </cell>
          <cell r="H3707">
            <v>0</v>
          </cell>
          <cell r="I3707">
            <v>0</v>
          </cell>
          <cell r="J3707">
            <v>0</v>
          </cell>
          <cell r="K3707">
            <v>0</v>
          </cell>
          <cell r="L3707">
            <v>1800</v>
          </cell>
          <cell r="M3707">
            <v>134.62</v>
          </cell>
          <cell r="N3707">
            <v>31.63</v>
          </cell>
          <cell r="O3707">
            <v>0.23495765859456247</v>
          </cell>
          <cell r="P3707">
            <v>230</v>
          </cell>
          <cell r="Q3707">
            <v>104000</v>
          </cell>
          <cell r="R3707">
            <v>8.0177908186005045</v>
          </cell>
          <cell r="S3707">
            <v>57.873888888888892</v>
          </cell>
          <cell r="T3707">
            <v>35098</v>
          </cell>
          <cell r="U3707">
            <v>12.935592339506726</v>
          </cell>
          <cell r="V3707">
            <v>2262883</v>
          </cell>
          <cell r="W3707">
            <v>51058.1</v>
          </cell>
          <cell r="X3707">
            <v>36</v>
          </cell>
          <cell r="Y3707">
            <v>29</v>
          </cell>
          <cell r="Z3707">
            <v>0</v>
          </cell>
        </row>
        <row r="3708">
          <cell r="A3708">
            <v>41325</v>
          </cell>
          <cell r="B3708">
            <v>0</v>
          </cell>
          <cell r="C3708">
            <v>0</v>
          </cell>
          <cell r="D3708">
            <v>439113</v>
          </cell>
          <cell r="E3708">
            <v>2207680</v>
          </cell>
          <cell r="H3708">
            <v>0</v>
          </cell>
          <cell r="I3708">
            <v>0</v>
          </cell>
          <cell r="J3708">
            <v>0</v>
          </cell>
          <cell r="K3708">
            <v>0</v>
          </cell>
          <cell r="L3708">
            <v>5440</v>
          </cell>
          <cell r="M3708">
            <v>139.66</v>
          </cell>
          <cell r="N3708">
            <v>32.6</v>
          </cell>
          <cell r="O3708">
            <v>0.23342402978662469</v>
          </cell>
          <cell r="P3708">
            <v>230</v>
          </cell>
          <cell r="Q3708">
            <v>120000</v>
          </cell>
          <cell r="R3708">
            <v>7.9037662895603606</v>
          </cell>
          <cell r="S3708">
            <v>80.719301470588235</v>
          </cell>
          <cell r="T3708">
            <v>40487</v>
          </cell>
          <cell r="U3708">
            <v>12.75738525831072</v>
          </cell>
          <cell r="V3708">
            <v>2646793</v>
          </cell>
          <cell r="W3708">
            <v>40564.1</v>
          </cell>
          <cell r="X3708">
            <v>28</v>
          </cell>
          <cell r="Y3708">
            <v>37</v>
          </cell>
          <cell r="Z3708">
            <v>0</v>
          </cell>
        </row>
        <row r="3709">
          <cell r="A3709">
            <v>41326</v>
          </cell>
          <cell r="B3709">
            <v>0</v>
          </cell>
          <cell r="C3709">
            <v>0</v>
          </cell>
          <cell r="D3709">
            <v>460213</v>
          </cell>
          <cell r="E3709">
            <v>2192120</v>
          </cell>
          <cell r="H3709">
            <v>0</v>
          </cell>
          <cell r="I3709">
            <v>0</v>
          </cell>
          <cell r="J3709">
            <v>0</v>
          </cell>
          <cell r="K3709">
            <v>0</v>
          </cell>
          <cell r="L3709">
            <v>5690</v>
          </cell>
          <cell r="M3709">
            <v>137.43</v>
          </cell>
          <cell r="N3709">
            <v>32.04</v>
          </cell>
          <cell r="O3709">
            <v>0.23313686967910935</v>
          </cell>
          <cell r="P3709">
            <v>230</v>
          </cell>
          <cell r="Q3709">
            <v>121000</v>
          </cell>
          <cell r="R3709">
            <v>7.9754056610638147</v>
          </cell>
          <cell r="S3709">
            <v>80.881019332161685</v>
          </cell>
          <cell r="T3709">
            <v>33532</v>
          </cell>
          <cell r="U3709">
            <v>10.543807282117292</v>
          </cell>
          <cell r="V3709">
            <v>2652333</v>
          </cell>
          <cell r="W3709">
            <v>54468.1</v>
          </cell>
          <cell r="X3709">
            <v>31</v>
          </cell>
          <cell r="Y3709">
            <v>34</v>
          </cell>
          <cell r="Z3709">
            <v>0</v>
          </cell>
        </row>
        <row r="3710">
          <cell r="A3710">
            <v>41327</v>
          </cell>
          <cell r="B3710">
            <v>0</v>
          </cell>
          <cell r="C3710">
            <v>0</v>
          </cell>
          <cell r="D3710">
            <v>163122</v>
          </cell>
          <cell r="E3710">
            <v>2199470</v>
          </cell>
          <cell r="H3710">
            <v>0</v>
          </cell>
          <cell r="I3710">
            <v>0</v>
          </cell>
          <cell r="J3710">
            <v>0</v>
          </cell>
          <cell r="K3710">
            <v>0</v>
          </cell>
          <cell r="L3710">
            <v>2480</v>
          </cell>
          <cell r="M3710">
            <v>138.37</v>
          </cell>
          <cell r="N3710">
            <v>31.28</v>
          </cell>
          <cell r="O3710">
            <v>0.22606056226060561</v>
          </cell>
          <cell r="P3710">
            <v>230</v>
          </cell>
          <cell r="Q3710">
            <v>105000</v>
          </cell>
          <cell r="R3710">
            <v>7.9477849244778493</v>
          </cell>
          <cell r="S3710">
            <v>65.775000000000006</v>
          </cell>
          <cell r="T3710">
            <v>32256</v>
          </cell>
          <cell r="U3710">
            <v>11.386436591675581</v>
          </cell>
          <cell r="V3710">
            <v>2362592</v>
          </cell>
          <cell r="W3710">
            <v>56761</v>
          </cell>
          <cell r="X3710">
            <v>34</v>
          </cell>
          <cell r="Y3710">
            <v>31</v>
          </cell>
          <cell r="Z3710">
            <v>0</v>
          </cell>
        </row>
        <row r="3711">
          <cell r="A3711">
            <v>41328</v>
          </cell>
          <cell r="B3711">
            <v>0</v>
          </cell>
          <cell r="C3711">
            <v>0</v>
          </cell>
          <cell r="D3711">
            <v>187913</v>
          </cell>
          <cell r="E3711">
            <v>2190130</v>
          </cell>
          <cell r="H3711">
            <v>0</v>
          </cell>
          <cell r="I3711">
            <v>0</v>
          </cell>
          <cell r="J3711">
            <v>0</v>
          </cell>
          <cell r="K3711">
            <v>0</v>
          </cell>
          <cell r="L3711">
            <v>2800</v>
          </cell>
          <cell r="M3711">
            <v>137.21</v>
          </cell>
          <cell r="N3711">
            <v>28.18</v>
          </cell>
          <cell r="O3711">
            <v>0.20537861671889804</v>
          </cell>
          <cell r="P3711">
            <v>230</v>
          </cell>
          <cell r="Q3711">
            <v>109000</v>
          </cell>
          <cell r="R3711">
            <v>7.9809416223307341</v>
          </cell>
          <cell r="S3711">
            <v>67.111785714285716</v>
          </cell>
          <cell r="T3711">
            <v>29499</v>
          </cell>
          <cell r="U3711">
            <v>10.345551363032545</v>
          </cell>
          <cell r="V3711">
            <v>2378043</v>
          </cell>
          <cell r="W3711">
            <v>56649.3</v>
          </cell>
          <cell r="X3711">
            <v>32</v>
          </cell>
          <cell r="Y3711">
            <v>33</v>
          </cell>
          <cell r="Z3711">
            <v>0</v>
          </cell>
        </row>
        <row r="3712">
          <cell r="A3712">
            <v>41329</v>
          </cell>
          <cell r="B3712">
            <v>0</v>
          </cell>
          <cell r="C3712">
            <v>0</v>
          </cell>
          <cell r="D3712">
            <v>105426</v>
          </cell>
          <cell r="E3712">
            <v>2102890</v>
          </cell>
          <cell r="H3712">
            <v>0</v>
          </cell>
          <cell r="I3712">
            <v>0</v>
          </cell>
          <cell r="J3712">
            <v>0</v>
          </cell>
          <cell r="K3712">
            <v>0</v>
          </cell>
          <cell r="L3712">
            <v>1780</v>
          </cell>
          <cell r="M3712">
            <v>131.66</v>
          </cell>
          <cell r="N3712">
            <v>28.12</v>
          </cell>
          <cell r="O3712">
            <v>0.21358043445237734</v>
          </cell>
          <cell r="P3712">
            <v>230</v>
          </cell>
          <cell r="Q3712">
            <v>109000</v>
          </cell>
          <cell r="R3712">
            <v>7.9860625854473648</v>
          </cell>
          <cell r="S3712">
            <v>59.228089887640451</v>
          </cell>
          <cell r="T3712">
            <v>28914</v>
          </cell>
          <cell r="U3712">
            <v>10.919757860740944</v>
          </cell>
          <cell r="V3712">
            <v>2208316</v>
          </cell>
          <cell r="W3712">
            <v>56573.3</v>
          </cell>
          <cell r="X3712">
            <v>36</v>
          </cell>
          <cell r="Y3712">
            <v>29</v>
          </cell>
          <cell r="Z3712">
            <v>0</v>
          </cell>
        </row>
        <row r="3713">
          <cell r="A3713">
            <v>41330</v>
          </cell>
          <cell r="B3713">
            <v>0</v>
          </cell>
          <cell r="C3713">
            <v>0</v>
          </cell>
          <cell r="D3713">
            <v>17247</v>
          </cell>
          <cell r="E3713">
            <v>1980530</v>
          </cell>
          <cell r="H3713">
            <v>0</v>
          </cell>
          <cell r="I3713">
            <v>0</v>
          </cell>
          <cell r="J3713">
            <v>0</v>
          </cell>
          <cell r="K3713">
            <v>0</v>
          </cell>
          <cell r="L3713">
            <v>690</v>
          </cell>
          <cell r="M3713">
            <v>123.65</v>
          </cell>
          <cell r="N3713">
            <v>27.63</v>
          </cell>
          <cell r="O3713">
            <v>0.22345329559239788</v>
          </cell>
          <cell r="P3713">
            <v>230</v>
          </cell>
          <cell r="Q3713">
            <v>98000</v>
          </cell>
          <cell r="R3713">
            <v>8.0086130206227253</v>
          </cell>
          <cell r="S3713">
            <v>24.995652173913044</v>
          </cell>
          <cell r="T3713">
            <v>27709</v>
          </cell>
          <cell r="U3713">
            <v>11.567510287684762</v>
          </cell>
          <cell r="V3713">
            <v>1997777</v>
          </cell>
          <cell r="W3713">
            <v>56375.6</v>
          </cell>
          <cell r="X3713">
            <v>44</v>
          </cell>
          <cell r="Y3713">
            <v>21</v>
          </cell>
          <cell r="Z3713">
            <v>0</v>
          </cell>
        </row>
        <row r="3714">
          <cell r="A3714">
            <v>41331</v>
          </cell>
          <cell r="B3714">
            <v>0</v>
          </cell>
          <cell r="C3714">
            <v>0</v>
          </cell>
          <cell r="D3714">
            <v>2092</v>
          </cell>
          <cell r="E3714">
            <v>1978240</v>
          </cell>
          <cell r="H3714">
            <v>0</v>
          </cell>
          <cell r="I3714">
            <v>0</v>
          </cell>
          <cell r="J3714">
            <v>0</v>
          </cell>
          <cell r="K3714">
            <v>0</v>
          </cell>
          <cell r="L3714">
            <v>300</v>
          </cell>
          <cell r="M3714">
            <v>123.48</v>
          </cell>
          <cell r="N3714">
            <v>24.93</v>
          </cell>
          <cell r="O3714">
            <v>0.20189504373177841</v>
          </cell>
          <cell r="P3714">
            <v>230</v>
          </cell>
          <cell r="Q3714">
            <v>92000</v>
          </cell>
          <cell r="R3714">
            <v>8.0103660511823769</v>
          </cell>
          <cell r="S3714">
            <v>6.9733333333333336</v>
          </cell>
          <cell r="T3714">
            <v>28899</v>
          </cell>
          <cell r="U3714">
            <v>12.17056836934413</v>
          </cell>
          <cell r="V3714">
            <v>1980332</v>
          </cell>
          <cell r="W3714">
            <v>52301.3</v>
          </cell>
          <cell r="X3714">
            <v>45</v>
          </cell>
          <cell r="Y3714">
            <v>20</v>
          </cell>
          <cell r="Z3714">
            <v>0</v>
          </cell>
        </row>
        <row r="3715">
          <cell r="A3715">
            <v>41332</v>
          </cell>
          <cell r="B3715">
            <v>0</v>
          </cell>
          <cell r="C3715">
            <v>0</v>
          </cell>
          <cell r="D3715">
            <v>67999</v>
          </cell>
          <cell r="E3715">
            <v>2121080</v>
          </cell>
          <cell r="H3715">
            <v>0</v>
          </cell>
          <cell r="I3715">
            <v>0</v>
          </cell>
          <cell r="J3715">
            <v>0</v>
          </cell>
          <cell r="K3715">
            <v>0</v>
          </cell>
          <cell r="L3715">
            <v>1810</v>
          </cell>
          <cell r="M3715">
            <v>132.80000000000001</v>
          </cell>
          <cell r="N3715">
            <v>27.45</v>
          </cell>
          <cell r="O3715">
            <v>0.20670180722891565</v>
          </cell>
          <cell r="P3715">
            <v>230</v>
          </cell>
          <cell r="Q3715">
            <v>101000</v>
          </cell>
          <cell r="R3715">
            <v>7.9859939759036145</v>
          </cell>
          <cell r="S3715">
            <v>37.568508287292815</v>
          </cell>
          <cell r="T3715">
            <v>33786</v>
          </cell>
          <cell r="U3715">
            <v>12.871862550415036</v>
          </cell>
          <cell r="V3715">
            <v>2189079</v>
          </cell>
          <cell r="W3715">
            <v>46747.6</v>
          </cell>
          <cell r="X3715">
            <v>37</v>
          </cell>
          <cell r="Y3715">
            <v>28</v>
          </cell>
          <cell r="Z3715">
            <v>0</v>
          </cell>
        </row>
        <row r="3716">
          <cell r="A3716">
            <v>41333</v>
          </cell>
          <cell r="B3716">
            <v>0</v>
          </cell>
          <cell r="C3716">
            <v>0</v>
          </cell>
          <cell r="D3716">
            <v>113179</v>
          </cell>
          <cell r="E3716">
            <v>2189700</v>
          </cell>
          <cell r="H3716">
            <v>0</v>
          </cell>
          <cell r="I3716">
            <v>0</v>
          </cell>
          <cell r="J3716">
            <v>0</v>
          </cell>
          <cell r="K3716">
            <v>0</v>
          </cell>
          <cell r="L3716">
            <v>1990</v>
          </cell>
          <cell r="M3716">
            <v>138.69999999999999</v>
          </cell>
          <cell r="N3716">
            <v>30.4</v>
          </cell>
          <cell r="O3716">
            <v>0.21917808219178084</v>
          </cell>
          <cell r="P3716">
            <v>230</v>
          </cell>
          <cell r="Q3716">
            <v>103000</v>
          </cell>
          <cell r="R3716">
            <v>7.8936553713049751</v>
          </cell>
          <cell r="S3716">
            <v>56.87386934673367</v>
          </cell>
          <cell r="T3716">
            <v>37053</v>
          </cell>
          <cell r="U3716">
            <v>13.418942983977884</v>
          </cell>
          <cell r="V3716">
            <v>2302879</v>
          </cell>
          <cell r="W3716">
            <v>47638.7</v>
          </cell>
          <cell r="X3716">
            <v>36</v>
          </cell>
          <cell r="Y3716">
            <v>29</v>
          </cell>
          <cell r="Z3716">
            <v>0</v>
          </cell>
        </row>
        <row r="3717">
          <cell r="A3717">
            <v>41334</v>
          </cell>
          <cell r="B3717">
            <v>0</v>
          </cell>
          <cell r="C3717">
            <v>0</v>
          </cell>
          <cell r="D3717">
            <v>165728</v>
          </cell>
          <cell r="E3717">
            <v>2186690</v>
          </cell>
          <cell r="H3717">
            <v>0</v>
          </cell>
          <cell r="I3717">
            <v>0</v>
          </cell>
          <cell r="J3717">
            <v>0</v>
          </cell>
          <cell r="K3717">
            <v>0</v>
          </cell>
          <cell r="L3717">
            <v>2550</v>
          </cell>
          <cell r="M3717">
            <v>139.33000000000001</v>
          </cell>
          <cell r="N3717">
            <v>35.01</v>
          </cell>
          <cell r="O3717">
            <v>0.25127395392234259</v>
          </cell>
          <cell r="P3717">
            <v>230</v>
          </cell>
          <cell r="Q3717">
            <v>104000</v>
          </cell>
          <cell r="R3717">
            <v>7.847161415344865</v>
          </cell>
          <cell r="S3717">
            <v>64.991372549019601</v>
          </cell>
          <cell r="T3717">
            <v>28764</v>
          </cell>
          <cell r="U3717">
            <v>10.19766725131333</v>
          </cell>
          <cell r="V3717">
            <v>2352418</v>
          </cell>
          <cell r="W3717">
            <v>54017.5</v>
          </cell>
          <cell r="X3717">
            <v>35</v>
          </cell>
          <cell r="Y3717">
            <v>30</v>
          </cell>
          <cell r="Z3717">
            <v>0</v>
          </cell>
        </row>
        <row r="3718">
          <cell r="A3718">
            <v>41335</v>
          </cell>
          <cell r="B3718">
            <v>0</v>
          </cell>
          <cell r="C3718">
            <v>0</v>
          </cell>
          <cell r="D3718">
            <v>302167</v>
          </cell>
          <cell r="E3718">
            <v>2189790</v>
          </cell>
          <cell r="H3718">
            <v>0</v>
          </cell>
          <cell r="I3718">
            <v>0</v>
          </cell>
          <cell r="J3718">
            <v>0</v>
          </cell>
          <cell r="K3718">
            <v>0</v>
          </cell>
          <cell r="L3718">
            <v>3870</v>
          </cell>
          <cell r="M3718">
            <v>137.06</v>
          </cell>
          <cell r="N3718">
            <v>35.19</v>
          </cell>
          <cell r="O3718">
            <v>0.25674886910841965</v>
          </cell>
          <cell r="P3718">
            <v>230</v>
          </cell>
          <cell r="Q3718">
            <v>109000</v>
          </cell>
          <cell r="R3718">
            <v>7.9884357215817889</v>
          </cell>
          <cell r="S3718">
            <v>78.079328165374676</v>
          </cell>
          <cell r="T3718">
            <v>28876</v>
          </cell>
          <cell r="U3718">
            <v>9.6641250230240736</v>
          </cell>
          <cell r="V3718">
            <v>2491957</v>
          </cell>
          <cell r="W3718">
            <v>56061.3</v>
          </cell>
          <cell r="X3718">
            <v>33</v>
          </cell>
          <cell r="Y3718">
            <v>32</v>
          </cell>
          <cell r="Z3718">
            <v>0</v>
          </cell>
        </row>
        <row r="3719">
          <cell r="A3719">
            <v>41336</v>
          </cell>
          <cell r="B3719">
            <v>0</v>
          </cell>
          <cell r="C3719">
            <v>0</v>
          </cell>
          <cell r="D3719">
            <v>154121</v>
          </cell>
          <cell r="E3719">
            <v>2159340</v>
          </cell>
          <cell r="H3719">
            <v>0</v>
          </cell>
          <cell r="I3719">
            <v>0</v>
          </cell>
          <cell r="J3719">
            <v>0</v>
          </cell>
          <cell r="K3719">
            <v>0</v>
          </cell>
          <cell r="L3719">
            <v>2690</v>
          </cell>
          <cell r="M3719">
            <v>133.43</v>
          </cell>
          <cell r="N3719">
            <v>30.88</v>
          </cell>
          <cell r="O3719">
            <v>0.23143221164655622</v>
          </cell>
          <cell r="P3719">
            <v>230</v>
          </cell>
          <cell r="Q3719">
            <v>108000</v>
          </cell>
          <cell r="R3719">
            <v>8.0916585475530241</v>
          </cell>
          <cell r="S3719">
            <v>57.294052044609664</v>
          </cell>
          <cell r="T3719">
            <v>28512</v>
          </cell>
          <cell r="U3719">
            <v>10.278542841223604</v>
          </cell>
          <cell r="V3719">
            <v>2313461</v>
          </cell>
          <cell r="W3719">
            <v>56273.4</v>
          </cell>
          <cell r="X3719">
            <v>34</v>
          </cell>
          <cell r="Y3719">
            <v>31</v>
          </cell>
          <cell r="Z3719">
            <v>0</v>
          </cell>
        </row>
        <row r="3720">
          <cell r="A3720">
            <v>41337</v>
          </cell>
          <cell r="B3720">
            <v>0</v>
          </cell>
          <cell r="C3720">
            <v>0</v>
          </cell>
          <cell r="D3720">
            <v>8726</v>
          </cell>
          <cell r="E3720">
            <v>1938790</v>
          </cell>
          <cell r="H3720">
            <v>0</v>
          </cell>
          <cell r="I3720">
            <v>0</v>
          </cell>
          <cell r="J3720">
            <v>0</v>
          </cell>
          <cell r="K3720">
            <v>0</v>
          </cell>
          <cell r="L3720">
            <v>480</v>
          </cell>
          <cell r="M3720">
            <v>120.67</v>
          </cell>
          <cell r="N3720">
            <v>26.46</v>
          </cell>
          <cell r="O3720">
            <v>0.21927571061572884</v>
          </cell>
          <cell r="P3720">
            <v>230</v>
          </cell>
          <cell r="Q3720">
            <v>96000</v>
          </cell>
          <cell r="R3720">
            <v>8.0334383028093139</v>
          </cell>
          <cell r="S3720">
            <v>18.179166666666667</v>
          </cell>
          <cell r="T3720">
            <v>25970</v>
          </cell>
          <cell r="U3720">
            <v>11.121336101988378</v>
          </cell>
          <cell r="V3720">
            <v>1947516</v>
          </cell>
          <cell r="W3720">
            <v>56442.2</v>
          </cell>
          <cell r="X3720">
            <v>46</v>
          </cell>
          <cell r="Y3720">
            <v>19</v>
          </cell>
          <cell r="Z3720">
            <v>0</v>
          </cell>
        </row>
        <row r="3721">
          <cell r="A3721">
            <v>41338</v>
          </cell>
          <cell r="B3721">
            <v>0</v>
          </cell>
          <cell r="C3721">
            <v>0</v>
          </cell>
          <cell r="D3721">
            <v>124220</v>
          </cell>
          <cell r="E3721">
            <v>2077870</v>
          </cell>
          <cell r="H3721">
            <v>0</v>
          </cell>
          <cell r="I3721">
            <v>0</v>
          </cell>
          <cell r="J3721">
            <v>0</v>
          </cell>
          <cell r="K3721">
            <v>0</v>
          </cell>
          <cell r="L3721">
            <v>1800</v>
          </cell>
          <cell r="M3721">
            <v>127.55</v>
          </cell>
          <cell r="N3721">
            <v>29.78</v>
          </cell>
          <cell r="O3721">
            <v>0.23347706781654254</v>
          </cell>
          <cell r="P3721">
            <v>230</v>
          </cell>
          <cell r="Q3721">
            <v>106000</v>
          </cell>
          <cell r="R3721">
            <v>8.1453155625245</v>
          </cell>
          <cell r="S3721">
            <v>69.011111111111106</v>
          </cell>
          <cell r="T3721">
            <v>28469</v>
          </cell>
          <cell r="U3721">
            <v>10.782096099614456</v>
          </cell>
          <cell r="V3721">
            <v>2202090</v>
          </cell>
          <cell r="W3721">
            <v>54567.3</v>
          </cell>
          <cell r="X3721">
            <v>41</v>
          </cell>
          <cell r="Y3721">
            <v>24</v>
          </cell>
          <cell r="Z3721">
            <v>0</v>
          </cell>
        </row>
        <row r="3722">
          <cell r="A3722">
            <v>41339</v>
          </cell>
          <cell r="B3722">
            <v>0</v>
          </cell>
          <cell r="C3722">
            <v>0</v>
          </cell>
          <cell r="D3722">
            <v>216786</v>
          </cell>
          <cell r="E3722">
            <v>2207110</v>
          </cell>
          <cell r="H3722">
            <v>0</v>
          </cell>
          <cell r="I3722">
            <v>0</v>
          </cell>
          <cell r="J3722">
            <v>0</v>
          </cell>
          <cell r="K3722">
            <v>0</v>
          </cell>
          <cell r="L3722">
            <v>2960</v>
          </cell>
          <cell r="M3722">
            <v>136.63</v>
          </cell>
          <cell r="N3722">
            <v>33.299999999999997</v>
          </cell>
          <cell r="O3722">
            <v>0.24372392593134742</v>
          </cell>
          <cell r="P3722">
            <v>230</v>
          </cell>
          <cell r="Q3722">
            <v>111000</v>
          </cell>
          <cell r="R3722">
            <v>8.0769596721071508</v>
          </cell>
          <cell r="S3722">
            <v>73.23851351351351</v>
          </cell>
          <cell r="T3722">
            <v>33076</v>
          </cell>
          <cell r="U3722">
            <v>11.380597187338068</v>
          </cell>
          <cell r="V3722">
            <v>2423896</v>
          </cell>
          <cell r="W3722">
            <v>44577</v>
          </cell>
          <cell r="X3722">
            <v>34</v>
          </cell>
          <cell r="Y3722">
            <v>31</v>
          </cell>
          <cell r="Z3722">
            <v>0</v>
          </cell>
        </row>
        <row r="3723">
          <cell r="A3723">
            <v>41340</v>
          </cell>
          <cell r="B3723">
            <v>0</v>
          </cell>
          <cell r="C3723">
            <v>0</v>
          </cell>
          <cell r="D3723">
            <v>120996</v>
          </cell>
          <cell r="E3723">
            <v>2125180</v>
          </cell>
          <cell r="H3723">
            <v>0</v>
          </cell>
          <cell r="I3723">
            <v>0</v>
          </cell>
          <cell r="J3723">
            <v>0</v>
          </cell>
          <cell r="K3723">
            <v>0</v>
          </cell>
          <cell r="L3723">
            <v>1980</v>
          </cell>
          <cell r="M3723">
            <v>131.91999999999999</v>
          </cell>
          <cell r="N3723">
            <v>31.63</v>
          </cell>
          <cell r="O3723">
            <v>0.23976652516676775</v>
          </cell>
          <cell r="P3723">
            <v>230</v>
          </cell>
          <cell r="Q3723">
            <v>110000</v>
          </cell>
          <cell r="R3723">
            <v>8.0548059429957544</v>
          </cell>
          <cell r="S3723">
            <v>61.109090909090909</v>
          </cell>
          <cell r="T3723">
            <v>29665</v>
          </cell>
          <cell r="U3723">
            <v>11.014546500363284</v>
          </cell>
          <cell r="V3723">
            <v>2246176</v>
          </cell>
          <cell r="W3723">
            <v>52683</v>
          </cell>
          <cell r="X3723">
            <v>36</v>
          </cell>
          <cell r="Y3723">
            <v>29</v>
          </cell>
          <cell r="Z3723">
            <v>0</v>
          </cell>
        </row>
        <row r="3724">
          <cell r="A3724">
            <v>41341</v>
          </cell>
          <cell r="B3724">
            <v>0</v>
          </cell>
          <cell r="C3724">
            <v>0</v>
          </cell>
          <cell r="D3724">
            <v>748973</v>
          </cell>
          <cell r="E3724">
            <v>1596610</v>
          </cell>
          <cell r="H3724">
            <v>0</v>
          </cell>
          <cell r="I3724">
            <v>0</v>
          </cell>
          <cell r="J3724">
            <v>0</v>
          </cell>
          <cell r="K3724">
            <v>0</v>
          </cell>
          <cell r="L3724">
            <v>7020</v>
          </cell>
          <cell r="M3724">
            <v>100.83</v>
          </cell>
          <cell r="N3724">
            <v>27.24</v>
          </cell>
          <cell r="O3724">
            <v>0.2701576911633442</v>
          </cell>
          <cell r="P3724">
            <v>230</v>
          </cell>
          <cell r="Q3724">
            <v>104000</v>
          </cell>
          <cell r="R3724">
            <v>7.9173361102846371</v>
          </cell>
          <cell r="S3724">
            <v>106.69131054131054</v>
          </cell>
          <cell r="T3724">
            <v>33589</v>
          </cell>
          <cell r="U3724">
            <v>11.942969402489702</v>
          </cell>
          <cell r="V3724">
            <v>2345583</v>
          </cell>
          <cell r="W3724">
            <v>56900.6</v>
          </cell>
          <cell r="X3724">
            <v>42</v>
          </cell>
          <cell r="Y3724">
            <v>23</v>
          </cell>
          <cell r="Z3724">
            <v>0</v>
          </cell>
        </row>
        <row r="3725">
          <cell r="A3725">
            <v>41342</v>
          </cell>
          <cell r="B3725">
            <v>0</v>
          </cell>
          <cell r="C3725">
            <v>0</v>
          </cell>
          <cell r="D3725">
            <v>898850</v>
          </cell>
          <cell r="E3725">
            <v>669270</v>
          </cell>
          <cell r="H3725">
            <v>0</v>
          </cell>
          <cell r="I3725">
            <v>0</v>
          </cell>
          <cell r="J3725">
            <v>0</v>
          </cell>
          <cell r="K3725">
            <v>0</v>
          </cell>
          <cell r="L3725">
            <v>10670</v>
          </cell>
          <cell r="M3725">
            <v>45.93</v>
          </cell>
          <cell r="N3725">
            <v>39.6</v>
          </cell>
          <cell r="O3725">
            <v>0.8621815806662313</v>
          </cell>
          <cell r="P3725">
            <v>230</v>
          </cell>
          <cell r="Q3725">
            <v>80000</v>
          </cell>
          <cell r="R3725">
            <v>7.2857609405617243</v>
          </cell>
          <cell r="S3725">
            <v>84.240862230552949</v>
          </cell>
          <cell r="T3725">
            <v>24221</v>
          </cell>
          <cell r="U3725">
            <v>12.881867459123026</v>
          </cell>
          <cell r="V3725">
            <v>1568120</v>
          </cell>
          <cell r="W3725">
            <v>53397.9</v>
          </cell>
          <cell r="X3725">
            <v>55</v>
          </cell>
          <cell r="Y3725">
            <v>10</v>
          </cell>
          <cell r="Z3725">
            <v>0</v>
          </cell>
        </row>
        <row r="3726">
          <cell r="A3726">
            <v>41343</v>
          </cell>
          <cell r="B3726">
            <v>0</v>
          </cell>
          <cell r="C3726">
            <v>0</v>
          </cell>
          <cell r="D3726">
            <v>36121</v>
          </cell>
          <cell r="E3726">
            <v>1331790</v>
          </cell>
          <cell r="H3726">
            <v>0</v>
          </cell>
          <cell r="I3726">
            <v>0</v>
          </cell>
          <cell r="J3726">
            <v>0</v>
          </cell>
          <cell r="K3726">
            <v>0</v>
          </cell>
          <cell r="L3726">
            <v>480</v>
          </cell>
          <cell r="M3726">
            <v>82.88</v>
          </cell>
          <cell r="N3726">
            <v>21.78</v>
          </cell>
          <cell r="O3726">
            <v>0.26278957528957531</v>
          </cell>
          <cell r="P3726">
            <v>230</v>
          </cell>
          <cell r="Q3726">
            <v>66000</v>
          </cell>
          <cell r="R3726">
            <v>8.0344473938223935</v>
          </cell>
          <cell r="S3726">
            <v>75.252083333333331</v>
          </cell>
          <cell r="T3726">
            <v>21074</v>
          </cell>
          <cell r="U3726">
            <v>12.848581523213134</v>
          </cell>
          <cell r="V3726">
            <v>1367911</v>
          </cell>
          <cell r="W3726">
            <v>33252.5</v>
          </cell>
          <cell r="X3726">
            <v>58</v>
          </cell>
          <cell r="Y3726">
            <v>7</v>
          </cell>
          <cell r="Z3726">
            <v>2.3119999999999834</v>
          </cell>
        </row>
        <row r="3727">
          <cell r="A3727">
            <v>41344</v>
          </cell>
          <cell r="B3727">
            <v>0</v>
          </cell>
          <cell r="C3727">
            <v>0</v>
          </cell>
          <cell r="D3727">
            <v>378166</v>
          </cell>
          <cell r="E3727">
            <v>1629400</v>
          </cell>
          <cell r="H3727">
            <v>0</v>
          </cell>
          <cell r="I3727">
            <v>0</v>
          </cell>
          <cell r="J3727">
            <v>0</v>
          </cell>
          <cell r="K3727">
            <v>0</v>
          </cell>
          <cell r="L3727">
            <v>4890</v>
          </cell>
          <cell r="M3727">
            <v>103.21</v>
          </cell>
          <cell r="N3727">
            <v>22.75</v>
          </cell>
          <cell r="O3727">
            <v>0.22042437748280208</v>
          </cell>
          <cell r="P3727">
            <v>230</v>
          </cell>
          <cell r="Q3727">
            <v>93000</v>
          </cell>
          <cell r="R3727">
            <v>7.8936149597907184</v>
          </cell>
          <cell r="S3727">
            <v>77.334560327198361</v>
          </cell>
          <cell r="T3727">
            <v>26558</v>
          </cell>
          <cell r="U3727">
            <v>11.032948356367861</v>
          </cell>
          <cell r="V3727">
            <v>2007566</v>
          </cell>
          <cell r="W3727">
            <v>0</v>
          </cell>
          <cell r="X3727">
            <v>46</v>
          </cell>
          <cell r="Y3727">
            <v>19</v>
          </cell>
          <cell r="Z3727">
            <v>0</v>
          </cell>
        </row>
        <row r="3728">
          <cell r="A3728">
            <v>41345</v>
          </cell>
          <cell r="B3728">
            <v>0</v>
          </cell>
          <cell r="C3728">
            <v>0</v>
          </cell>
          <cell r="D3728">
            <v>506037</v>
          </cell>
          <cell r="E3728">
            <v>1503450</v>
          </cell>
          <cell r="H3728">
            <v>0</v>
          </cell>
          <cell r="I3728">
            <v>0</v>
          </cell>
          <cell r="J3728">
            <v>0</v>
          </cell>
          <cell r="K3728">
            <v>0</v>
          </cell>
          <cell r="L3728">
            <v>6350</v>
          </cell>
          <cell r="M3728">
            <v>94.93</v>
          </cell>
          <cell r="N3728">
            <v>23.49</v>
          </cell>
          <cell r="O3728">
            <v>0.24744548614768774</v>
          </cell>
          <cell r="P3728">
            <v>230</v>
          </cell>
          <cell r="Q3728">
            <v>100000</v>
          </cell>
          <cell r="R3728">
            <v>7.9187295902243759</v>
          </cell>
          <cell r="S3728">
            <v>79.690866141732286</v>
          </cell>
          <cell r="T3728">
            <v>26344</v>
          </cell>
          <cell r="U3728">
            <v>10.93358454172632</v>
          </cell>
          <cell r="V3728">
            <v>2009487</v>
          </cell>
          <cell r="W3728">
            <v>16237.1</v>
          </cell>
          <cell r="X3728">
            <v>42</v>
          </cell>
          <cell r="Y3728">
            <v>23</v>
          </cell>
          <cell r="Z3728">
            <v>0</v>
          </cell>
        </row>
        <row r="3729">
          <cell r="A3729">
            <v>41346</v>
          </cell>
          <cell r="B3729">
            <v>0</v>
          </cell>
          <cell r="C3729">
            <v>0</v>
          </cell>
          <cell r="D3729">
            <v>328710</v>
          </cell>
          <cell r="E3729">
            <v>1904470</v>
          </cell>
          <cell r="H3729">
            <v>0</v>
          </cell>
          <cell r="I3729">
            <v>0</v>
          </cell>
          <cell r="J3729">
            <v>0</v>
          </cell>
          <cell r="K3729">
            <v>0</v>
          </cell>
          <cell r="L3729">
            <v>4300</v>
          </cell>
          <cell r="M3729">
            <v>120.53</v>
          </cell>
          <cell r="N3729">
            <v>27.05</v>
          </cell>
          <cell r="O3729">
            <v>0.22442545424375673</v>
          </cell>
          <cell r="P3729">
            <v>230</v>
          </cell>
          <cell r="Q3729">
            <v>105000</v>
          </cell>
          <cell r="R3729">
            <v>7.9003982411018008</v>
          </cell>
          <cell r="S3729">
            <v>76.444186046511632</v>
          </cell>
          <cell r="T3729">
            <v>28368</v>
          </cell>
          <cell r="U3729">
            <v>10.594270054361941</v>
          </cell>
          <cell r="V3729">
            <v>2233180</v>
          </cell>
          <cell r="W3729">
            <v>34683.599999999999</v>
          </cell>
          <cell r="X3729">
            <v>39</v>
          </cell>
          <cell r="Y3729">
            <v>26</v>
          </cell>
          <cell r="Z3729">
            <v>0</v>
          </cell>
        </row>
        <row r="3730">
          <cell r="A3730">
            <v>41347</v>
          </cell>
          <cell r="B3730">
            <v>0</v>
          </cell>
          <cell r="C3730">
            <v>0</v>
          </cell>
          <cell r="D3730">
            <v>203944</v>
          </cell>
          <cell r="E3730">
            <v>1979560</v>
          </cell>
          <cell r="H3730">
            <v>0</v>
          </cell>
          <cell r="I3730">
            <v>0</v>
          </cell>
          <cell r="J3730">
            <v>0</v>
          </cell>
          <cell r="K3730">
            <v>0</v>
          </cell>
          <cell r="L3730">
            <v>2680</v>
          </cell>
          <cell r="M3730">
            <v>122.64</v>
          </cell>
          <cell r="N3730">
            <v>25.74</v>
          </cell>
          <cell r="O3730">
            <v>0.20988258317025438</v>
          </cell>
          <cell r="P3730">
            <v>230</v>
          </cell>
          <cell r="Q3730">
            <v>105000</v>
          </cell>
          <cell r="R3730">
            <v>8.0706131767775595</v>
          </cell>
          <cell r="S3730">
            <v>76.09850746268657</v>
          </cell>
          <cell r="T3730">
            <v>35838</v>
          </cell>
          <cell r="U3730">
            <v>13.688498853219411</v>
          </cell>
          <cell r="V3730">
            <v>2183504</v>
          </cell>
          <cell r="W3730">
            <v>30387.200000000001</v>
          </cell>
          <cell r="X3730">
            <v>36</v>
          </cell>
          <cell r="Y3730">
            <v>29</v>
          </cell>
          <cell r="Z3730">
            <v>0</v>
          </cell>
        </row>
        <row r="3731">
          <cell r="A3731">
            <v>41348</v>
          </cell>
          <cell r="B3731">
            <v>0</v>
          </cell>
          <cell r="C3731">
            <v>0</v>
          </cell>
          <cell r="D3731">
            <v>123051</v>
          </cell>
          <cell r="E3731">
            <v>2035310</v>
          </cell>
          <cell r="H3731">
            <v>0</v>
          </cell>
          <cell r="I3731">
            <v>0</v>
          </cell>
          <cell r="J3731">
            <v>0</v>
          </cell>
          <cell r="K3731">
            <v>0</v>
          </cell>
          <cell r="L3731">
            <v>1620</v>
          </cell>
          <cell r="M3731">
            <v>134.81</v>
          </cell>
          <cell r="N3731">
            <v>30.8</v>
          </cell>
          <cell r="O3731">
            <v>0.22846969809361323</v>
          </cell>
          <cell r="P3731">
            <v>230</v>
          </cell>
          <cell r="Q3731">
            <v>96000</v>
          </cell>
          <cell r="R3731">
            <v>7.5488094355018172</v>
          </cell>
          <cell r="S3731">
            <v>75.957407407407402</v>
          </cell>
          <cell r="T3731">
            <v>25460</v>
          </cell>
          <cell r="U3731">
            <v>9.8378538159279181</v>
          </cell>
          <cell r="V3731">
            <v>2158361</v>
          </cell>
          <cell r="W3731">
            <v>30146.5</v>
          </cell>
          <cell r="X3731">
            <v>52</v>
          </cell>
          <cell r="Y3731">
            <v>13</v>
          </cell>
          <cell r="Z3731">
            <v>0</v>
          </cell>
        </row>
        <row r="3732">
          <cell r="A3732">
            <v>41349</v>
          </cell>
          <cell r="B3732">
            <v>0</v>
          </cell>
          <cell r="C3732">
            <v>0</v>
          </cell>
          <cell r="D3732">
            <v>0</v>
          </cell>
          <cell r="E3732">
            <v>1512070</v>
          </cell>
          <cell r="H3732">
            <v>0</v>
          </cell>
          <cell r="I3732">
            <v>0</v>
          </cell>
          <cell r="J3732">
            <v>0</v>
          </cell>
          <cell r="K3732">
            <v>0</v>
          </cell>
          <cell r="L3732">
            <v>0</v>
          </cell>
          <cell r="M3732">
            <v>93.33</v>
          </cell>
          <cell r="N3732">
            <v>18.329999999999998</v>
          </cell>
          <cell r="O3732">
            <v>0.19639987142397941</v>
          </cell>
          <cell r="P3732">
            <v>230</v>
          </cell>
          <cell r="Q3732">
            <v>82000</v>
          </cell>
          <cell r="R3732">
            <v>8.1006643094396225</v>
          </cell>
          <cell r="S3732" t="str">
            <v/>
          </cell>
          <cell r="T3732">
            <v>23238</v>
          </cell>
          <cell r="U3732">
            <v>12.817192325752114</v>
          </cell>
          <cell r="V3732">
            <v>1512070</v>
          </cell>
          <cell r="W3732">
            <v>45434.9</v>
          </cell>
          <cell r="X3732">
            <v>52</v>
          </cell>
          <cell r="Y3732">
            <v>13</v>
          </cell>
          <cell r="Z3732">
            <v>0</v>
          </cell>
        </row>
        <row r="3733">
          <cell r="A3733">
            <v>41350</v>
          </cell>
          <cell r="B3733">
            <v>0</v>
          </cell>
          <cell r="C3733">
            <v>0</v>
          </cell>
          <cell r="D3733">
            <v>96844</v>
          </cell>
          <cell r="E3733">
            <v>1516330</v>
          </cell>
          <cell r="H3733">
            <v>0</v>
          </cell>
          <cell r="I3733">
            <v>0</v>
          </cell>
          <cell r="J3733">
            <v>0</v>
          </cell>
          <cell r="K3733">
            <v>0</v>
          </cell>
          <cell r="L3733">
            <v>1830</v>
          </cell>
          <cell r="M3733">
            <v>102.56</v>
          </cell>
          <cell r="N3733">
            <v>20.82</v>
          </cell>
          <cell r="O3733">
            <v>0.20300312012480498</v>
          </cell>
          <cell r="P3733">
            <v>230</v>
          </cell>
          <cell r="Q3733">
            <v>96000</v>
          </cell>
          <cell r="R3733">
            <v>7.3924044461778475</v>
          </cell>
          <cell r="S3733">
            <v>52.92021857923497</v>
          </cell>
          <cell r="T3733">
            <v>28641</v>
          </cell>
          <cell r="U3733">
            <v>14.807202446853223</v>
          </cell>
          <cell r="V3733">
            <v>1613174</v>
          </cell>
          <cell r="W3733">
            <v>47494.7</v>
          </cell>
          <cell r="X3733">
            <v>36</v>
          </cell>
          <cell r="Y3733">
            <v>29</v>
          </cell>
          <cell r="Z3733">
            <v>0</v>
          </cell>
        </row>
        <row r="3734">
          <cell r="A3734">
            <v>41351</v>
          </cell>
          <cell r="B3734">
            <v>0</v>
          </cell>
          <cell r="C3734">
            <v>0</v>
          </cell>
          <cell r="D3734">
            <v>2565</v>
          </cell>
          <cell r="E3734">
            <v>1907350</v>
          </cell>
          <cell r="H3734">
            <v>0</v>
          </cell>
          <cell r="I3734">
            <v>0</v>
          </cell>
          <cell r="J3734">
            <v>0</v>
          </cell>
          <cell r="K3734">
            <v>0</v>
          </cell>
          <cell r="L3734">
            <v>340</v>
          </cell>
          <cell r="M3734">
            <v>119.24</v>
          </cell>
          <cell r="N3734">
            <v>26.84</v>
          </cell>
          <cell r="O3734">
            <v>0.22509225092250923</v>
          </cell>
          <cell r="P3734">
            <v>230</v>
          </cell>
          <cell r="Q3734">
            <v>88000</v>
          </cell>
          <cell r="R3734">
            <v>7.9979453203622946</v>
          </cell>
          <cell r="S3734">
            <v>7.5441176470588234</v>
          </cell>
          <cell r="T3734">
            <v>26297</v>
          </cell>
          <cell r="U3734">
            <v>11.483075424822571</v>
          </cell>
          <cell r="V3734">
            <v>1909915</v>
          </cell>
          <cell r="W3734">
            <v>31848.2</v>
          </cell>
          <cell r="X3734">
            <v>44</v>
          </cell>
          <cell r="Y3734">
            <v>21</v>
          </cell>
          <cell r="Z3734">
            <v>0</v>
          </cell>
        </row>
        <row r="3735">
          <cell r="A3735">
            <v>41352</v>
          </cell>
          <cell r="B3735">
            <v>0</v>
          </cell>
          <cell r="C3735">
            <v>0</v>
          </cell>
          <cell r="D3735">
            <v>16808</v>
          </cell>
          <cell r="E3735">
            <v>1977920</v>
          </cell>
          <cell r="H3735">
            <v>0</v>
          </cell>
          <cell r="I3735">
            <v>0</v>
          </cell>
          <cell r="J3735">
            <v>0</v>
          </cell>
          <cell r="K3735">
            <v>0</v>
          </cell>
          <cell r="L3735">
            <v>430</v>
          </cell>
          <cell r="M3735">
            <v>122.63</v>
          </cell>
          <cell r="N3735">
            <v>27.86</v>
          </cell>
          <cell r="O3735">
            <v>0.22718747451683927</v>
          </cell>
          <cell r="P3735">
            <v>230</v>
          </cell>
          <cell r="Q3735">
            <v>94000</v>
          </cell>
          <cell r="R3735">
            <v>8.0645845225475004</v>
          </cell>
          <cell r="S3735">
            <v>39.088372093023253</v>
          </cell>
          <cell r="T3735">
            <v>27204</v>
          </cell>
          <cell r="U3735">
            <v>11.374049995788898</v>
          </cell>
          <cell r="V3735">
            <v>1994728</v>
          </cell>
          <cell r="W3735">
            <v>50875.9</v>
          </cell>
          <cell r="X3735">
            <v>39</v>
          </cell>
          <cell r="Y3735">
            <v>26</v>
          </cell>
          <cell r="Z3735">
            <v>0</v>
          </cell>
        </row>
        <row r="3736">
          <cell r="A3736">
            <v>41353</v>
          </cell>
          <cell r="B3736">
            <v>0</v>
          </cell>
          <cell r="C3736">
            <v>0</v>
          </cell>
          <cell r="D3736">
            <v>129835</v>
          </cell>
          <cell r="E3736">
            <v>2065840</v>
          </cell>
          <cell r="H3736">
            <v>0</v>
          </cell>
          <cell r="I3736">
            <v>0</v>
          </cell>
          <cell r="J3736">
            <v>0</v>
          </cell>
          <cell r="K3736">
            <v>0</v>
          </cell>
          <cell r="L3736">
            <v>2300</v>
          </cell>
          <cell r="M3736">
            <v>126.7</v>
          </cell>
          <cell r="N3736">
            <v>29.48</v>
          </cell>
          <cell r="O3736">
            <v>0.23267561168113654</v>
          </cell>
          <cell r="P3736">
            <v>230</v>
          </cell>
          <cell r="Q3736">
            <v>104000</v>
          </cell>
          <cell r="R3736">
            <v>8.1524861878453034</v>
          </cell>
          <cell r="S3736">
            <v>56.45</v>
          </cell>
          <cell r="T3736">
            <v>33314</v>
          </cell>
          <cell r="U3736">
            <v>12.653910984093731</v>
          </cell>
          <cell r="V3736">
            <v>2195675</v>
          </cell>
          <cell r="W3736">
            <v>45301.599999999999</v>
          </cell>
          <cell r="X3736">
            <v>34</v>
          </cell>
          <cell r="Y3736">
            <v>31</v>
          </cell>
          <cell r="Z3736">
            <v>0</v>
          </cell>
        </row>
        <row r="3737">
          <cell r="A3737">
            <v>41354</v>
          </cell>
          <cell r="B3737">
            <v>0</v>
          </cell>
          <cell r="C3737">
            <v>0</v>
          </cell>
          <cell r="D3737">
            <v>282170</v>
          </cell>
          <cell r="E3737">
            <v>2055910</v>
          </cell>
          <cell r="H3737">
            <v>0</v>
          </cell>
          <cell r="I3737">
            <v>0</v>
          </cell>
          <cell r="J3737">
            <v>0</v>
          </cell>
          <cell r="K3737">
            <v>0</v>
          </cell>
          <cell r="L3737">
            <v>3610</v>
          </cell>
          <cell r="M3737">
            <v>126.32</v>
          </cell>
          <cell r="N3737">
            <v>29.84</v>
          </cell>
          <cell r="O3737">
            <v>0.23622545915136164</v>
          </cell>
          <cell r="P3737">
            <v>230</v>
          </cell>
          <cell r="Q3737">
            <v>111000</v>
          </cell>
          <cell r="R3737">
            <v>8.1377058264724518</v>
          </cell>
          <cell r="S3737">
            <v>78.16343490304709</v>
          </cell>
          <cell r="T3737">
            <v>29309</v>
          </cell>
          <cell r="U3737">
            <v>10.454606343666597</v>
          </cell>
          <cell r="V3737">
            <v>2338080</v>
          </cell>
          <cell r="W3737">
            <v>48573.4</v>
          </cell>
          <cell r="X3737">
            <v>31</v>
          </cell>
          <cell r="Y3737">
            <v>34</v>
          </cell>
          <cell r="Z3737">
            <v>0</v>
          </cell>
        </row>
        <row r="3738">
          <cell r="A3738">
            <v>41355</v>
          </cell>
          <cell r="B3738">
            <v>0</v>
          </cell>
          <cell r="C3738">
            <v>0</v>
          </cell>
          <cell r="D3738">
            <v>261374</v>
          </cell>
          <cell r="E3738">
            <v>1917000</v>
          </cell>
          <cell r="H3738">
            <v>0</v>
          </cell>
          <cell r="I3738">
            <v>0</v>
          </cell>
          <cell r="J3738">
            <v>0</v>
          </cell>
          <cell r="K3738">
            <v>0</v>
          </cell>
          <cell r="L3738">
            <v>3460</v>
          </cell>
          <cell r="M3738">
            <v>122.19</v>
          </cell>
          <cell r="N3738">
            <v>26.51</v>
          </cell>
          <cell r="O3738">
            <v>0.21695719780669451</v>
          </cell>
          <cell r="P3738">
            <v>230</v>
          </cell>
          <cell r="Q3738">
            <v>101000</v>
          </cell>
          <cell r="R3738">
            <v>7.8443407807512893</v>
          </cell>
          <cell r="S3738">
            <v>75.541618497109823</v>
          </cell>
          <cell r="T3738">
            <v>27662</v>
          </cell>
          <cell r="U3738">
            <v>10.59051751443967</v>
          </cell>
          <cell r="V3738">
            <v>2178374</v>
          </cell>
          <cell r="W3738">
            <v>52290.7</v>
          </cell>
          <cell r="X3738">
            <v>39</v>
          </cell>
          <cell r="Y3738">
            <v>26</v>
          </cell>
          <cell r="Z3738">
            <v>0</v>
          </cell>
        </row>
        <row r="3739">
          <cell r="A3739">
            <v>41356</v>
          </cell>
          <cell r="B3739">
            <v>0</v>
          </cell>
          <cell r="C3739">
            <v>0</v>
          </cell>
          <cell r="D3739">
            <v>32506</v>
          </cell>
          <cell r="E3739">
            <v>1823090</v>
          </cell>
          <cell r="H3739">
            <v>0</v>
          </cell>
          <cell r="I3739">
            <v>0</v>
          </cell>
          <cell r="J3739">
            <v>0</v>
          </cell>
          <cell r="K3739">
            <v>0</v>
          </cell>
          <cell r="L3739">
            <v>700</v>
          </cell>
          <cell r="M3739">
            <v>118.61</v>
          </cell>
          <cell r="N3739">
            <v>24.79</v>
          </cell>
          <cell r="O3739">
            <v>0.20900429980608717</v>
          </cell>
          <cell r="P3739">
            <v>230</v>
          </cell>
          <cell r="Q3739">
            <v>88000</v>
          </cell>
          <cell r="R3739">
            <v>7.6852289014416995</v>
          </cell>
          <cell r="S3739">
            <v>46.437142857142859</v>
          </cell>
          <cell r="T3739">
            <v>24677</v>
          </cell>
          <cell r="U3739">
            <v>11.091109271630247</v>
          </cell>
          <cell r="V3739">
            <v>1855596</v>
          </cell>
          <cell r="W3739">
            <v>51952.5</v>
          </cell>
          <cell r="X3739">
            <v>49</v>
          </cell>
          <cell r="Y3739">
            <v>16</v>
          </cell>
          <cell r="Z3739">
            <v>0</v>
          </cell>
        </row>
        <row r="3740">
          <cell r="A3740">
            <v>41357</v>
          </cell>
          <cell r="B3740">
            <v>0</v>
          </cell>
          <cell r="C3740">
            <v>0</v>
          </cell>
          <cell r="D3740">
            <v>172970</v>
          </cell>
          <cell r="E3740">
            <v>1958630</v>
          </cell>
          <cell r="H3740">
            <v>0</v>
          </cell>
          <cell r="I3740">
            <v>0</v>
          </cell>
          <cell r="J3740">
            <v>0</v>
          </cell>
          <cell r="K3740">
            <v>0</v>
          </cell>
          <cell r="L3740">
            <v>2600</v>
          </cell>
          <cell r="M3740">
            <v>119.92</v>
          </cell>
          <cell r="N3740">
            <v>27.13</v>
          </cell>
          <cell r="O3740">
            <v>0.22623415610406936</v>
          </cell>
          <cell r="P3740">
            <v>230</v>
          </cell>
          <cell r="Q3740">
            <v>102000</v>
          </cell>
          <cell r="R3740">
            <v>8.1664026017344895</v>
          </cell>
          <cell r="S3740">
            <v>66.526923076923083</v>
          </cell>
          <cell r="T3740">
            <v>28232</v>
          </cell>
          <cell r="U3740">
            <v>11.045922311878401</v>
          </cell>
          <cell r="V3740">
            <v>2131600</v>
          </cell>
          <cell r="W3740">
            <v>45393.9</v>
          </cell>
          <cell r="X3740">
            <v>40</v>
          </cell>
          <cell r="Y3740">
            <v>25</v>
          </cell>
          <cell r="Z3740">
            <v>0</v>
          </cell>
        </row>
        <row r="3741">
          <cell r="A3741">
            <v>41358</v>
          </cell>
          <cell r="B3741">
            <v>0</v>
          </cell>
          <cell r="C3741">
            <v>0</v>
          </cell>
          <cell r="D3741">
            <v>277627</v>
          </cell>
          <cell r="E3741">
            <v>2102980</v>
          </cell>
          <cell r="H3741">
            <v>0</v>
          </cell>
          <cell r="I3741">
            <v>0</v>
          </cell>
          <cell r="J3741">
            <v>0</v>
          </cell>
          <cell r="K3741">
            <v>0</v>
          </cell>
          <cell r="L3741">
            <v>3550</v>
          </cell>
          <cell r="M3741">
            <v>130.37</v>
          </cell>
          <cell r="N3741">
            <v>32.880000000000003</v>
          </cell>
          <cell r="O3741">
            <v>0.2522052619467669</v>
          </cell>
          <cell r="P3741">
            <v>230</v>
          </cell>
          <cell r="Q3741">
            <v>106000</v>
          </cell>
          <cell r="R3741">
            <v>8.0654291631510322</v>
          </cell>
          <cell r="S3741">
            <v>78.204788732394363</v>
          </cell>
          <cell r="T3741">
            <v>28648</v>
          </cell>
          <cell r="U3741">
            <v>10.036277302385484</v>
          </cell>
          <cell r="V3741">
            <v>2380607</v>
          </cell>
          <cell r="W3741">
            <v>41421.599999999999</v>
          </cell>
          <cell r="X3741">
            <v>36</v>
          </cell>
          <cell r="Y3741">
            <v>29</v>
          </cell>
          <cell r="Z3741">
            <v>0</v>
          </cell>
        </row>
        <row r="3742">
          <cell r="A3742">
            <v>41359</v>
          </cell>
          <cell r="B3742">
            <v>0</v>
          </cell>
          <cell r="C3742">
            <v>0</v>
          </cell>
          <cell r="D3742">
            <v>204584</v>
          </cell>
          <cell r="E3742">
            <v>2084460</v>
          </cell>
          <cell r="H3742">
            <v>0</v>
          </cell>
          <cell r="I3742">
            <v>0</v>
          </cell>
          <cell r="J3742">
            <v>0</v>
          </cell>
          <cell r="K3742">
            <v>0</v>
          </cell>
          <cell r="L3742">
            <v>3050</v>
          </cell>
          <cell r="M3742">
            <v>127.91</v>
          </cell>
          <cell r="N3742">
            <v>29.39</v>
          </cell>
          <cell r="O3742">
            <v>0.2297709326870456</v>
          </cell>
          <cell r="P3742">
            <v>230</v>
          </cell>
          <cell r="Q3742">
            <v>106000</v>
          </cell>
          <cell r="R3742">
            <v>8.1481510437026028</v>
          </cell>
          <cell r="S3742">
            <v>67.07672131147541</v>
          </cell>
          <cell r="T3742">
            <v>31118</v>
          </cell>
          <cell r="U3742">
            <v>11.337664107810946</v>
          </cell>
          <cell r="V3742">
            <v>2289044</v>
          </cell>
          <cell r="W3742">
            <v>48144.5</v>
          </cell>
          <cell r="X3742">
            <v>38</v>
          </cell>
          <cell r="Y3742">
            <v>27</v>
          </cell>
          <cell r="Z3742">
            <v>0</v>
          </cell>
        </row>
        <row r="3743">
          <cell r="A3743">
            <v>41360</v>
          </cell>
          <cell r="B3743">
            <v>0</v>
          </cell>
          <cell r="C3743">
            <v>0</v>
          </cell>
          <cell r="D3743">
            <v>215321</v>
          </cell>
          <cell r="E3743">
            <v>1909300</v>
          </cell>
          <cell r="H3743">
            <v>0</v>
          </cell>
          <cell r="I3743">
            <v>0</v>
          </cell>
          <cell r="J3743">
            <v>0</v>
          </cell>
          <cell r="K3743">
            <v>0</v>
          </cell>
          <cell r="L3743">
            <v>2930</v>
          </cell>
          <cell r="M3743">
            <v>119.09</v>
          </cell>
          <cell r="N3743">
            <v>24.74</v>
          </cell>
          <cell r="O3743">
            <v>0.20774204383239564</v>
          </cell>
          <cell r="P3743">
            <v>230</v>
          </cell>
          <cell r="Q3743">
            <v>110000</v>
          </cell>
          <cell r="R3743">
            <v>8.0162062305819131</v>
          </cell>
          <cell r="S3743">
            <v>73.488395904436857</v>
          </cell>
          <cell r="T3743">
            <v>29335</v>
          </cell>
          <cell r="U3743">
            <v>11.515178471830975</v>
          </cell>
          <cell r="V3743">
            <v>2124621</v>
          </cell>
          <cell r="W3743">
            <v>53335.1</v>
          </cell>
          <cell r="X3743">
            <v>38</v>
          </cell>
          <cell r="Y3743">
            <v>27</v>
          </cell>
          <cell r="Z3743">
            <v>0</v>
          </cell>
        </row>
        <row r="3744">
          <cell r="A3744">
            <v>41361</v>
          </cell>
          <cell r="B3744">
            <v>0</v>
          </cell>
          <cell r="C3744">
            <v>0</v>
          </cell>
          <cell r="D3744">
            <v>50230</v>
          </cell>
          <cell r="E3744">
            <v>1757370</v>
          </cell>
          <cell r="H3744">
            <v>0</v>
          </cell>
          <cell r="I3744">
            <v>0</v>
          </cell>
          <cell r="J3744">
            <v>0</v>
          </cell>
          <cell r="K3744">
            <v>0</v>
          </cell>
          <cell r="L3744">
            <v>1060</v>
          </cell>
          <cell r="M3744">
            <v>112.46</v>
          </cell>
          <cell r="N3744">
            <v>23.36</v>
          </cell>
          <cell r="O3744">
            <v>0.20771829983994311</v>
          </cell>
          <cell r="P3744">
            <v>230</v>
          </cell>
          <cell r="Q3744">
            <v>96000</v>
          </cell>
          <cell r="R3744">
            <v>7.8133113996087502</v>
          </cell>
          <cell r="S3744">
            <v>47.386792452830186</v>
          </cell>
          <cell r="T3744">
            <v>26760</v>
          </cell>
          <cell r="U3744">
            <v>12.346669617171941</v>
          </cell>
          <cell r="V3744">
            <v>1807600</v>
          </cell>
          <cell r="W3744">
            <v>51936.9</v>
          </cell>
          <cell r="X3744">
            <v>50</v>
          </cell>
          <cell r="Y3744">
            <v>15</v>
          </cell>
          <cell r="Z3744">
            <v>0</v>
          </cell>
        </row>
        <row r="3745">
          <cell r="A3745">
            <v>41362</v>
          </cell>
          <cell r="B3745">
            <v>0</v>
          </cell>
          <cell r="C3745">
            <v>0</v>
          </cell>
          <cell r="D3745">
            <v>0</v>
          </cell>
          <cell r="E3745">
            <v>1701400</v>
          </cell>
          <cell r="H3745">
            <v>0</v>
          </cell>
          <cell r="I3745">
            <v>0</v>
          </cell>
          <cell r="J3745">
            <v>0</v>
          </cell>
          <cell r="K3745">
            <v>0</v>
          </cell>
          <cell r="L3745">
            <v>0</v>
          </cell>
          <cell r="M3745">
            <v>107.02</v>
          </cell>
          <cell r="N3745">
            <v>22.39</v>
          </cell>
          <cell r="O3745">
            <v>0.20921323117174362</v>
          </cell>
          <cell r="P3745">
            <v>230</v>
          </cell>
          <cell r="Q3745">
            <v>81000</v>
          </cell>
          <cell r="R3745">
            <v>7.9489814987852734</v>
          </cell>
          <cell r="S3745" t="str">
            <v/>
          </cell>
          <cell r="T3745">
            <v>23069</v>
          </cell>
          <cell r="U3745">
            <v>11.308067473845067</v>
          </cell>
          <cell r="V3745">
            <v>1701400</v>
          </cell>
          <cell r="W3745">
            <v>44961.2</v>
          </cell>
          <cell r="X3745">
            <v>54</v>
          </cell>
          <cell r="Y3745">
            <v>11</v>
          </cell>
          <cell r="Z3745">
            <v>0</v>
          </cell>
        </row>
        <row r="3746">
          <cell r="A3746">
            <v>41363</v>
          </cell>
          <cell r="B3746">
            <v>0</v>
          </cell>
          <cell r="C3746">
            <v>0</v>
          </cell>
          <cell r="D3746">
            <v>0</v>
          </cell>
          <cell r="E3746">
            <v>1742310</v>
          </cell>
          <cell r="H3746">
            <v>0</v>
          </cell>
          <cell r="I3746">
            <v>0</v>
          </cell>
          <cell r="J3746">
            <v>0</v>
          </cell>
          <cell r="K3746">
            <v>0</v>
          </cell>
          <cell r="L3746">
            <v>0</v>
          </cell>
          <cell r="M3746">
            <v>107.6</v>
          </cell>
          <cell r="N3746">
            <v>23.22</v>
          </cell>
          <cell r="O3746">
            <v>0.21579925650557621</v>
          </cell>
          <cell r="P3746">
            <v>230</v>
          </cell>
          <cell r="Q3746">
            <v>84000</v>
          </cell>
          <cell r="R3746">
            <v>8.096236059479553</v>
          </cell>
          <cell r="S3746" t="str">
            <v/>
          </cell>
          <cell r="T3746">
            <v>23413</v>
          </cell>
          <cell r="U3746">
            <v>11.207214559980715</v>
          </cell>
          <cell r="V3746">
            <v>1742310</v>
          </cell>
          <cell r="W3746">
            <v>38313.4</v>
          </cell>
          <cell r="X3746">
            <v>53</v>
          </cell>
          <cell r="Y3746">
            <v>12</v>
          </cell>
          <cell r="Z3746">
            <v>0</v>
          </cell>
        </row>
        <row r="3747">
          <cell r="A3747">
            <v>41364</v>
          </cell>
          <cell r="B3747">
            <v>0</v>
          </cell>
          <cell r="C3747">
            <v>0</v>
          </cell>
          <cell r="D3747">
            <v>0</v>
          </cell>
          <cell r="E3747">
            <v>1460760</v>
          </cell>
          <cell r="H3747">
            <v>0</v>
          </cell>
          <cell r="I3747">
            <v>0</v>
          </cell>
          <cell r="J3747">
            <v>0</v>
          </cell>
          <cell r="K3747">
            <v>0</v>
          </cell>
          <cell r="L3747">
            <v>0</v>
          </cell>
          <cell r="M3747">
            <v>93.62</v>
          </cell>
          <cell r="N3747">
            <v>20.39</v>
          </cell>
          <cell r="O3747">
            <v>0.21779534287545396</v>
          </cell>
          <cell r="P3747">
            <v>230</v>
          </cell>
          <cell r="Q3747">
            <v>70000</v>
          </cell>
          <cell r="R3747">
            <v>7.8015381328775906</v>
          </cell>
          <cell r="S3747" t="str">
            <v/>
          </cell>
          <cell r="T3747">
            <v>24338</v>
          </cell>
          <cell r="U3747">
            <v>13.895432514581449</v>
          </cell>
          <cell r="V3747">
            <v>1460760</v>
          </cell>
          <cell r="W3747">
            <v>36496.9</v>
          </cell>
          <cell r="X3747">
            <v>58</v>
          </cell>
          <cell r="Y3747">
            <v>7</v>
          </cell>
          <cell r="Z3747">
            <v>4.5935999999999879</v>
          </cell>
        </row>
        <row r="3748">
          <cell r="A3748">
            <v>41365</v>
          </cell>
          <cell r="B3748">
            <v>0</v>
          </cell>
          <cell r="C3748">
            <v>0</v>
          </cell>
          <cell r="D3748">
            <v>1558</v>
          </cell>
          <cell r="E3748">
            <v>1767240</v>
          </cell>
          <cell r="H3748">
            <v>0</v>
          </cell>
          <cell r="I3748">
            <v>0</v>
          </cell>
          <cell r="J3748">
            <v>0</v>
          </cell>
          <cell r="K3748">
            <v>0</v>
          </cell>
          <cell r="L3748">
            <v>90</v>
          </cell>
          <cell r="M3748">
            <v>108.32</v>
          </cell>
          <cell r="N3748">
            <v>25.43</v>
          </cell>
          <cell r="O3748">
            <v>0.23476735598227474</v>
          </cell>
          <cell r="P3748">
            <v>230</v>
          </cell>
          <cell r="Q3748">
            <v>85000</v>
          </cell>
          <cell r="R3748">
            <v>8.1574963072378139</v>
          </cell>
          <cell r="S3748">
            <v>17.31111111111111</v>
          </cell>
          <cell r="T3748">
            <v>30891</v>
          </cell>
          <cell r="U3748">
            <v>14.565311584477142</v>
          </cell>
          <cell r="V3748">
            <v>1768798</v>
          </cell>
          <cell r="W3748">
            <v>37340.699999999997</v>
          </cell>
          <cell r="X3748">
            <v>45</v>
          </cell>
          <cell r="Y3748">
            <v>20</v>
          </cell>
          <cell r="Z3748">
            <v>0</v>
          </cell>
        </row>
        <row r="3749">
          <cell r="A3749">
            <v>41366</v>
          </cell>
          <cell r="B3749">
            <v>0</v>
          </cell>
          <cell r="C3749">
            <v>0</v>
          </cell>
          <cell r="D3749">
            <v>72372</v>
          </cell>
          <cell r="E3749">
            <v>1902890</v>
          </cell>
          <cell r="H3749">
            <v>0</v>
          </cell>
          <cell r="I3749">
            <v>0</v>
          </cell>
          <cell r="J3749">
            <v>0</v>
          </cell>
          <cell r="K3749">
            <v>0</v>
          </cell>
          <cell r="L3749">
            <v>1440</v>
          </cell>
          <cell r="M3749">
            <v>115.06</v>
          </cell>
          <cell r="N3749">
            <v>26.36</v>
          </cell>
          <cell r="O3749">
            <v>0.22909786198505128</v>
          </cell>
          <cell r="P3749">
            <v>230</v>
          </cell>
          <cell r="Q3749">
            <v>96000</v>
          </cell>
          <cell r="R3749">
            <v>8.2691204588910132</v>
          </cell>
          <cell r="S3749">
            <v>50.258333333333333</v>
          </cell>
          <cell r="T3749">
            <v>46091</v>
          </cell>
          <cell r="U3749">
            <v>19.460655852236311</v>
          </cell>
          <cell r="V3749">
            <v>1975262</v>
          </cell>
          <cell r="W3749">
            <v>28288.400000000001</v>
          </cell>
          <cell r="X3749">
            <v>38</v>
          </cell>
          <cell r="Y3749">
            <v>27</v>
          </cell>
          <cell r="Z3749">
            <v>0</v>
          </cell>
        </row>
        <row r="3750">
          <cell r="A3750">
            <v>41367</v>
          </cell>
          <cell r="B3750">
            <v>0</v>
          </cell>
          <cell r="C3750">
            <v>0</v>
          </cell>
          <cell r="D3750">
            <v>1485190</v>
          </cell>
          <cell r="E3750">
            <v>546340</v>
          </cell>
          <cell r="H3750">
            <v>0</v>
          </cell>
          <cell r="I3750">
            <v>0</v>
          </cell>
          <cell r="J3750">
            <v>0</v>
          </cell>
          <cell r="K3750">
            <v>0</v>
          </cell>
          <cell r="L3750">
            <v>17810</v>
          </cell>
          <cell r="M3750">
            <v>32.14</v>
          </cell>
          <cell r="N3750">
            <v>7.32</v>
          </cell>
          <cell r="O3750">
            <v>0.22775357809583074</v>
          </cell>
          <cell r="P3750">
            <v>230</v>
          </cell>
          <cell r="Q3750">
            <v>100000</v>
          </cell>
          <cell r="R3750">
            <v>8.4993777224642191</v>
          </cell>
          <cell r="S3750">
            <v>83.390791690061761</v>
          </cell>
          <cell r="T3750">
            <v>46424</v>
          </cell>
          <cell r="U3750">
            <v>19.058353063946875</v>
          </cell>
          <cell r="V3750">
            <v>2031530</v>
          </cell>
          <cell r="W3750">
            <v>39879.599999999999</v>
          </cell>
          <cell r="X3750">
            <v>39</v>
          </cell>
          <cell r="Y3750">
            <v>26</v>
          </cell>
          <cell r="Z3750">
            <v>0</v>
          </cell>
        </row>
        <row r="3751">
          <cell r="A3751">
            <v>41368</v>
          </cell>
          <cell r="B3751">
            <v>0</v>
          </cell>
          <cell r="C3751">
            <v>0</v>
          </cell>
          <cell r="D3751">
            <v>1865870</v>
          </cell>
          <cell r="E3751">
            <v>0</v>
          </cell>
          <cell r="H3751">
            <v>0</v>
          </cell>
          <cell r="I3751">
            <v>0</v>
          </cell>
          <cell r="J3751">
            <v>0</v>
          </cell>
          <cell r="K3751">
            <v>0</v>
          </cell>
          <cell r="L3751">
            <v>22720</v>
          </cell>
          <cell r="M3751">
            <v>0</v>
          </cell>
          <cell r="N3751">
            <v>0</v>
          </cell>
          <cell r="O3751" t="str">
            <v/>
          </cell>
          <cell r="P3751">
            <v>230</v>
          </cell>
          <cell r="Q3751">
            <v>97000</v>
          </cell>
          <cell r="R3751" t="str">
            <v/>
          </cell>
          <cell r="S3751">
            <v>82.124559859154928</v>
          </cell>
          <cell r="T3751">
            <v>38469</v>
          </cell>
          <cell r="U3751">
            <v>17.194738111443993</v>
          </cell>
          <cell r="V3751">
            <v>1865870</v>
          </cell>
          <cell r="W3751">
            <v>44471.1</v>
          </cell>
          <cell r="X3751">
            <v>47</v>
          </cell>
          <cell r="Y3751">
            <v>18</v>
          </cell>
          <cell r="Z3751">
            <v>0</v>
          </cell>
        </row>
        <row r="3752">
          <cell r="A3752">
            <v>41369</v>
          </cell>
          <cell r="B3752">
            <v>0</v>
          </cell>
          <cell r="C3752">
            <v>0</v>
          </cell>
          <cell r="D3752">
            <v>1630590</v>
          </cell>
          <cell r="E3752">
            <v>38800</v>
          </cell>
          <cell r="H3752">
            <v>0</v>
          </cell>
          <cell r="I3752">
            <v>0</v>
          </cell>
          <cell r="J3752">
            <v>0</v>
          </cell>
          <cell r="K3752">
            <v>0</v>
          </cell>
          <cell r="L3752">
            <v>20380</v>
          </cell>
          <cell r="M3752">
            <v>0</v>
          </cell>
          <cell r="N3752">
            <v>0.35199999999999998</v>
          </cell>
          <cell r="O3752" t="str">
            <v/>
          </cell>
          <cell r="P3752">
            <v>230</v>
          </cell>
          <cell r="Q3752">
            <v>90000</v>
          </cell>
          <cell r="R3752" t="str">
            <v/>
          </cell>
          <cell r="S3752">
            <v>80.009322865554466</v>
          </cell>
          <cell r="T3752">
            <v>40678</v>
          </cell>
          <cell r="U3752">
            <v>20.322064945878434</v>
          </cell>
          <cell r="V3752">
            <v>1669390</v>
          </cell>
          <cell r="W3752">
            <v>0</v>
          </cell>
          <cell r="X3752">
            <v>49</v>
          </cell>
          <cell r="Y3752">
            <v>16</v>
          </cell>
          <cell r="Z3752">
            <v>0</v>
          </cell>
        </row>
        <row r="3753">
          <cell r="A3753">
            <v>41370</v>
          </cell>
          <cell r="B3753">
            <v>0</v>
          </cell>
          <cell r="C3753">
            <v>0</v>
          </cell>
          <cell r="D3753">
            <v>698720</v>
          </cell>
          <cell r="E3753">
            <v>635600</v>
          </cell>
          <cell r="H3753">
            <v>0</v>
          </cell>
          <cell r="I3753">
            <v>0</v>
          </cell>
          <cell r="J3753">
            <v>0</v>
          </cell>
          <cell r="K3753">
            <v>0</v>
          </cell>
          <cell r="L3753">
            <v>8220</v>
          </cell>
          <cell r="M3753">
            <v>41.75</v>
          </cell>
          <cell r="N3753">
            <v>15.35</v>
          </cell>
          <cell r="O3753">
            <v>0.36766467065868264</v>
          </cell>
          <cell r="P3753">
            <v>230</v>
          </cell>
          <cell r="Q3753">
            <v>63000</v>
          </cell>
          <cell r="R3753">
            <v>7.611976047904192</v>
          </cell>
          <cell r="S3753">
            <v>85.002433090024326</v>
          </cell>
          <cell r="T3753">
            <v>36623</v>
          </cell>
          <cell r="U3753">
            <v>22.890747346963249</v>
          </cell>
          <cell r="V3753">
            <v>1334320</v>
          </cell>
          <cell r="W3753">
            <v>0</v>
          </cell>
          <cell r="X3753">
            <v>59</v>
          </cell>
          <cell r="Y3753">
            <v>6</v>
          </cell>
          <cell r="Z3753">
            <v>0</v>
          </cell>
        </row>
        <row r="3754">
          <cell r="A3754">
            <v>41371</v>
          </cell>
          <cell r="B3754">
            <v>0</v>
          </cell>
          <cell r="C3754">
            <v>0</v>
          </cell>
          <cell r="D3754">
            <v>4146</v>
          </cell>
          <cell r="E3754">
            <v>1175730</v>
          </cell>
          <cell r="H3754">
            <v>0</v>
          </cell>
          <cell r="I3754">
            <v>0</v>
          </cell>
          <cell r="J3754">
            <v>0</v>
          </cell>
          <cell r="K3754">
            <v>0</v>
          </cell>
          <cell r="L3754">
            <v>640</v>
          </cell>
          <cell r="M3754">
            <v>75.88</v>
          </cell>
          <cell r="N3754">
            <v>16.399999999999999</v>
          </cell>
          <cell r="O3754">
            <v>0.21613073273589878</v>
          </cell>
          <cell r="P3754">
            <v>230</v>
          </cell>
          <cell r="Q3754">
            <v>55000</v>
          </cell>
          <cell r="R3754">
            <v>7.747298365840801</v>
          </cell>
          <cell r="S3754">
            <v>6.4781250000000004</v>
          </cell>
          <cell r="T3754">
            <v>30599</v>
          </cell>
          <cell r="U3754">
            <v>21.629023727917172</v>
          </cell>
          <cell r="V3754">
            <v>1179876</v>
          </cell>
          <cell r="W3754">
            <v>0</v>
          </cell>
          <cell r="X3754">
            <v>67</v>
          </cell>
          <cell r="Y3754">
            <v>0</v>
          </cell>
          <cell r="Z3754">
            <v>7.6207999999999956</v>
          </cell>
        </row>
        <row r="3755">
          <cell r="A3755">
            <v>41372</v>
          </cell>
          <cell r="B3755">
            <v>0</v>
          </cell>
          <cell r="C3755">
            <v>0</v>
          </cell>
          <cell r="D3755">
            <v>0</v>
          </cell>
          <cell r="E3755">
            <v>1256480</v>
          </cell>
          <cell r="H3755">
            <v>0</v>
          </cell>
          <cell r="I3755">
            <v>0</v>
          </cell>
          <cell r="J3755">
            <v>0</v>
          </cell>
          <cell r="K3755">
            <v>0</v>
          </cell>
          <cell r="L3755">
            <v>0</v>
          </cell>
          <cell r="M3755">
            <v>79.42</v>
          </cell>
          <cell r="N3755">
            <v>19.170000000000002</v>
          </cell>
          <cell r="O3755">
            <v>0.24137496852178295</v>
          </cell>
          <cell r="P3755">
            <v>230</v>
          </cell>
          <cell r="Q3755">
            <v>57000</v>
          </cell>
          <cell r="R3755">
            <v>7.9103500377738607</v>
          </cell>
          <cell r="S3755" t="str">
            <v/>
          </cell>
          <cell r="T3755">
            <v>31529</v>
          </cell>
          <cell r="U3755">
            <v>20.927659811536991</v>
          </cell>
          <cell r="V3755">
            <v>1256480</v>
          </cell>
          <cell r="W3755">
            <v>4.0999999999999996</v>
          </cell>
          <cell r="X3755">
            <v>66</v>
          </cell>
          <cell r="Y3755">
            <v>0</v>
          </cell>
          <cell r="Z3755">
            <v>8.6159999999999854</v>
          </cell>
        </row>
        <row r="3756">
          <cell r="A3756">
            <v>41373</v>
          </cell>
          <cell r="B3756">
            <v>0</v>
          </cell>
          <cell r="C3756">
            <v>0</v>
          </cell>
          <cell r="D3756">
            <v>3115</v>
          </cell>
          <cell r="E3756">
            <v>1475190</v>
          </cell>
          <cell r="H3756">
            <v>0</v>
          </cell>
          <cell r="I3756">
            <v>0</v>
          </cell>
          <cell r="J3756">
            <v>0</v>
          </cell>
          <cell r="K3756">
            <v>0</v>
          </cell>
          <cell r="L3756">
            <v>560</v>
          </cell>
          <cell r="M3756">
            <v>96.59</v>
          </cell>
          <cell r="N3756">
            <v>21.43</v>
          </cell>
          <cell r="O3756">
            <v>0.22186561755875348</v>
          </cell>
          <cell r="P3756">
            <v>230</v>
          </cell>
          <cell r="Q3756">
            <v>82000</v>
          </cell>
          <cell r="R3756">
            <v>7.636349518583704</v>
          </cell>
          <cell r="S3756">
            <v>5.5625</v>
          </cell>
          <cell r="T3756">
            <v>25964</v>
          </cell>
          <cell r="U3756">
            <v>14.647840601229111</v>
          </cell>
          <cell r="V3756">
            <v>1478305</v>
          </cell>
          <cell r="W3756">
            <v>12625.1</v>
          </cell>
          <cell r="X3756">
            <v>72</v>
          </cell>
          <cell r="Y3756">
            <v>0</v>
          </cell>
          <cell r="Z3756">
            <v>14.432000000000002</v>
          </cell>
        </row>
        <row r="3757">
          <cell r="A3757">
            <v>41374</v>
          </cell>
          <cell r="B3757">
            <v>0</v>
          </cell>
          <cell r="C3757">
            <v>0</v>
          </cell>
          <cell r="D3757">
            <v>162</v>
          </cell>
          <cell r="E3757">
            <v>1949800</v>
          </cell>
          <cell r="H3757">
            <v>0</v>
          </cell>
          <cell r="I3757">
            <v>0</v>
          </cell>
          <cell r="J3757">
            <v>0</v>
          </cell>
          <cell r="K3757">
            <v>0</v>
          </cell>
          <cell r="L3757">
            <v>10</v>
          </cell>
          <cell r="M3757">
            <v>126.02</v>
          </cell>
          <cell r="N3757">
            <v>29.53</v>
          </cell>
          <cell r="O3757">
            <v>0.23432788446278371</v>
          </cell>
          <cell r="P3757">
            <v>230</v>
          </cell>
          <cell r="Q3757">
            <v>92000</v>
          </cell>
          <cell r="R3757">
            <v>7.7360736391049043</v>
          </cell>
          <cell r="S3757">
            <v>16.2</v>
          </cell>
          <cell r="T3757">
            <v>19432</v>
          </cell>
          <cell r="U3757">
            <v>8.3110788825628408</v>
          </cell>
          <cell r="V3757">
            <v>1949962</v>
          </cell>
          <cell r="W3757">
            <v>23058.1</v>
          </cell>
          <cell r="X3757">
            <v>72</v>
          </cell>
          <cell r="Y3757">
            <v>0</v>
          </cell>
          <cell r="Z3757">
            <v>15.891200000000026</v>
          </cell>
        </row>
        <row r="3758">
          <cell r="A3758">
            <v>41375</v>
          </cell>
          <cell r="B3758">
            <v>0</v>
          </cell>
          <cell r="C3758">
            <v>0</v>
          </cell>
          <cell r="D3758">
            <v>0</v>
          </cell>
          <cell r="E3758">
            <v>1583350</v>
          </cell>
          <cell r="H3758">
            <v>0</v>
          </cell>
          <cell r="I3758">
            <v>0</v>
          </cell>
          <cell r="J3758">
            <v>0</v>
          </cell>
          <cell r="K3758">
            <v>0</v>
          </cell>
          <cell r="L3758">
            <v>0</v>
          </cell>
          <cell r="M3758">
            <v>102.57</v>
          </cell>
          <cell r="N3758">
            <v>23.66</v>
          </cell>
          <cell r="O3758">
            <v>0.23067173637515845</v>
          </cell>
          <cell r="P3758">
            <v>230</v>
          </cell>
          <cell r="Q3758">
            <v>79000</v>
          </cell>
          <cell r="R3758">
            <v>7.7183874427220438</v>
          </cell>
          <cell r="S3758" t="str">
            <v/>
          </cell>
          <cell r="T3758">
            <v>33252</v>
          </cell>
          <cell r="U3758">
            <v>17.514869106640983</v>
          </cell>
          <cell r="V3758">
            <v>1583350</v>
          </cell>
          <cell r="W3758">
            <v>29682.9</v>
          </cell>
          <cell r="X3758">
            <v>54</v>
          </cell>
          <cell r="Y3758">
            <v>11</v>
          </cell>
          <cell r="Z3758">
            <v>2.011199999999981</v>
          </cell>
        </row>
        <row r="3759">
          <cell r="A3759">
            <v>41376</v>
          </cell>
          <cell r="B3759">
            <v>0</v>
          </cell>
          <cell r="C3759">
            <v>0</v>
          </cell>
          <cell r="D3759">
            <v>0</v>
          </cell>
          <cell r="E3759">
            <v>1496910</v>
          </cell>
          <cell r="H3759">
            <v>0</v>
          </cell>
          <cell r="I3759">
            <v>0</v>
          </cell>
          <cell r="J3759">
            <v>0</v>
          </cell>
          <cell r="K3759">
            <v>0</v>
          </cell>
          <cell r="L3759">
            <v>0</v>
          </cell>
          <cell r="M3759">
            <v>96.68</v>
          </cell>
          <cell r="N3759">
            <v>21.9</v>
          </cell>
          <cell r="O3759">
            <v>0.2265204799338022</v>
          </cell>
          <cell r="P3759">
            <v>230</v>
          </cell>
          <cell r="Q3759">
            <v>68000</v>
          </cell>
          <cell r="R3759">
            <v>7.7415701282581715</v>
          </cell>
          <cell r="S3759" t="str">
            <v/>
          </cell>
          <cell r="T3759">
            <v>33416</v>
          </cell>
          <cell r="U3759">
            <v>18.617648355612562</v>
          </cell>
          <cell r="V3759">
            <v>1496910</v>
          </cell>
          <cell r="W3759">
            <v>46078.400000000001</v>
          </cell>
          <cell r="X3759">
            <v>44</v>
          </cell>
          <cell r="Y3759">
            <v>21</v>
          </cell>
          <cell r="Z3759">
            <v>0</v>
          </cell>
        </row>
        <row r="3760">
          <cell r="A3760">
            <v>41377</v>
          </cell>
          <cell r="B3760">
            <v>0</v>
          </cell>
          <cell r="C3760">
            <v>0</v>
          </cell>
          <cell r="D3760">
            <v>0</v>
          </cell>
          <cell r="E3760">
            <v>1448760</v>
          </cell>
          <cell r="H3760">
            <v>0</v>
          </cell>
          <cell r="I3760">
            <v>0</v>
          </cell>
          <cell r="J3760">
            <v>0</v>
          </cell>
          <cell r="K3760">
            <v>0</v>
          </cell>
          <cell r="L3760">
            <v>0</v>
          </cell>
          <cell r="M3760">
            <v>90.76</v>
          </cell>
          <cell r="N3760">
            <v>20.61</v>
          </cell>
          <cell r="O3760">
            <v>0.2270824151608638</v>
          </cell>
          <cell r="P3760">
            <v>230</v>
          </cell>
          <cell r="Q3760">
            <v>72000</v>
          </cell>
          <cell r="R3760">
            <v>7.9812692816218602</v>
          </cell>
          <cell r="S3760" t="str">
            <v/>
          </cell>
          <cell r="T3760">
            <v>28114</v>
          </cell>
          <cell r="U3760">
            <v>16.184237554874514</v>
          </cell>
          <cell r="V3760">
            <v>1448760</v>
          </cell>
          <cell r="W3760">
            <v>32689.5</v>
          </cell>
          <cell r="X3760">
            <v>48</v>
          </cell>
          <cell r="Y3760">
            <v>17</v>
          </cell>
          <cell r="Z3760">
            <v>0</v>
          </cell>
        </row>
        <row r="3761">
          <cell r="A3761">
            <v>41378</v>
          </cell>
          <cell r="B3761">
            <v>0</v>
          </cell>
          <cell r="C3761">
            <v>0</v>
          </cell>
          <cell r="D3761">
            <v>1634</v>
          </cell>
          <cell r="E3761">
            <v>1434670</v>
          </cell>
          <cell r="H3761">
            <v>0</v>
          </cell>
          <cell r="I3761">
            <v>0</v>
          </cell>
          <cell r="J3761">
            <v>0</v>
          </cell>
          <cell r="K3761">
            <v>0</v>
          </cell>
          <cell r="L3761">
            <v>70</v>
          </cell>
          <cell r="M3761">
            <v>90.15</v>
          </cell>
          <cell r="N3761">
            <v>19.98</v>
          </cell>
          <cell r="O3761">
            <v>0.22163061564059899</v>
          </cell>
          <cell r="P3761">
            <v>230</v>
          </cell>
          <cell r="Q3761">
            <v>75000</v>
          </cell>
          <cell r="R3761">
            <v>7.9571270105379925</v>
          </cell>
          <cell r="S3761">
            <v>23.342857142857142</v>
          </cell>
          <cell r="T3761">
            <v>26160</v>
          </cell>
          <cell r="U3761">
            <v>15.189987634929652</v>
          </cell>
          <cell r="V3761">
            <v>1436304</v>
          </cell>
          <cell r="W3761">
            <v>29085</v>
          </cell>
          <cell r="X3761">
            <v>59</v>
          </cell>
          <cell r="Y3761">
            <v>6</v>
          </cell>
          <cell r="Z3761">
            <v>0.79199999999998738</v>
          </cell>
        </row>
        <row r="3762">
          <cell r="A3762">
            <v>41379</v>
          </cell>
          <cell r="B3762">
            <v>0</v>
          </cell>
          <cell r="C3762">
            <v>0</v>
          </cell>
          <cell r="D3762">
            <v>0</v>
          </cell>
          <cell r="E3762">
            <v>1843520</v>
          </cell>
          <cell r="H3762">
            <v>0</v>
          </cell>
          <cell r="I3762">
            <v>0</v>
          </cell>
          <cell r="J3762">
            <v>0</v>
          </cell>
          <cell r="K3762">
            <v>0</v>
          </cell>
          <cell r="L3762">
            <v>0</v>
          </cell>
          <cell r="M3762">
            <v>117.94</v>
          </cell>
          <cell r="N3762">
            <v>26.93</v>
          </cell>
          <cell r="O3762">
            <v>0.22833644225877564</v>
          </cell>
          <cell r="P3762">
            <v>230</v>
          </cell>
          <cell r="Q3762">
            <v>83000</v>
          </cell>
          <cell r="R3762">
            <v>7.81549940647787</v>
          </cell>
          <cell r="S3762" t="str">
            <v/>
          </cell>
          <cell r="T3762">
            <v>33275</v>
          </cell>
          <cell r="U3762">
            <v>15.053457516056239</v>
          </cell>
          <cell r="V3762">
            <v>1843520</v>
          </cell>
          <cell r="W3762">
            <v>27670.9</v>
          </cell>
          <cell r="X3762">
            <v>66</v>
          </cell>
          <cell r="Y3762">
            <v>0</v>
          </cell>
          <cell r="Z3762">
            <v>9.5199999999999889</v>
          </cell>
        </row>
        <row r="3763">
          <cell r="A3763">
            <v>41380</v>
          </cell>
          <cell r="B3763">
            <v>0</v>
          </cell>
          <cell r="C3763">
            <v>0</v>
          </cell>
          <cell r="D3763">
            <v>0</v>
          </cell>
          <cell r="E3763">
            <v>1839080</v>
          </cell>
          <cell r="H3763">
            <v>0</v>
          </cell>
          <cell r="I3763">
            <v>0</v>
          </cell>
          <cell r="J3763">
            <v>0</v>
          </cell>
          <cell r="K3763">
            <v>0</v>
          </cell>
          <cell r="L3763">
            <v>0</v>
          </cell>
          <cell r="M3763">
            <v>119.15</v>
          </cell>
          <cell r="N3763">
            <v>26.14</v>
          </cell>
          <cell r="O3763">
            <v>0.21938732689886697</v>
          </cell>
          <cell r="P3763">
            <v>230</v>
          </cell>
          <cell r="Q3763">
            <v>81000</v>
          </cell>
          <cell r="R3763">
            <v>7.7174989509022245</v>
          </cell>
          <cell r="S3763" t="str">
            <v/>
          </cell>
          <cell r="T3763">
            <v>28840</v>
          </cell>
          <cell r="U3763">
            <v>13.078582769645694</v>
          </cell>
          <cell r="V3763">
            <v>1839080</v>
          </cell>
          <cell r="W3763">
            <v>27878.5</v>
          </cell>
          <cell r="X3763">
            <v>60</v>
          </cell>
          <cell r="Y3763">
            <v>5</v>
          </cell>
          <cell r="Z3763">
            <v>7.4335999999999913</v>
          </cell>
        </row>
        <row r="3764">
          <cell r="A3764">
            <v>41381</v>
          </cell>
          <cell r="B3764">
            <v>0</v>
          </cell>
          <cell r="C3764">
            <v>0</v>
          </cell>
          <cell r="D3764">
            <v>44591</v>
          </cell>
          <cell r="E3764">
            <v>1918370</v>
          </cell>
          <cell r="H3764">
            <v>0</v>
          </cell>
          <cell r="I3764">
            <v>0</v>
          </cell>
          <cell r="J3764">
            <v>0</v>
          </cell>
          <cell r="K3764">
            <v>0</v>
          </cell>
          <cell r="L3764">
            <v>710</v>
          </cell>
          <cell r="M3764">
            <v>123.67</v>
          </cell>
          <cell r="N3764">
            <v>26.17</v>
          </cell>
          <cell r="O3764">
            <v>0.21161154685857525</v>
          </cell>
          <cell r="P3764">
            <v>230</v>
          </cell>
          <cell r="Q3764">
            <v>92000</v>
          </cell>
          <cell r="R3764">
            <v>7.7560038812970005</v>
          </cell>
          <cell r="S3764">
            <v>62.804225352112674</v>
          </cell>
          <cell r="T3764">
            <v>27630</v>
          </cell>
          <cell r="U3764">
            <v>11.739112493829476</v>
          </cell>
          <cell r="V3764">
            <v>1962961</v>
          </cell>
          <cell r="W3764">
            <v>41922.9</v>
          </cell>
          <cell r="X3764">
            <v>68</v>
          </cell>
          <cell r="Y3764">
            <v>0</v>
          </cell>
          <cell r="Z3764">
            <v>13.582399999999993</v>
          </cell>
        </row>
        <row r="3765">
          <cell r="A3765">
            <v>41382</v>
          </cell>
          <cell r="B3765">
            <v>0</v>
          </cell>
          <cell r="C3765">
            <v>0</v>
          </cell>
          <cell r="D3765">
            <v>10088</v>
          </cell>
          <cell r="E3765">
            <v>1961470</v>
          </cell>
          <cell r="H3765">
            <v>0</v>
          </cell>
          <cell r="I3765">
            <v>0</v>
          </cell>
          <cell r="J3765">
            <v>0</v>
          </cell>
          <cell r="K3765">
            <v>0</v>
          </cell>
          <cell r="L3765">
            <v>560</v>
          </cell>
          <cell r="M3765">
            <v>125.49</v>
          </cell>
          <cell r="N3765">
            <v>29.19</v>
          </cell>
          <cell r="O3765">
            <v>0.23260817595027494</v>
          </cell>
          <cell r="P3765">
            <v>230</v>
          </cell>
          <cell r="Q3765">
            <v>89000</v>
          </cell>
          <cell r="R3765">
            <v>7.8152442425691291</v>
          </cell>
          <cell r="S3765">
            <v>18.014285714285716</v>
          </cell>
          <cell r="T3765">
            <v>27812</v>
          </cell>
          <cell r="U3765">
            <v>11.764912825288427</v>
          </cell>
          <cell r="V3765">
            <v>1971558</v>
          </cell>
          <cell r="W3765">
            <v>41472.199999999997</v>
          </cell>
          <cell r="X3765">
            <v>60</v>
          </cell>
          <cell r="Y3765">
            <v>5</v>
          </cell>
          <cell r="Z3765">
            <v>7.0415999999999741</v>
          </cell>
        </row>
        <row r="3766">
          <cell r="A3766">
            <v>41383</v>
          </cell>
          <cell r="B3766">
            <v>0</v>
          </cell>
          <cell r="C3766">
            <v>0</v>
          </cell>
          <cell r="D3766">
            <v>41964</v>
          </cell>
          <cell r="E3766">
            <v>1873270</v>
          </cell>
          <cell r="H3766">
            <v>0</v>
          </cell>
          <cell r="I3766">
            <v>0</v>
          </cell>
          <cell r="J3766">
            <v>0</v>
          </cell>
          <cell r="K3766">
            <v>0</v>
          </cell>
          <cell r="L3766">
            <v>750</v>
          </cell>
          <cell r="M3766">
            <v>121.18</v>
          </cell>
          <cell r="N3766">
            <v>25.93</v>
          </cell>
          <cell r="O3766">
            <v>0.21397920448918961</v>
          </cell>
          <cell r="P3766">
            <v>230</v>
          </cell>
          <cell r="Q3766">
            <v>85000</v>
          </cell>
          <cell r="R3766">
            <v>7.7292870110579299</v>
          </cell>
          <cell r="S3766">
            <v>55.951999999999998</v>
          </cell>
          <cell r="T3766">
            <v>31869</v>
          </cell>
          <cell r="U3766">
            <v>13.877544989280684</v>
          </cell>
          <cell r="V3766">
            <v>1915234</v>
          </cell>
          <cell r="W3766">
            <v>45019.199999999997</v>
          </cell>
          <cell r="X3766">
            <v>44</v>
          </cell>
          <cell r="Y3766">
            <v>21</v>
          </cell>
          <cell r="Z3766">
            <v>0</v>
          </cell>
        </row>
        <row r="3767">
          <cell r="A3767">
            <v>41384</v>
          </cell>
          <cell r="B3767">
            <v>0</v>
          </cell>
          <cell r="C3767">
            <v>0</v>
          </cell>
          <cell r="D3767">
            <v>115031</v>
          </cell>
          <cell r="E3767">
            <v>1789570</v>
          </cell>
          <cell r="H3767">
            <v>0</v>
          </cell>
          <cell r="I3767">
            <v>0</v>
          </cell>
          <cell r="J3767">
            <v>0</v>
          </cell>
          <cell r="K3767">
            <v>0</v>
          </cell>
          <cell r="L3767">
            <v>1660</v>
          </cell>
          <cell r="M3767">
            <v>116.61</v>
          </cell>
          <cell r="N3767">
            <v>25.08</v>
          </cell>
          <cell r="O3767">
            <v>0.21507589400565988</v>
          </cell>
          <cell r="P3767">
            <v>230</v>
          </cell>
          <cell r="Q3767">
            <v>88000</v>
          </cell>
          <cell r="R3767">
            <v>7.6733127519080693</v>
          </cell>
          <cell r="S3767">
            <v>69.295783132530119</v>
          </cell>
          <cell r="T3767">
            <v>30847</v>
          </cell>
          <cell r="U3767">
            <v>13.507499996062167</v>
          </cell>
          <cell r="V3767">
            <v>1904601</v>
          </cell>
          <cell r="W3767">
            <v>46010</v>
          </cell>
          <cell r="X3767">
            <v>44</v>
          </cell>
          <cell r="Y3767">
            <v>21</v>
          </cell>
          <cell r="Z3767">
            <v>0</v>
          </cell>
        </row>
        <row r="3768">
          <cell r="A3768">
            <v>41385</v>
          </cell>
          <cell r="B3768">
            <v>0</v>
          </cell>
          <cell r="C3768">
            <v>0</v>
          </cell>
          <cell r="D3768">
            <v>0</v>
          </cell>
          <cell r="E3768">
            <v>1833020</v>
          </cell>
          <cell r="H3768">
            <v>0</v>
          </cell>
          <cell r="I3768">
            <v>0</v>
          </cell>
          <cell r="J3768">
            <v>0</v>
          </cell>
          <cell r="K3768">
            <v>0</v>
          </cell>
          <cell r="L3768">
            <v>0</v>
          </cell>
          <cell r="M3768">
            <v>112.62</v>
          </cell>
          <cell r="N3768">
            <v>26.91</v>
          </cell>
          <cell r="O3768">
            <v>0.23894512519978689</v>
          </cell>
          <cell r="P3768">
            <v>230</v>
          </cell>
          <cell r="Q3768">
            <v>81000</v>
          </cell>
          <cell r="R3768">
            <v>8.1380749422837866</v>
          </cell>
          <cell r="S3768" t="str">
            <v/>
          </cell>
          <cell r="T3768">
            <v>31320</v>
          </cell>
          <cell r="U3768">
            <v>14.250188213985663</v>
          </cell>
          <cell r="V3768">
            <v>1833020</v>
          </cell>
          <cell r="W3768">
            <v>43223.1</v>
          </cell>
          <cell r="X3768">
            <v>50</v>
          </cell>
          <cell r="Y3768">
            <v>15</v>
          </cell>
          <cell r="Z3768">
            <v>0</v>
          </cell>
        </row>
        <row r="3769">
          <cell r="A3769">
            <v>41386</v>
          </cell>
          <cell r="B3769">
            <v>0</v>
          </cell>
          <cell r="C3769">
            <v>0</v>
          </cell>
          <cell r="D3769">
            <v>1440</v>
          </cell>
          <cell r="E3769">
            <v>1823210</v>
          </cell>
          <cell r="H3769">
            <v>0</v>
          </cell>
          <cell r="I3769">
            <v>0</v>
          </cell>
          <cell r="J3769">
            <v>0</v>
          </cell>
          <cell r="K3769">
            <v>0</v>
          </cell>
          <cell r="L3769">
            <v>30</v>
          </cell>
          <cell r="M3769">
            <v>111.27</v>
          </cell>
          <cell r="N3769">
            <v>25.97</v>
          </cell>
          <cell r="O3769">
            <v>0.23339624337197806</v>
          </cell>
          <cell r="P3769">
            <v>230</v>
          </cell>
          <cell r="Q3769">
            <v>83000</v>
          </cell>
          <cell r="R3769">
            <v>8.1927293969623438</v>
          </cell>
          <cell r="S3769">
            <v>48</v>
          </cell>
          <cell r="T3769">
            <v>29454</v>
          </cell>
          <cell r="U3769">
            <v>13.462656399857506</v>
          </cell>
          <cell r="V3769">
            <v>1824650</v>
          </cell>
          <cell r="W3769">
            <v>39684.800000000003</v>
          </cell>
          <cell r="X3769">
            <v>54</v>
          </cell>
          <cell r="Y3769">
            <v>11</v>
          </cell>
          <cell r="Z3769">
            <v>0</v>
          </cell>
        </row>
        <row r="3770">
          <cell r="A3770">
            <v>41387</v>
          </cell>
          <cell r="B3770">
            <v>0</v>
          </cell>
          <cell r="C3770">
            <v>0</v>
          </cell>
          <cell r="D3770">
            <v>0</v>
          </cell>
          <cell r="E3770">
            <v>1790930</v>
          </cell>
          <cell r="H3770">
            <v>0</v>
          </cell>
          <cell r="I3770">
            <v>0</v>
          </cell>
          <cell r="J3770">
            <v>0</v>
          </cell>
          <cell r="K3770">
            <v>0</v>
          </cell>
          <cell r="L3770">
            <v>0</v>
          </cell>
          <cell r="M3770">
            <v>114.02</v>
          </cell>
          <cell r="N3770">
            <v>27.46</v>
          </cell>
          <cell r="O3770">
            <v>0.24083494123837926</v>
          </cell>
          <cell r="P3770">
            <v>230</v>
          </cell>
          <cell r="Q3770">
            <v>81000</v>
          </cell>
          <cell r="R3770">
            <v>7.853578319593054</v>
          </cell>
          <cell r="S3770" t="str">
            <v/>
          </cell>
          <cell r="T3770">
            <v>28187</v>
          </cell>
          <cell r="U3770">
            <v>13.126117715376925</v>
          </cell>
          <cell r="V3770">
            <v>1790930</v>
          </cell>
          <cell r="W3770">
            <v>41634.400000000001</v>
          </cell>
          <cell r="X3770">
            <v>56</v>
          </cell>
          <cell r="Y3770">
            <v>9</v>
          </cell>
          <cell r="Z3770">
            <v>2.172799999999981</v>
          </cell>
        </row>
        <row r="3771">
          <cell r="A3771">
            <v>41388</v>
          </cell>
          <cell r="B3771">
            <v>0</v>
          </cell>
          <cell r="C3771">
            <v>0</v>
          </cell>
          <cell r="D3771">
            <v>1410</v>
          </cell>
          <cell r="E3771">
            <v>1986690</v>
          </cell>
          <cell r="H3771">
            <v>0</v>
          </cell>
          <cell r="I3771">
            <v>0</v>
          </cell>
          <cell r="J3771">
            <v>0</v>
          </cell>
          <cell r="K3771">
            <v>0</v>
          </cell>
          <cell r="L3771">
            <v>300</v>
          </cell>
          <cell r="M3771">
            <v>128.28</v>
          </cell>
          <cell r="N3771">
            <v>29.89</v>
          </cell>
          <cell r="O3771">
            <v>0.2330059245400686</v>
          </cell>
          <cell r="P3771">
            <v>230</v>
          </cell>
          <cell r="Q3771">
            <v>92000</v>
          </cell>
          <cell r="R3771">
            <v>7.743568755846586</v>
          </cell>
          <cell r="S3771">
            <v>4.7</v>
          </cell>
          <cell r="T3771">
            <v>38039</v>
          </cell>
          <cell r="U3771">
            <v>15.957208389920025</v>
          </cell>
          <cell r="V3771">
            <v>1988100</v>
          </cell>
          <cell r="W3771">
            <v>41321.9</v>
          </cell>
          <cell r="X3771">
            <v>44</v>
          </cell>
          <cell r="Y3771">
            <v>21</v>
          </cell>
          <cell r="Z3771">
            <v>0</v>
          </cell>
        </row>
        <row r="3772">
          <cell r="A3772">
            <v>41389</v>
          </cell>
          <cell r="B3772">
            <v>0</v>
          </cell>
          <cell r="C3772">
            <v>0</v>
          </cell>
          <cell r="D3772">
            <v>1699</v>
          </cell>
          <cell r="E3772">
            <v>1905220</v>
          </cell>
          <cell r="H3772">
            <v>0</v>
          </cell>
          <cell r="I3772">
            <v>0</v>
          </cell>
          <cell r="J3772">
            <v>0</v>
          </cell>
          <cell r="K3772">
            <v>0</v>
          </cell>
          <cell r="L3772">
            <v>420</v>
          </cell>
          <cell r="M3772">
            <v>121.93</v>
          </cell>
          <cell r="N3772">
            <v>29.38</v>
          </cell>
          <cell r="O3772">
            <v>0.24095792667924218</v>
          </cell>
          <cell r="P3772">
            <v>230</v>
          </cell>
          <cell r="Q3772">
            <v>88000</v>
          </cell>
          <cell r="R3772">
            <v>7.8127614204871652</v>
          </cell>
          <cell r="S3772">
            <v>4.0452380952380951</v>
          </cell>
          <cell r="T3772">
            <v>40312</v>
          </cell>
          <cell r="U3772">
            <v>17.630642937639198</v>
          </cell>
          <cell r="V3772">
            <v>1906919</v>
          </cell>
          <cell r="W3772">
            <v>39934.6</v>
          </cell>
          <cell r="X3772">
            <v>47</v>
          </cell>
          <cell r="Y3772">
            <v>18</v>
          </cell>
          <cell r="Z3772">
            <v>0</v>
          </cell>
        </row>
        <row r="3773">
          <cell r="A3773">
            <v>41390</v>
          </cell>
          <cell r="B3773">
            <v>0</v>
          </cell>
          <cell r="C3773">
            <v>0</v>
          </cell>
          <cell r="D3773">
            <v>0</v>
          </cell>
          <cell r="E3773">
            <v>1810930</v>
          </cell>
          <cell r="H3773">
            <v>0</v>
          </cell>
          <cell r="I3773">
            <v>0</v>
          </cell>
          <cell r="J3773">
            <v>0</v>
          </cell>
          <cell r="K3773">
            <v>0</v>
          </cell>
          <cell r="L3773">
            <v>0</v>
          </cell>
          <cell r="M3773">
            <v>116.23</v>
          </cell>
          <cell r="N3773">
            <v>28.16</v>
          </cell>
          <cell r="O3773">
            <v>0.24227824141787835</v>
          </cell>
          <cell r="P3773">
            <v>230</v>
          </cell>
          <cell r="Q3773">
            <v>80000</v>
          </cell>
          <cell r="R3773">
            <v>7.790286500903381</v>
          </cell>
          <cell r="S3773" t="str">
            <v/>
          </cell>
          <cell r="T3773">
            <v>30027</v>
          </cell>
          <cell r="U3773">
            <v>13.828540031917303</v>
          </cell>
          <cell r="V3773">
            <v>1810930</v>
          </cell>
          <cell r="W3773">
            <v>48221</v>
          </cell>
          <cell r="X3773">
            <v>50</v>
          </cell>
          <cell r="Y3773">
            <v>15</v>
          </cell>
          <cell r="Z3773">
            <v>0</v>
          </cell>
        </row>
        <row r="3774">
          <cell r="A3774">
            <v>41391</v>
          </cell>
          <cell r="B3774">
            <v>0</v>
          </cell>
          <cell r="C3774">
            <v>0</v>
          </cell>
          <cell r="D3774">
            <v>0</v>
          </cell>
          <cell r="E3774">
            <v>1790160</v>
          </cell>
          <cell r="H3774">
            <v>0</v>
          </cell>
          <cell r="I3774">
            <v>0</v>
          </cell>
          <cell r="J3774">
            <v>0</v>
          </cell>
          <cell r="K3774">
            <v>0</v>
          </cell>
          <cell r="L3774">
            <v>0</v>
          </cell>
          <cell r="M3774">
            <v>115.77</v>
          </cell>
          <cell r="N3774">
            <v>27.69</v>
          </cell>
          <cell r="O3774">
            <v>0.23918113500906973</v>
          </cell>
          <cell r="P3774">
            <v>230</v>
          </cell>
          <cell r="Q3774">
            <v>78000</v>
          </cell>
          <cell r="R3774">
            <v>7.731536667530448</v>
          </cell>
          <cell r="S3774" t="str">
            <v/>
          </cell>
          <cell r="T3774">
            <v>29487</v>
          </cell>
          <cell r="U3774">
            <v>13.737407829467758</v>
          </cell>
          <cell r="V3774">
            <v>1790160</v>
          </cell>
          <cell r="W3774">
            <v>43593.599999999999</v>
          </cell>
          <cell r="X3774">
            <v>52</v>
          </cell>
          <cell r="Y3774">
            <v>13</v>
          </cell>
          <cell r="Z3774">
            <v>1.0559999999999761</v>
          </cell>
        </row>
        <row r="3775">
          <cell r="A3775">
            <v>41392</v>
          </cell>
          <cell r="B3775">
            <v>0</v>
          </cell>
          <cell r="C3775">
            <v>0</v>
          </cell>
          <cell r="D3775">
            <v>0</v>
          </cell>
          <cell r="E3775">
            <v>1753890</v>
          </cell>
          <cell r="H3775">
            <v>0</v>
          </cell>
          <cell r="I3775">
            <v>0</v>
          </cell>
          <cell r="J3775">
            <v>0</v>
          </cell>
          <cell r="K3775">
            <v>0</v>
          </cell>
          <cell r="L3775">
            <v>0</v>
          </cell>
          <cell r="M3775">
            <v>112.39</v>
          </cell>
          <cell r="N3775">
            <v>25.51</v>
          </cell>
          <cell r="O3775">
            <v>0.22697748910045379</v>
          </cell>
          <cell r="P3775">
            <v>230</v>
          </cell>
          <cell r="Q3775">
            <v>77000</v>
          </cell>
          <cell r="R3775">
            <v>7.8026959693922944</v>
          </cell>
          <cell r="S3775" t="str">
            <v/>
          </cell>
          <cell r="T3775">
            <v>29738</v>
          </cell>
          <cell r="U3775">
            <v>14.140848057745925</v>
          </cell>
          <cell r="V3775">
            <v>1753890</v>
          </cell>
          <cell r="W3775">
            <v>40017.800000000003</v>
          </cell>
          <cell r="X3775">
            <v>56</v>
          </cell>
          <cell r="Y3775">
            <v>9</v>
          </cell>
          <cell r="Z3775">
            <v>3.9471999999999952</v>
          </cell>
        </row>
        <row r="3776">
          <cell r="A3776">
            <v>41393</v>
          </cell>
          <cell r="B3776">
            <v>0</v>
          </cell>
          <cell r="C3776">
            <v>0</v>
          </cell>
          <cell r="D3776">
            <v>1473</v>
          </cell>
          <cell r="E3776">
            <v>1809050</v>
          </cell>
          <cell r="H3776">
            <v>0</v>
          </cell>
          <cell r="I3776">
            <v>0</v>
          </cell>
          <cell r="J3776">
            <v>0</v>
          </cell>
          <cell r="K3776">
            <v>0</v>
          </cell>
          <cell r="L3776">
            <v>40</v>
          </cell>
          <cell r="M3776">
            <v>116.73</v>
          </cell>
          <cell r="N3776">
            <v>26.21</v>
          </cell>
          <cell r="O3776">
            <v>0.22453525229161311</v>
          </cell>
          <cell r="P3776">
            <v>230</v>
          </cell>
          <cell r="Q3776">
            <v>79000</v>
          </cell>
          <cell r="R3776">
            <v>7.7488649019103919</v>
          </cell>
          <cell r="S3776">
            <v>36.825000000000003</v>
          </cell>
          <cell r="T3776">
            <v>28092</v>
          </cell>
          <cell r="U3776">
            <v>12.940309512776144</v>
          </cell>
          <cell r="V3776">
            <v>1810523</v>
          </cell>
          <cell r="W3776">
            <v>39135</v>
          </cell>
          <cell r="X3776">
            <v>58</v>
          </cell>
          <cell r="Y3776">
            <v>7</v>
          </cell>
          <cell r="Z3776">
            <v>5.6959999999999837</v>
          </cell>
        </row>
        <row r="3777">
          <cell r="A3777">
            <v>41394</v>
          </cell>
          <cell r="B3777">
            <v>0</v>
          </cell>
          <cell r="C3777">
            <v>0</v>
          </cell>
          <cell r="D3777">
            <v>1353</v>
          </cell>
          <cell r="E3777">
            <v>1846550</v>
          </cell>
          <cell r="H3777">
            <v>0</v>
          </cell>
          <cell r="I3777">
            <v>0</v>
          </cell>
          <cell r="J3777">
            <v>0</v>
          </cell>
          <cell r="K3777">
            <v>0</v>
          </cell>
          <cell r="L3777">
            <v>40</v>
          </cell>
          <cell r="M3777">
            <v>117.62</v>
          </cell>
          <cell r="N3777">
            <v>27.51</v>
          </cell>
          <cell r="O3777">
            <v>0.23388879442271723</v>
          </cell>
          <cell r="P3777">
            <v>230</v>
          </cell>
          <cell r="Q3777">
            <v>84000</v>
          </cell>
          <cell r="R3777">
            <v>7.84964291787111</v>
          </cell>
          <cell r="S3777">
            <v>33.825000000000003</v>
          </cell>
          <cell r="T3777">
            <v>30557</v>
          </cell>
          <cell r="U3777">
            <v>13.791058296891126</v>
          </cell>
          <cell r="V3777">
            <v>1847903</v>
          </cell>
          <cell r="W3777">
            <v>37674.800000000003</v>
          </cell>
          <cell r="X3777">
            <v>68</v>
          </cell>
          <cell r="Y3777">
            <v>0</v>
          </cell>
          <cell r="Z3777">
            <v>11.092799999999983</v>
          </cell>
        </row>
        <row r="3778">
          <cell r="A3778">
            <v>41395</v>
          </cell>
          <cell r="B3778">
            <v>0</v>
          </cell>
          <cell r="C3778">
            <v>0</v>
          </cell>
          <cell r="D3778">
            <v>0</v>
          </cell>
          <cell r="E3778">
            <v>1869500</v>
          </cell>
          <cell r="H3778">
            <v>0</v>
          </cell>
          <cell r="I3778">
            <v>0</v>
          </cell>
          <cell r="J3778">
            <v>0</v>
          </cell>
          <cell r="K3778">
            <v>0</v>
          </cell>
          <cell r="L3778">
            <v>0</v>
          </cell>
          <cell r="M3778">
            <v>116.78</v>
          </cell>
          <cell r="N3778">
            <v>28.97</v>
          </cell>
          <cell r="O3778">
            <v>0.24807330022264085</v>
          </cell>
          <cell r="P3778">
            <v>230</v>
          </cell>
          <cell r="Q3778">
            <v>84000</v>
          </cell>
          <cell r="R3778">
            <v>8.004367186162014</v>
          </cell>
          <cell r="S3778" t="str">
            <v/>
          </cell>
          <cell r="T3778">
            <v>25934</v>
          </cell>
          <cell r="U3778">
            <v>11.569380048141214</v>
          </cell>
          <cell r="V3778">
            <v>1869500</v>
          </cell>
          <cell r="W3778">
            <v>39651.5</v>
          </cell>
          <cell r="X3778">
            <v>66</v>
          </cell>
          <cell r="Y3778">
            <v>0</v>
          </cell>
          <cell r="Z3778">
            <v>10.852799999999995</v>
          </cell>
        </row>
        <row r="3779">
          <cell r="A3779">
            <v>41396</v>
          </cell>
          <cell r="B3779">
            <v>0</v>
          </cell>
          <cell r="C3779">
            <v>0</v>
          </cell>
          <cell r="D3779">
            <v>0</v>
          </cell>
          <cell r="E3779">
            <v>1855070</v>
          </cell>
          <cell r="H3779">
            <v>0</v>
          </cell>
          <cell r="I3779">
            <v>0</v>
          </cell>
          <cell r="J3779">
            <v>0</v>
          </cell>
          <cell r="K3779">
            <v>0</v>
          </cell>
          <cell r="L3779">
            <v>0</v>
          </cell>
          <cell r="M3779">
            <v>115.46</v>
          </cell>
          <cell r="N3779">
            <v>29.02</v>
          </cell>
          <cell r="O3779">
            <v>0.25134245626190888</v>
          </cell>
          <cell r="P3779">
            <v>230</v>
          </cell>
          <cell r="Q3779">
            <v>80000</v>
          </cell>
          <cell r="R3779">
            <v>8.0333881863848955</v>
          </cell>
          <cell r="S3779" t="str">
            <v/>
          </cell>
          <cell r="T3779">
            <v>26682</v>
          </cell>
          <cell r="U3779">
            <v>11.995659462985223</v>
          </cell>
          <cell r="V3779">
            <v>1855070</v>
          </cell>
          <cell r="W3779">
            <v>41504</v>
          </cell>
          <cell r="X3779">
            <v>66</v>
          </cell>
          <cell r="Y3779">
            <v>0</v>
          </cell>
          <cell r="Z3779">
            <v>12.977599999999988</v>
          </cell>
        </row>
        <row r="3780">
          <cell r="A3780">
            <v>41397</v>
          </cell>
          <cell r="B3780">
            <v>0</v>
          </cell>
          <cell r="C3780">
            <v>0</v>
          </cell>
          <cell r="D3780">
            <v>0</v>
          </cell>
          <cell r="E3780">
            <v>1845400</v>
          </cell>
          <cell r="H3780">
            <v>0</v>
          </cell>
          <cell r="I3780">
            <v>0</v>
          </cell>
          <cell r="J3780">
            <v>0</v>
          </cell>
          <cell r="K3780">
            <v>0</v>
          </cell>
          <cell r="L3780">
            <v>0</v>
          </cell>
          <cell r="M3780">
            <v>114.61</v>
          </cell>
          <cell r="N3780">
            <v>28.39</v>
          </cell>
          <cell r="O3780">
            <v>0.24770962394206439</v>
          </cell>
          <cell r="P3780">
            <v>230</v>
          </cell>
          <cell r="Q3780">
            <v>82000</v>
          </cell>
          <cell r="R3780">
            <v>8.0507809091702303</v>
          </cell>
          <cell r="S3780" t="str">
            <v/>
          </cell>
          <cell r="T3780">
            <v>30566</v>
          </cell>
          <cell r="U3780">
            <v>13.813831147718652</v>
          </cell>
          <cell r="V3780">
            <v>1845400</v>
          </cell>
          <cell r="W3780">
            <v>42692.3</v>
          </cell>
          <cell r="X3780">
            <v>48</v>
          </cell>
          <cell r="Y3780">
            <v>17</v>
          </cell>
          <cell r="Z3780">
            <v>0</v>
          </cell>
        </row>
        <row r="3781">
          <cell r="A3781">
            <v>41398</v>
          </cell>
          <cell r="B3781">
            <v>0</v>
          </cell>
          <cell r="C3781">
            <v>0</v>
          </cell>
          <cell r="D3781">
            <v>0</v>
          </cell>
          <cell r="E3781">
            <v>1846300</v>
          </cell>
          <cell r="H3781">
            <v>0</v>
          </cell>
          <cell r="I3781">
            <v>0</v>
          </cell>
          <cell r="J3781">
            <v>0</v>
          </cell>
          <cell r="K3781">
            <v>0</v>
          </cell>
          <cell r="L3781">
            <v>0</v>
          </cell>
          <cell r="M3781">
            <v>117.56</v>
          </cell>
          <cell r="N3781">
            <v>29.78</v>
          </cell>
          <cell r="O3781">
            <v>0.25331745491663832</v>
          </cell>
          <cell r="P3781">
            <v>230</v>
          </cell>
          <cell r="Q3781">
            <v>80000</v>
          </cell>
          <cell r="R3781">
            <v>7.8525859135760463</v>
          </cell>
          <cell r="S3781" t="str">
            <v/>
          </cell>
          <cell r="T3781">
            <v>30205</v>
          </cell>
          <cell r="U3781">
            <v>13.644028597736011</v>
          </cell>
          <cell r="V3781">
            <v>1846300</v>
          </cell>
          <cell r="W3781">
            <v>40720.6</v>
          </cell>
          <cell r="X3781">
            <v>46</v>
          </cell>
          <cell r="Y3781">
            <v>19</v>
          </cell>
          <cell r="Z3781">
            <v>0</v>
          </cell>
        </row>
        <row r="3782">
          <cell r="A3782">
            <v>41399</v>
          </cell>
          <cell r="B3782">
            <v>0</v>
          </cell>
          <cell r="C3782">
            <v>0</v>
          </cell>
          <cell r="D3782">
            <v>0</v>
          </cell>
          <cell r="E3782">
            <v>1798770</v>
          </cell>
          <cell r="H3782">
            <v>0</v>
          </cell>
          <cell r="I3782">
            <v>0</v>
          </cell>
          <cell r="J3782">
            <v>0</v>
          </cell>
          <cell r="K3782">
            <v>0</v>
          </cell>
          <cell r="L3782">
            <v>0</v>
          </cell>
          <cell r="M3782">
            <v>113.51</v>
          </cell>
          <cell r="N3782">
            <v>29</v>
          </cell>
          <cell r="O3782">
            <v>0.25548409831732888</v>
          </cell>
          <cell r="P3782">
            <v>230</v>
          </cell>
          <cell r="Q3782">
            <v>77000</v>
          </cell>
          <cell r="R3782">
            <v>7.9233988194872698</v>
          </cell>
          <cell r="S3782" t="str">
            <v/>
          </cell>
          <cell r="T3782">
            <v>27801</v>
          </cell>
          <cell r="U3782">
            <v>12.889938124384997</v>
          </cell>
          <cell r="V3782">
            <v>1798770</v>
          </cell>
          <cell r="W3782">
            <v>41218</v>
          </cell>
          <cell r="X3782">
            <v>52</v>
          </cell>
          <cell r="Y3782">
            <v>13</v>
          </cell>
          <cell r="Z3782">
            <v>0.73279999999999035</v>
          </cell>
        </row>
        <row r="3783">
          <cell r="A3783">
            <v>41400</v>
          </cell>
          <cell r="B3783">
            <v>0</v>
          </cell>
          <cell r="C3783">
            <v>0</v>
          </cell>
          <cell r="D3783">
            <v>0</v>
          </cell>
          <cell r="E3783">
            <v>1718320</v>
          </cell>
          <cell r="H3783">
            <v>0</v>
          </cell>
          <cell r="I3783">
            <v>0</v>
          </cell>
          <cell r="J3783">
            <v>0</v>
          </cell>
          <cell r="K3783">
            <v>0</v>
          </cell>
          <cell r="L3783">
            <v>0</v>
          </cell>
          <cell r="M3783">
            <v>108.94</v>
          </cell>
          <cell r="N3783">
            <v>26.2</v>
          </cell>
          <cell r="O3783">
            <v>0.24049935744446485</v>
          </cell>
          <cell r="P3783">
            <v>230</v>
          </cell>
          <cell r="Q3783">
            <v>73000</v>
          </cell>
          <cell r="R3783">
            <v>7.8865430512208556</v>
          </cell>
          <cell r="S3783" t="str">
            <v/>
          </cell>
          <cell r="T3783">
            <v>24953</v>
          </cell>
          <cell r="U3783">
            <v>12.111132967084128</v>
          </cell>
          <cell r="V3783">
            <v>1718320</v>
          </cell>
          <cell r="W3783">
            <v>41254.300000000003</v>
          </cell>
          <cell r="X3783">
            <v>57</v>
          </cell>
          <cell r="Y3783">
            <v>8</v>
          </cell>
          <cell r="Z3783">
            <v>4.9119999999999919</v>
          </cell>
        </row>
        <row r="3784">
          <cell r="A3784">
            <v>41401</v>
          </cell>
          <cell r="B3784">
            <v>0</v>
          </cell>
          <cell r="C3784">
            <v>0</v>
          </cell>
          <cell r="D3784">
            <v>0</v>
          </cell>
          <cell r="E3784">
            <v>1772620</v>
          </cell>
          <cell r="H3784">
            <v>0</v>
          </cell>
          <cell r="I3784">
            <v>0</v>
          </cell>
          <cell r="J3784">
            <v>0</v>
          </cell>
          <cell r="K3784">
            <v>0</v>
          </cell>
          <cell r="L3784">
            <v>0</v>
          </cell>
          <cell r="M3784">
            <v>110.22</v>
          </cell>
          <cell r="N3784">
            <v>28.09</v>
          </cell>
          <cell r="O3784">
            <v>0.25485392850662314</v>
          </cell>
          <cell r="P3784">
            <v>230</v>
          </cell>
          <cell r="Q3784">
            <v>80000</v>
          </cell>
          <cell r="R3784">
            <v>8.0412810742152061</v>
          </cell>
          <cell r="S3784" t="str">
            <v/>
          </cell>
          <cell r="T3784">
            <v>26417</v>
          </cell>
          <cell r="U3784">
            <v>12.428934571425348</v>
          </cell>
          <cell r="V3784">
            <v>1772620</v>
          </cell>
          <cell r="W3784">
            <v>39168.300000000003</v>
          </cell>
          <cell r="X3784">
            <v>62</v>
          </cell>
          <cell r="Y3784">
            <v>3</v>
          </cell>
          <cell r="Z3784">
            <v>9.3471999999999866</v>
          </cell>
        </row>
        <row r="3785">
          <cell r="A3785">
            <v>41402</v>
          </cell>
          <cell r="B3785">
            <v>0</v>
          </cell>
          <cell r="C3785">
            <v>0</v>
          </cell>
          <cell r="D3785">
            <v>0</v>
          </cell>
          <cell r="E3785">
            <v>1839940</v>
          </cell>
          <cell r="H3785">
            <v>0</v>
          </cell>
          <cell r="I3785">
            <v>0</v>
          </cell>
          <cell r="J3785">
            <v>0</v>
          </cell>
          <cell r="K3785">
            <v>0</v>
          </cell>
          <cell r="L3785">
            <v>0</v>
          </cell>
          <cell r="M3785">
            <v>113.69</v>
          </cell>
          <cell r="N3785">
            <v>30.55</v>
          </cell>
          <cell r="O3785">
            <v>0.26871316738499429</v>
          </cell>
          <cell r="P3785">
            <v>230</v>
          </cell>
          <cell r="Q3785">
            <v>79000</v>
          </cell>
          <cell r="R3785">
            <v>8.091916615357551</v>
          </cell>
          <cell r="S3785" t="str">
            <v/>
          </cell>
          <cell r="T3785">
            <v>26659</v>
          </cell>
          <cell r="U3785">
            <v>12.083875561159603</v>
          </cell>
          <cell r="V3785">
            <v>1839940</v>
          </cell>
          <cell r="W3785">
            <v>36445.300000000003</v>
          </cell>
          <cell r="X3785">
            <v>64</v>
          </cell>
          <cell r="Y3785">
            <v>1</v>
          </cell>
          <cell r="Z3785">
            <v>9.8399999999999963</v>
          </cell>
        </row>
        <row r="3786">
          <cell r="A3786">
            <v>41403</v>
          </cell>
          <cell r="B3786">
            <v>0</v>
          </cell>
          <cell r="C3786">
            <v>0</v>
          </cell>
          <cell r="D3786">
            <v>1277</v>
          </cell>
          <cell r="E3786">
            <v>1851010</v>
          </cell>
          <cell r="H3786">
            <v>0</v>
          </cell>
          <cell r="I3786">
            <v>0</v>
          </cell>
          <cell r="J3786">
            <v>0</v>
          </cell>
          <cell r="K3786">
            <v>0</v>
          </cell>
          <cell r="L3786">
            <v>0</v>
          </cell>
          <cell r="M3786">
            <v>115.16</v>
          </cell>
          <cell r="N3786">
            <v>28.15</v>
          </cell>
          <cell r="O3786">
            <v>0.24444251476207016</v>
          </cell>
          <cell r="P3786">
            <v>230</v>
          </cell>
          <cell r="Q3786">
            <v>85000</v>
          </cell>
          <cell r="R3786">
            <v>8.0366880861410213</v>
          </cell>
          <cell r="S3786" t="str">
            <v/>
          </cell>
          <cell r="T3786">
            <v>25393</v>
          </cell>
          <cell r="U3786">
            <v>11.433304882018822</v>
          </cell>
          <cell r="V3786">
            <v>1852287</v>
          </cell>
          <cell r="W3786">
            <v>38146</v>
          </cell>
          <cell r="X3786">
            <v>70</v>
          </cell>
          <cell r="Y3786">
            <v>0</v>
          </cell>
          <cell r="Z3786">
            <v>13.601599999999983</v>
          </cell>
        </row>
        <row r="3787">
          <cell r="A3787">
            <v>41404</v>
          </cell>
          <cell r="B3787">
            <v>0</v>
          </cell>
          <cell r="C3787">
            <v>0</v>
          </cell>
          <cell r="D3787">
            <v>0</v>
          </cell>
          <cell r="E3787">
            <v>1865700</v>
          </cell>
          <cell r="H3787">
            <v>0</v>
          </cell>
          <cell r="I3787">
            <v>0</v>
          </cell>
          <cell r="J3787">
            <v>0</v>
          </cell>
          <cell r="K3787">
            <v>0</v>
          </cell>
          <cell r="L3787">
            <v>0</v>
          </cell>
          <cell r="M3787">
            <v>114.04</v>
          </cell>
          <cell r="N3787">
            <v>25.99</v>
          </cell>
          <cell r="O3787">
            <v>0.22790249035426163</v>
          </cell>
          <cell r="P3787">
            <v>230</v>
          </cell>
          <cell r="Q3787">
            <v>83000</v>
          </cell>
          <cell r="R3787">
            <v>8.1800245527884954</v>
          </cell>
          <cell r="S3787" t="str">
            <v/>
          </cell>
          <cell r="T3787">
            <v>25521</v>
          </cell>
          <cell r="U3787">
            <v>11.408326097443318</v>
          </cell>
          <cell r="V3787">
            <v>1865700</v>
          </cell>
          <cell r="W3787">
            <v>40667.199999999997</v>
          </cell>
          <cell r="X3787">
            <v>67</v>
          </cell>
          <cell r="Y3787">
            <v>0</v>
          </cell>
          <cell r="Z3787">
            <v>13.502399999999994</v>
          </cell>
        </row>
        <row r="3788">
          <cell r="A3788">
            <v>41405</v>
          </cell>
          <cell r="B3788">
            <v>0</v>
          </cell>
          <cell r="C3788">
            <v>0</v>
          </cell>
          <cell r="D3788">
            <v>0</v>
          </cell>
          <cell r="E3788">
            <v>1772550</v>
          </cell>
          <cell r="H3788">
            <v>0</v>
          </cell>
          <cell r="I3788">
            <v>0</v>
          </cell>
          <cell r="J3788">
            <v>0</v>
          </cell>
          <cell r="K3788">
            <v>0</v>
          </cell>
          <cell r="L3788">
            <v>0</v>
          </cell>
          <cell r="M3788">
            <v>110.15</v>
          </cell>
          <cell r="N3788">
            <v>25.8</v>
          </cell>
          <cell r="O3788">
            <v>0.2342260553790286</v>
          </cell>
          <cell r="P3788">
            <v>230</v>
          </cell>
          <cell r="Q3788">
            <v>78000</v>
          </cell>
          <cell r="R3788">
            <v>8.0460735360871531</v>
          </cell>
          <cell r="S3788" t="str">
            <v/>
          </cell>
          <cell r="T3788">
            <v>26303</v>
          </cell>
          <cell r="U3788">
            <v>12.375787424896336</v>
          </cell>
          <cell r="V3788">
            <v>1772550</v>
          </cell>
          <cell r="W3788">
            <v>41937.699999999997</v>
          </cell>
          <cell r="X3788">
            <v>60</v>
          </cell>
          <cell r="Y3788">
            <v>5</v>
          </cell>
          <cell r="Z3788">
            <v>3.7279999999999802</v>
          </cell>
        </row>
        <row r="3789">
          <cell r="A3789">
            <v>41406</v>
          </cell>
          <cell r="B3789">
            <v>0</v>
          </cell>
          <cell r="C3789">
            <v>0</v>
          </cell>
          <cell r="D3789">
            <v>0</v>
          </cell>
          <cell r="E3789">
            <v>1915030</v>
          </cell>
          <cell r="H3789">
            <v>0</v>
          </cell>
          <cell r="I3789">
            <v>0</v>
          </cell>
          <cell r="J3789">
            <v>0</v>
          </cell>
          <cell r="K3789">
            <v>0</v>
          </cell>
          <cell r="L3789">
            <v>0</v>
          </cell>
          <cell r="M3789">
            <v>117.16</v>
          </cell>
          <cell r="N3789">
            <v>27.67</v>
          </cell>
          <cell r="O3789">
            <v>0.23617275520655515</v>
          </cell>
          <cell r="P3789">
            <v>230</v>
          </cell>
          <cell r="Q3789">
            <v>86000</v>
          </cell>
          <cell r="R3789">
            <v>8.1727125298736762</v>
          </cell>
          <cell r="S3789" t="str">
            <v/>
          </cell>
          <cell r="T3789">
            <v>28834</v>
          </cell>
          <cell r="U3789">
            <v>12.557273776389927</v>
          </cell>
          <cell r="V3789">
            <v>1915030</v>
          </cell>
          <cell r="W3789">
            <v>42150.8</v>
          </cell>
          <cell r="X3789">
            <v>52</v>
          </cell>
          <cell r="Y3789">
            <v>13</v>
          </cell>
          <cell r="Z3789">
            <v>0</v>
          </cell>
        </row>
        <row r="3790">
          <cell r="A3790">
            <v>41407</v>
          </cell>
          <cell r="B3790">
            <v>0</v>
          </cell>
          <cell r="C3790">
            <v>0</v>
          </cell>
          <cell r="D3790">
            <v>0</v>
          </cell>
          <cell r="E3790">
            <v>1827810</v>
          </cell>
          <cell r="H3790">
            <v>0</v>
          </cell>
          <cell r="I3790">
            <v>0</v>
          </cell>
          <cell r="J3790">
            <v>0</v>
          </cell>
          <cell r="K3790">
            <v>0</v>
          </cell>
          <cell r="L3790">
            <v>0</v>
          </cell>
          <cell r="M3790">
            <v>113.83</v>
          </cell>
          <cell r="N3790">
            <v>28.9</v>
          </cell>
          <cell r="O3790">
            <v>0.25388737591144689</v>
          </cell>
          <cell r="P3790">
            <v>230</v>
          </cell>
          <cell r="Q3790">
            <v>87000</v>
          </cell>
          <cell r="R3790">
            <v>8.0286831239567782</v>
          </cell>
          <cell r="S3790" t="str">
            <v/>
          </cell>
          <cell r="T3790">
            <v>26921</v>
          </cell>
          <cell r="U3790">
            <v>12.283614817732696</v>
          </cell>
          <cell r="V3790">
            <v>1827810</v>
          </cell>
          <cell r="W3790">
            <v>38106.800000000003</v>
          </cell>
          <cell r="X3790">
            <v>54</v>
          </cell>
          <cell r="Y3790">
            <v>11</v>
          </cell>
          <cell r="Z3790">
            <v>0</v>
          </cell>
        </row>
        <row r="3791">
          <cell r="A3791">
            <v>41408</v>
          </cell>
          <cell r="B3791">
            <v>0</v>
          </cell>
          <cell r="C3791">
            <v>0</v>
          </cell>
          <cell r="D3791">
            <v>1522</v>
          </cell>
          <cell r="E3791">
            <v>1801010</v>
          </cell>
          <cell r="H3791">
            <v>0</v>
          </cell>
          <cell r="I3791">
            <v>0</v>
          </cell>
          <cell r="J3791">
            <v>0</v>
          </cell>
          <cell r="K3791">
            <v>0</v>
          </cell>
          <cell r="L3791">
            <v>30</v>
          </cell>
          <cell r="M3791">
            <v>113.67</v>
          </cell>
          <cell r="N3791">
            <v>28.35</v>
          </cell>
          <cell r="O3791">
            <v>0.24940617577197149</v>
          </cell>
          <cell r="P3791">
            <v>230</v>
          </cell>
          <cell r="Q3791">
            <v>82000</v>
          </cell>
          <cell r="R3791">
            <v>7.9220990586786311</v>
          </cell>
          <cell r="S3791">
            <v>50.733333333333334</v>
          </cell>
          <cell r="T3791">
            <v>25650</v>
          </cell>
          <cell r="U3791">
            <v>11.867805952959504</v>
          </cell>
          <cell r="V3791">
            <v>1802532</v>
          </cell>
          <cell r="W3791">
            <v>43686.5</v>
          </cell>
          <cell r="X3791">
            <v>70</v>
          </cell>
          <cell r="Y3791">
            <v>0</v>
          </cell>
          <cell r="Z3791">
            <v>9.9295999999999864</v>
          </cell>
        </row>
        <row r="3792">
          <cell r="A3792">
            <v>41409</v>
          </cell>
          <cell r="B3792">
            <v>0</v>
          </cell>
          <cell r="C3792">
            <v>0</v>
          </cell>
          <cell r="D3792">
            <v>1543</v>
          </cell>
          <cell r="E3792">
            <v>1922410</v>
          </cell>
          <cell r="H3792">
            <v>0</v>
          </cell>
          <cell r="I3792">
            <v>0</v>
          </cell>
          <cell r="J3792">
            <v>0</v>
          </cell>
          <cell r="K3792">
            <v>0</v>
          </cell>
          <cell r="L3792">
            <v>80</v>
          </cell>
          <cell r="M3792">
            <v>116.22</v>
          </cell>
          <cell r="N3792">
            <v>29.19</v>
          </cell>
          <cell r="O3792">
            <v>0.25116159008776462</v>
          </cell>
          <cell r="P3792">
            <v>230</v>
          </cell>
          <cell r="Q3792">
            <v>86000</v>
          </cell>
          <cell r="R3792">
            <v>8.270564446738943</v>
          </cell>
          <cell r="S3792">
            <v>19.287500000000001</v>
          </cell>
          <cell r="T3792">
            <v>35876</v>
          </cell>
          <cell r="U3792">
            <v>15.551618984455439</v>
          </cell>
          <cell r="V3792">
            <v>1923953</v>
          </cell>
          <cell r="W3792">
            <v>40539.800000000003</v>
          </cell>
          <cell r="X3792">
            <v>75</v>
          </cell>
          <cell r="Y3792">
            <v>0</v>
          </cell>
          <cell r="Z3792">
            <v>14.171200000000027</v>
          </cell>
        </row>
        <row r="3793">
          <cell r="A3793">
            <v>41410</v>
          </cell>
          <cell r="B3793">
            <v>0</v>
          </cell>
          <cell r="C3793">
            <v>0</v>
          </cell>
          <cell r="D3793">
            <v>1345</v>
          </cell>
          <cell r="E3793">
            <v>1951800</v>
          </cell>
          <cell r="H3793">
            <v>0</v>
          </cell>
          <cell r="I3793">
            <v>0</v>
          </cell>
          <cell r="J3793">
            <v>0</v>
          </cell>
          <cell r="K3793">
            <v>0</v>
          </cell>
          <cell r="L3793">
            <v>40</v>
          </cell>
          <cell r="M3793">
            <v>116.07</v>
          </cell>
          <cell r="N3793">
            <v>30.92</v>
          </cell>
          <cell r="O3793">
            <v>0.26639097096579656</v>
          </cell>
          <cell r="P3793">
            <v>230</v>
          </cell>
          <cell r="Q3793">
            <v>86000</v>
          </cell>
          <cell r="R3793">
            <v>8.4078573274747992</v>
          </cell>
          <cell r="S3793">
            <v>33.625</v>
          </cell>
          <cell r="T3793">
            <v>34587</v>
          </cell>
          <cell r="U3793">
            <v>14.768774463749493</v>
          </cell>
          <cell r="V3793">
            <v>1953145</v>
          </cell>
          <cell r="W3793">
            <v>39205.4</v>
          </cell>
          <cell r="X3793">
            <v>72</v>
          </cell>
          <cell r="Y3793">
            <v>0</v>
          </cell>
          <cell r="Z3793">
            <v>15.900800000000018</v>
          </cell>
        </row>
        <row r="3794">
          <cell r="A3794">
            <v>41411</v>
          </cell>
          <cell r="B3794">
            <v>0</v>
          </cell>
          <cell r="C3794">
            <v>0</v>
          </cell>
          <cell r="D3794">
            <v>194864</v>
          </cell>
          <cell r="E3794">
            <v>2038290</v>
          </cell>
          <cell r="H3794">
            <v>0</v>
          </cell>
          <cell r="I3794">
            <v>0</v>
          </cell>
          <cell r="J3794">
            <v>0</v>
          </cell>
          <cell r="K3794">
            <v>0</v>
          </cell>
          <cell r="L3794">
            <v>2610</v>
          </cell>
          <cell r="M3794">
            <v>122.68</v>
          </cell>
          <cell r="N3794">
            <v>33.46</v>
          </cell>
          <cell r="O3794">
            <v>0.27274209325073362</v>
          </cell>
          <cell r="P3794">
            <v>230</v>
          </cell>
          <cell r="Q3794">
            <v>115000</v>
          </cell>
          <cell r="R3794">
            <v>8.307344310401044</v>
          </cell>
          <cell r="S3794">
            <v>74.660536398467428</v>
          </cell>
          <cell r="T3794">
            <v>29488</v>
          </cell>
          <cell r="U3794">
            <v>11.012671763792376</v>
          </cell>
          <cell r="V3794">
            <v>2233154</v>
          </cell>
          <cell r="W3794">
            <v>44624.4</v>
          </cell>
          <cell r="X3794">
            <v>68</v>
          </cell>
          <cell r="Y3794">
            <v>0</v>
          </cell>
          <cell r="Z3794">
            <v>14.884800000000027</v>
          </cell>
        </row>
        <row r="3795">
          <cell r="A3795">
            <v>41412</v>
          </cell>
          <cell r="B3795">
            <v>0</v>
          </cell>
          <cell r="C3795">
            <v>0</v>
          </cell>
          <cell r="D3795">
            <v>358091</v>
          </cell>
          <cell r="E3795">
            <v>2125480</v>
          </cell>
          <cell r="H3795">
            <v>0</v>
          </cell>
          <cell r="I3795">
            <v>0</v>
          </cell>
          <cell r="J3795">
            <v>0</v>
          </cell>
          <cell r="K3795">
            <v>0</v>
          </cell>
          <cell r="L3795">
            <v>4560</v>
          </cell>
          <cell r="M3795">
            <v>126.29</v>
          </cell>
          <cell r="N3795">
            <v>34.96</v>
          </cell>
          <cell r="O3795">
            <v>0.27682318473354978</v>
          </cell>
          <cell r="P3795">
            <v>230</v>
          </cell>
          <cell r="Q3795">
            <v>110000</v>
          </cell>
          <cell r="R3795">
            <v>8.4150764114340006</v>
          </cell>
          <cell r="S3795">
            <v>78.528728070175433</v>
          </cell>
          <cell r="T3795">
            <v>30163</v>
          </cell>
          <cell r="U3795">
            <v>10.128940143044026</v>
          </cell>
          <cell r="V3795">
            <v>2483571</v>
          </cell>
          <cell r="W3795">
            <v>47476.6</v>
          </cell>
          <cell r="X3795">
            <v>69</v>
          </cell>
          <cell r="Y3795">
            <v>0</v>
          </cell>
          <cell r="Z3795">
            <v>16.489600000000024</v>
          </cell>
        </row>
        <row r="3796">
          <cell r="A3796">
            <v>41413</v>
          </cell>
          <cell r="B3796">
            <v>0</v>
          </cell>
          <cell r="C3796">
            <v>0</v>
          </cell>
          <cell r="D3796">
            <v>499361</v>
          </cell>
          <cell r="E3796">
            <v>2115060</v>
          </cell>
          <cell r="H3796">
            <v>0</v>
          </cell>
          <cell r="I3796">
            <v>0</v>
          </cell>
          <cell r="J3796">
            <v>0</v>
          </cell>
          <cell r="K3796">
            <v>0</v>
          </cell>
          <cell r="L3796">
            <v>5710</v>
          </cell>
          <cell r="M3796">
            <v>128.55000000000001</v>
          </cell>
          <cell r="N3796">
            <v>34.22</v>
          </cell>
          <cell r="O3796">
            <v>0.26619992220925709</v>
          </cell>
          <cell r="P3796">
            <v>230</v>
          </cell>
          <cell r="Q3796">
            <v>116000</v>
          </cell>
          <cell r="R3796">
            <v>8.2266044340723443</v>
          </cell>
          <cell r="S3796">
            <v>87.453765323992997</v>
          </cell>
          <cell r="T3796">
            <v>30148</v>
          </cell>
          <cell r="U3796">
            <v>9.6172085521038877</v>
          </cell>
          <cell r="V3796">
            <v>2614421</v>
          </cell>
          <cell r="W3796">
            <v>51178.1</v>
          </cell>
          <cell r="X3796">
            <v>76</v>
          </cell>
          <cell r="Y3796">
            <v>0</v>
          </cell>
          <cell r="Z3796">
            <v>20.824000000000012</v>
          </cell>
        </row>
        <row r="3797">
          <cell r="A3797">
            <v>41414</v>
          </cell>
          <cell r="B3797">
            <v>0</v>
          </cell>
          <cell r="C3797">
            <v>0</v>
          </cell>
          <cell r="D3797">
            <v>500085</v>
          </cell>
          <cell r="E3797">
            <v>2121510</v>
          </cell>
          <cell r="H3797">
            <v>0</v>
          </cell>
          <cell r="I3797">
            <v>0</v>
          </cell>
          <cell r="J3797">
            <v>0</v>
          </cell>
          <cell r="K3797">
            <v>0</v>
          </cell>
          <cell r="L3797">
            <v>6630</v>
          </cell>
          <cell r="M3797">
            <v>131.15</v>
          </cell>
          <cell r="N3797">
            <v>32.770000000000003</v>
          </cell>
          <cell r="O3797">
            <v>0.24986656500190624</v>
          </cell>
          <cell r="P3797">
            <v>230</v>
          </cell>
          <cell r="Q3797">
            <v>115000</v>
          </cell>
          <cell r="R3797">
            <v>8.0881052230270676</v>
          </cell>
          <cell r="S3797">
            <v>75.427601809954751</v>
          </cell>
          <cell r="T3797">
            <v>26395</v>
          </cell>
          <cell r="U3797">
            <v>8.3969606289300973</v>
          </cell>
          <cell r="V3797">
            <v>2621595</v>
          </cell>
          <cell r="W3797">
            <v>51218.3</v>
          </cell>
          <cell r="X3797">
            <v>78</v>
          </cell>
          <cell r="Y3797">
            <v>0</v>
          </cell>
          <cell r="Z3797">
            <v>21.132800000000017</v>
          </cell>
        </row>
        <row r="3798">
          <cell r="A3798">
            <v>41415</v>
          </cell>
          <cell r="B3798">
            <v>0</v>
          </cell>
          <cell r="C3798">
            <v>0</v>
          </cell>
          <cell r="D3798">
            <v>353526</v>
          </cell>
          <cell r="E3798">
            <v>2109840</v>
          </cell>
          <cell r="H3798">
            <v>0</v>
          </cell>
          <cell r="I3798">
            <v>0</v>
          </cell>
          <cell r="J3798">
            <v>0</v>
          </cell>
          <cell r="K3798">
            <v>0</v>
          </cell>
          <cell r="L3798">
            <v>4480</v>
          </cell>
          <cell r="M3798">
            <v>128.02000000000001</v>
          </cell>
          <cell r="N3798">
            <v>33.380000000000003</v>
          </cell>
          <cell r="O3798">
            <v>0.26074050929542258</v>
          </cell>
          <cell r="P3798">
            <v>230</v>
          </cell>
          <cell r="Q3798">
            <v>109000</v>
          </cell>
          <cell r="R3798">
            <v>8.2402749570379612</v>
          </cell>
          <cell r="S3798">
            <v>78.912053571428572</v>
          </cell>
          <cell r="T3798">
            <v>29250</v>
          </cell>
          <cell r="U3798">
            <v>9.9029133307839761</v>
          </cell>
          <cell r="V3798">
            <v>2463366</v>
          </cell>
          <cell r="W3798">
            <v>51059.5</v>
          </cell>
          <cell r="X3798">
            <v>70</v>
          </cell>
          <cell r="Y3798">
            <v>0</v>
          </cell>
          <cell r="Z3798">
            <v>16.79200000000003</v>
          </cell>
        </row>
        <row r="3799">
          <cell r="A3799">
            <v>41416</v>
          </cell>
          <cell r="B3799">
            <v>0</v>
          </cell>
          <cell r="C3799">
            <v>0</v>
          </cell>
          <cell r="D3799">
            <v>279622</v>
          </cell>
          <cell r="E3799">
            <v>2110430</v>
          </cell>
          <cell r="H3799">
            <v>0</v>
          </cell>
          <cell r="I3799">
            <v>0</v>
          </cell>
          <cell r="J3799">
            <v>0</v>
          </cell>
          <cell r="K3799">
            <v>0</v>
          </cell>
          <cell r="L3799">
            <v>3640</v>
          </cell>
          <cell r="M3799">
            <v>126.67</v>
          </cell>
          <cell r="N3799">
            <v>33.68</v>
          </cell>
          <cell r="O3799">
            <v>0.26588773979632113</v>
          </cell>
          <cell r="P3799">
            <v>230</v>
          </cell>
          <cell r="Q3799">
            <v>102000</v>
          </cell>
          <cell r="R3799">
            <v>8.3304255151180229</v>
          </cell>
          <cell r="S3799">
            <v>76.819230769230771</v>
          </cell>
          <cell r="T3799">
            <v>26547</v>
          </cell>
          <cell r="U3799">
            <v>9.2634796230374903</v>
          </cell>
          <cell r="V3799">
            <v>2390052</v>
          </cell>
          <cell r="W3799">
            <v>51218.3</v>
          </cell>
          <cell r="X3799">
            <v>70</v>
          </cell>
          <cell r="Y3799">
            <v>0</v>
          </cell>
          <cell r="Z3799">
            <v>14.756800000000013</v>
          </cell>
        </row>
        <row r="3800">
          <cell r="A3800">
            <v>41417</v>
          </cell>
          <cell r="B3800">
            <v>0</v>
          </cell>
          <cell r="C3800">
            <v>0</v>
          </cell>
          <cell r="D3800">
            <v>161965</v>
          </cell>
          <cell r="E3800">
            <v>2178680</v>
          </cell>
          <cell r="H3800">
            <v>0</v>
          </cell>
          <cell r="I3800">
            <v>0</v>
          </cell>
          <cell r="J3800">
            <v>0</v>
          </cell>
          <cell r="K3800">
            <v>0</v>
          </cell>
          <cell r="L3800">
            <v>2320</v>
          </cell>
          <cell r="M3800">
            <v>130.97999999999999</v>
          </cell>
          <cell r="N3800">
            <v>31.37</v>
          </cell>
          <cell r="O3800">
            <v>0.23950221407848529</v>
          </cell>
          <cell r="P3800">
            <v>230</v>
          </cell>
          <cell r="Q3800">
            <v>101000</v>
          </cell>
          <cell r="R3800">
            <v>8.3168422659948096</v>
          </cell>
          <cell r="S3800">
            <v>69.8125</v>
          </cell>
          <cell r="T3800">
            <v>26825</v>
          </cell>
          <cell r="U3800">
            <v>9.5580705318405812</v>
          </cell>
          <cell r="V3800">
            <v>2340645</v>
          </cell>
          <cell r="W3800">
            <v>51123.1</v>
          </cell>
          <cell r="X3800">
            <v>62</v>
          </cell>
          <cell r="Y3800">
            <v>3</v>
          </cell>
          <cell r="Z3800">
            <v>7.1647999999999783</v>
          </cell>
        </row>
        <row r="3801">
          <cell r="A3801">
            <v>41418</v>
          </cell>
          <cell r="B3801">
            <v>0</v>
          </cell>
          <cell r="C3801">
            <v>0</v>
          </cell>
          <cell r="D3801">
            <v>103997</v>
          </cell>
          <cell r="E3801">
            <v>2219520</v>
          </cell>
          <cell r="H3801">
            <v>0</v>
          </cell>
          <cell r="I3801">
            <v>0</v>
          </cell>
          <cell r="J3801">
            <v>0</v>
          </cell>
          <cell r="K3801">
            <v>0</v>
          </cell>
          <cell r="L3801">
            <v>1880</v>
          </cell>
          <cell r="M3801">
            <v>135.66999999999999</v>
          </cell>
          <cell r="N3801">
            <v>33.78</v>
          </cell>
          <cell r="O3801">
            <v>0.24898651138792663</v>
          </cell>
          <cell r="P3801">
            <v>230</v>
          </cell>
          <cell r="Q3801">
            <v>100000</v>
          </cell>
          <cell r="R3801">
            <v>8.179848160978846</v>
          </cell>
          <cell r="S3801">
            <v>55.31755319148936</v>
          </cell>
          <cell r="T3801">
            <v>28467</v>
          </cell>
          <cell r="U3801">
            <v>10.217905872864282</v>
          </cell>
          <cell r="V3801">
            <v>2323517</v>
          </cell>
          <cell r="W3801">
            <v>51053.4</v>
          </cell>
          <cell r="X3801">
            <v>56</v>
          </cell>
          <cell r="Y3801">
            <v>9</v>
          </cell>
          <cell r="Z3801">
            <v>0</v>
          </cell>
        </row>
        <row r="3802">
          <cell r="A3802">
            <v>41419</v>
          </cell>
          <cell r="B3802">
            <v>0</v>
          </cell>
          <cell r="C3802">
            <v>0</v>
          </cell>
          <cell r="D3802">
            <v>156190</v>
          </cell>
          <cell r="E3802">
            <v>2209340</v>
          </cell>
          <cell r="H3802">
            <v>0</v>
          </cell>
          <cell r="I3802">
            <v>0</v>
          </cell>
          <cell r="J3802">
            <v>0</v>
          </cell>
          <cell r="K3802">
            <v>0</v>
          </cell>
          <cell r="L3802">
            <v>2310</v>
          </cell>
          <cell r="M3802">
            <v>133.32</v>
          </cell>
          <cell r="N3802">
            <v>34.33</v>
          </cell>
          <cell r="O3802">
            <v>0.2575007500750075</v>
          </cell>
          <cell r="P3802">
            <v>230</v>
          </cell>
          <cell r="Q3802">
            <v>101000</v>
          </cell>
          <cell r="R3802">
            <v>8.2858535853585362</v>
          </cell>
          <cell r="S3802">
            <v>67.614718614718612</v>
          </cell>
          <cell r="T3802">
            <v>26792</v>
          </cell>
          <cell r="U3802">
            <v>9.4458865455098859</v>
          </cell>
          <cell r="V3802">
            <v>2365530</v>
          </cell>
          <cell r="W3802">
            <v>54316.3</v>
          </cell>
          <cell r="X3802">
            <v>58</v>
          </cell>
          <cell r="Y3802">
            <v>7</v>
          </cell>
          <cell r="Z3802">
            <v>3.6799999999999926</v>
          </cell>
        </row>
        <row r="3803">
          <cell r="A3803">
            <v>41420</v>
          </cell>
          <cell r="B3803">
            <v>0</v>
          </cell>
          <cell r="C3803">
            <v>0</v>
          </cell>
          <cell r="D3803">
            <v>236293</v>
          </cell>
          <cell r="E3803">
            <v>2184900</v>
          </cell>
          <cell r="H3803">
            <v>0</v>
          </cell>
          <cell r="I3803">
            <v>0</v>
          </cell>
          <cell r="J3803">
            <v>0</v>
          </cell>
          <cell r="K3803">
            <v>0</v>
          </cell>
          <cell r="L3803">
            <v>3140</v>
          </cell>
          <cell r="M3803">
            <v>133.38999999999999</v>
          </cell>
          <cell r="N3803">
            <v>35.22</v>
          </cell>
          <cell r="O3803">
            <v>0.26403778394182476</v>
          </cell>
          <cell r="P3803">
            <v>230</v>
          </cell>
          <cell r="Q3803">
            <v>111000</v>
          </cell>
          <cell r="R3803">
            <v>8.1898942949246578</v>
          </cell>
          <cell r="S3803">
            <v>75.25254777070063</v>
          </cell>
          <cell r="T3803">
            <v>26960</v>
          </cell>
          <cell r="U3803">
            <v>9.2865954923874305</v>
          </cell>
          <cell r="V3803">
            <v>2421193</v>
          </cell>
          <cell r="W3803">
            <v>56044.6</v>
          </cell>
          <cell r="X3803">
            <v>69</v>
          </cell>
          <cell r="Y3803">
            <v>0</v>
          </cell>
          <cell r="Z3803">
            <v>11.771199999999986</v>
          </cell>
        </row>
        <row r="3804">
          <cell r="A3804">
            <v>41421</v>
          </cell>
          <cell r="B3804">
            <v>0</v>
          </cell>
          <cell r="C3804">
            <v>0</v>
          </cell>
          <cell r="D3804">
            <v>274580</v>
          </cell>
          <cell r="E3804">
            <v>2215710</v>
          </cell>
          <cell r="H3804">
            <v>0</v>
          </cell>
          <cell r="I3804">
            <v>0</v>
          </cell>
          <cell r="J3804">
            <v>0</v>
          </cell>
          <cell r="K3804">
            <v>0</v>
          </cell>
          <cell r="L3804">
            <v>3570</v>
          </cell>
          <cell r="M3804">
            <v>134.59</v>
          </cell>
          <cell r="N3804">
            <v>34.39</v>
          </cell>
          <cell r="O3804">
            <v>0.25551675458800804</v>
          </cell>
          <cell r="P3804">
            <v>230</v>
          </cell>
          <cell r="Q3804">
            <v>114000</v>
          </cell>
          <cell r="R3804">
            <v>8.2313321940708821</v>
          </cell>
          <cell r="S3804">
            <v>76.913165266106446</v>
          </cell>
          <cell r="T3804">
            <v>26047</v>
          </cell>
          <cell r="U3804">
            <v>8.7231599532584561</v>
          </cell>
          <cell r="V3804">
            <v>2490290</v>
          </cell>
          <cell r="W3804">
            <v>55271.5</v>
          </cell>
          <cell r="X3804">
            <v>72</v>
          </cell>
          <cell r="Y3804">
            <v>0</v>
          </cell>
          <cell r="Z3804">
            <v>14.931200000000032</v>
          </cell>
        </row>
        <row r="3805">
          <cell r="A3805">
            <v>41422</v>
          </cell>
          <cell r="B3805">
            <v>0</v>
          </cell>
          <cell r="C3805">
            <v>0</v>
          </cell>
          <cell r="D3805">
            <v>384264</v>
          </cell>
          <cell r="E3805">
            <v>2213290</v>
          </cell>
          <cell r="H3805">
            <v>0</v>
          </cell>
          <cell r="I3805">
            <v>0</v>
          </cell>
          <cell r="J3805">
            <v>0</v>
          </cell>
          <cell r="K3805">
            <v>0</v>
          </cell>
          <cell r="L3805">
            <v>4780</v>
          </cell>
          <cell r="M3805">
            <v>136.16999999999999</v>
          </cell>
          <cell r="N3805">
            <v>34.28</v>
          </cell>
          <cell r="O3805">
            <v>0.25174414335022399</v>
          </cell>
          <cell r="P3805">
            <v>230</v>
          </cell>
          <cell r="Q3805">
            <v>116000</v>
          </cell>
          <cell r="R3805">
            <v>8.1269369170889334</v>
          </cell>
          <cell r="S3805">
            <v>80.38995815899581</v>
          </cell>
          <cell r="T3805">
            <v>26171</v>
          </cell>
          <cell r="U3805">
            <v>8.4027565933181751</v>
          </cell>
          <cell r="V3805">
            <v>2597554</v>
          </cell>
          <cell r="W3805">
            <v>53685.5</v>
          </cell>
          <cell r="X3805">
            <v>77</v>
          </cell>
          <cell r="Y3805">
            <v>0</v>
          </cell>
          <cell r="Z3805">
            <v>17.272000000000006</v>
          </cell>
        </row>
        <row r="3806">
          <cell r="A3806">
            <v>41423</v>
          </cell>
          <cell r="B3806">
            <v>0</v>
          </cell>
          <cell r="C3806">
            <v>0</v>
          </cell>
          <cell r="D3806">
            <v>393545</v>
          </cell>
          <cell r="E3806">
            <v>2211710</v>
          </cell>
          <cell r="H3806">
            <v>0</v>
          </cell>
          <cell r="I3806">
            <v>0</v>
          </cell>
          <cell r="J3806">
            <v>0</v>
          </cell>
          <cell r="K3806">
            <v>0</v>
          </cell>
          <cell r="L3806">
            <v>4910</v>
          </cell>
          <cell r="M3806">
            <v>133.24</v>
          </cell>
          <cell r="N3806">
            <v>35.04</v>
          </cell>
          <cell r="O3806">
            <v>0.26298408886220354</v>
          </cell>
          <cell r="P3806">
            <v>230</v>
          </cell>
          <cell r="Q3806">
            <v>122000</v>
          </cell>
          <cell r="R3806">
            <v>8.2997223056139298</v>
          </cell>
          <cell r="S3806">
            <v>80.151731160896134</v>
          </cell>
          <cell r="T3806">
            <v>26063</v>
          </cell>
          <cell r="U3806">
            <v>8.3433452771417773</v>
          </cell>
          <cell r="V3806">
            <v>2605255</v>
          </cell>
          <cell r="W3806">
            <v>55275.4</v>
          </cell>
          <cell r="X3806">
            <v>74</v>
          </cell>
          <cell r="Y3806">
            <v>0</v>
          </cell>
          <cell r="Z3806">
            <v>15.190400000000011</v>
          </cell>
        </row>
        <row r="3807">
          <cell r="A3807">
            <v>41424</v>
          </cell>
          <cell r="B3807">
            <v>0</v>
          </cell>
          <cell r="C3807">
            <v>0</v>
          </cell>
          <cell r="D3807">
            <v>504599</v>
          </cell>
          <cell r="E3807">
            <v>2221720</v>
          </cell>
          <cell r="H3807">
            <v>0</v>
          </cell>
          <cell r="I3807">
            <v>0</v>
          </cell>
          <cell r="J3807">
            <v>0</v>
          </cell>
          <cell r="K3807">
            <v>0</v>
          </cell>
          <cell r="L3807">
            <v>6320</v>
          </cell>
          <cell r="M3807">
            <v>132.74</v>
          </cell>
          <cell r="N3807">
            <v>33.15</v>
          </cell>
          <cell r="O3807">
            <v>0.24973632665360854</v>
          </cell>
          <cell r="P3807">
            <v>230</v>
          </cell>
          <cell r="Q3807">
            <v>120000</v>
          </cell>
          <cell r="R3807">
            <v>8.3686906734970616</v>
          </cell>
          <cell r="S3807">
            <v>79.841613924050634</v>
          </cell>
          <cell r="T3807">
            <v>26590</v>
          </cell>
          <cell r="U3807">
            <v>8.1340664830491232</v>
          </cell>
          <cell r="V3807">
            <v>2726319</v>
          </cell>
          <cell r="W3807">
            <v>55170.5</v>
          </cell>
          <cell r="X3807">
            <v>76</v>
          </cell>
          <cell r="Y3807">
            <v>0</v>
          </cell>
          <cell r="Z3807">
            <v>19.052800000000005</v>
          </cell>
        </row>
        <row r="3808">
          <cell r="A3808">
            <v>41425</v>
          </cell>
          <cell r="B3808">
            <v>0</v>
          </cell>
          <cell r="C3808">
            <v>0</v>
          </cell>
          <cell r="D3808">
            <v>517753</v>
          </cell>
          <cell r="E3808">
            <v>2201800</v>
          </cell>
          <cell r="H3808">
            <v>0</v>
          </cell>
          <cell r="I3808">
            <v>0</v>
          </cell>
          <cell r="J3808">
            <v>0</v>
          </cell>
          <cell r="K3808">
            <v>0</v>
          </cell>
          <cell r="L3808">
            <v>6320</v>
          </cell>
          <cell r="M3808">
            <v>133.16999999999999</v>
          </cell>
          <cell r="N3808">
            <v>33.15</v>
          </cell>
          <cell r="O3808">
            <v>0.24892993917549</v>
          </cell>
          <cell r="P3808">
            <v>230</v>
          </cell>
          <cell r="Q3808">
            <v>121000</v>
          </cell>
          <cell r="R3808">
            <v>8.266876924232184</v>
          </cell>
          <cell r="S3808">
            <v>81.92294303797469</v>
          </cell>
          <cell r="T3808">
            <v>30902</v>
          </cell>
          <cell r="U3808">
            <v>9.4766559063198983</v>
          </cell>
          <cell r="V3808">
            <v>2719553</v>
          </cell>
          <cell r="W3808">
            <v>55154.7</v>
          </cell>
          <cell r="X3808">
            <v>73</v>
          </cell>
          <cell r="Y3808">
            <v>0</v>
          </cell>
          <cell r="Z3808">
            <v>19.432000000000002</v>
          </cell>
        </row>
        <row r="3809">
          <cell r="A3809">
            <v>41426</v>
          </cell>
          <cell r="B3809">
            <v>0</v>
          </cell>
          <cell r="C3809">
            <v>0</v>
          </cell>
          <cell r="D3809">
            <v>355935</v>
          </cell>
          <cell r="E3809">
            <v>2185520</v>
          </cell>
          <cell r="H3809">
            <v>0</v>
          </cell>
          <cell r="I3809">
            <v>0</v>
          </cell>
          <cell r="J3809">
            <v>0</v>
          </cell>
          <cell r="K3809">
            <v>0</v>
          </cell>
          <cell r="L3809">
            <v>4600</v>
          </cell>
          <cell r="M3809">
            <v>135.15</v>
          </cell>
          <cell r="N3809">
            <v>33.43</v>
          </cell>
          <cell r="O3809">
            <v>0.24735479097299296</v>
          </cell>
          <cell r="P3809">
            <v>230</v>
          </cell>
          <cell r="Q3809">
            <v>118000</v>
          </cell>
          <cell r="R3809">
            <v>8.0855345911949694</v>
          </cell>
          <cell r="S3809">
            <v>77.377173913043478</v>
          </cell>
          <cell r="T3809">
            <v>26451</v>
          </cell>
          <cell r="U3809">
            <v>8.6801198526041183</v>
          </cell>
          <cell r="V3809">
            <v>2541455</v>
          </cell>
          <cell r="W3809">
            <v>55087.5</v>
          </cell>
          <cell r="X3809">
            <v>70</v>
          </cell>
          <cell r="Y3809">
            <v>0</v>
          </cell>
          <cell r="Z3809">
            <v>18.52960000000003</v>
          </cell>
        </row>
        <row r="3810">
          <cell r="A3810">
            <v>41427</v>
          </cell>
          <cell r="B3810">
            <v>0</v>
          </cell>
          <cell r="C3810">
            <v>0</v>
          </cell>
          <cell r="D3810">
            <v>268336</v>
          </cell>
          <cell r="E3810">
            <v>2199580</v>
          </cell>
          <cell r="H3810">
            <v>0</v>
          </cell>
          <cell r="I3810">
            <v>0</v>
          </cell>
          <cell r="J3810">
            <v>0</v>
          </cell>
          <cell r="K3810">
            <v>0</v>
          </cell>
          <cell r="L3810">
            <v>3460</v>
          </cell>
          <cell r="M3810">
            <v>133.62</v>
          </cell>
          <cell r="N3810">
            <v>33.590000000000003</v>
          </cell>
          <cell r="O3810">
            <v>0.25138452327495886</v>
          </cell>
          <cell r="P3810">
            <v>230</v>
          </cell>
          <cell r="Q3810">
            <v>105000</v>
          </cell>
          <cell r="R3810">
            <v>8.2307289327944915</v>
          </cell>
          <cell r="S3810">
            <v>77.553757225433529</v>
          </cell>
          <cell r="T3810">
            <v>26319</v>
          </cell>
          <cell r="U3810">
            <v>8.8941625241701914</v>
          </cell>
          <cell r="V3810">
            <v>2467916</v>
          </cell>
          <cell r="W3810">
            <v>54727.199999999997</v>
          </cell>
          <cell r="X3810">
            <v>65</v>
          </cell>
          <cell r="Y3810">
            <v>0</v>
          </cell>
          <cell r="Z3810">
            <v>10.983999999999988</v>
          </cell>
        </row>
        <row r="3811">
          <cell r="A3811">
            <v>41428</v>
          </cell>
          <cell r="B3811">
            <v>0</v>
          </cell>
          <cell r="C3811">
            <v>0</v>
          </cell>
          <cell r="D3811">
            <v>209724</v>
          </cell>
          <cell r="E3811">
            <v>2199690</v>
          </cell>
          <cell r="H3811">
            <v>0</v>
          </cell>
          <cell r="I3811">
            <v>0</v>
          </cell>
          <cell r="J3811">
            <v>0</v>
          </cell>
          <cell r="K3811">
            <v>0</v>
          </cell>
          <cell r="L3811">
            <v>2800</v>
          </cell>
          <cell r="M3811">
            <v>134.25</v>
          </cell>
          <cell r="N3811">
            <v>33.4</v>
          </cell>
          <cell r="O3811">
            <v>0.24878957169459961</v>
          </cell>
          <cell r="P3811">
            <v>230</v>
          </cell>
          <cell r="Q3811">
            <v>104000</v>
          </cell>
          <cell r="R3811">
            <v>8.1925139664804476</v>
          </cell>
          <cell r="S3811">
            <v>74.901428571428568</v>
          </cell>
          <cell r="T3811">
            <v>28139</v>
          </cell>
          <cell r="U3811">
            <v>9.7400969696366015</v>
          </cell>
          <cell r="V3811">
            <v>2409414</v>
          </cell>
          <cell r="W3811">
            <v>54358.400000000001</v>
          </cell>
          <cell r="X3811">
            <v>63</v>
          </cell>
          <cell r="Y3811">
            <v>2</v>
          </cell>
          <cell r="Z3811">
            <v>8.0879999999999725</v>
          </cell>
        </row>
        <row r="3812">
          <cell r="A3812">
            <v>41429</v>
          </cell>
          <cell r="B3812">
            <v>0</v>
          </cell>
          <cell r="C3812">
            <v>0</v>
          </cell>
          <cell r="D3812">
            <v>217096</v>
          </cell>
          <cell r="E3812">
            <v>2203270</v>
          </cell>
          <cell r="H3812">
            <v>0</v>
          </cell>
          <cell r="I3812">
            <v>0</v>
          </cell>
          <cell r="J3812">
            <v>0</v>
          </cell>
          <cell r="K3812">
            <v>0</v>
          </cell>
          <cell r="L3812">
            <v>2920</v>
          </cell>
          <cell r="M3812">
            <v>138.52000000000001</v>
          </cell>
          <cell r="N3812">
            <v>32.979999999999997</v>
          </cell>
          <cell r="O3812">
            <v>0.23808836269130806</v>
          </cell>
          <cell r="P3812">
            <v>230</v>
          </cell>
          <cell r="Q3812">
            <v>109000</v>
          </cell>
          <cell r="R3812">
            <v>7.9528948888247184</v>
          </cell>
          <cell r="S3812">
            <v>74.347945205479448</v>
          </cell>
          <cell r="T3812">
            <v>26145</v>
          </cell>
          <cell r="U3812">
            <v>9.0089391439145974</v>
          </cell>
          <cell r="V3812">
            <v>2420366</v>
          </cell>
          <cell r="W3812">
            <v>55094.1</v>
          </cell>
          <cell r="X3812">
            <v>64</v>
          </cell>
          <cell r="Y3812">
            <v>1</v>
          </cell>
          <cell r="Z3812">
            <v>11.065599999999982</v>
          </cell>
        </row>
        <row r="3813">
          <cell r="A3813">
            <v>41430</v>
          </cell>
          <cell r="B3813">
            <v>0</v>
          </cell>
          <cell r="C3813">
            <v>0</v>
          </cell>
          <cell r="D3813">
            <v>281273</v>
          </cell>
          <cell r="E3813">
            <v>2209740</v>
          </cell>
          <cell r="H3813">
            <v>0</v>
          </cell>
          <cell r="I3813">
            <v>0</v>
          </cell>
          <cell r="J3813">
            <v>0</v>
          </cell>
          <cell r="K3813">
            <v>0</v>
          </cell>
          <cell r="L3813">
            <v>3670</v>
          </cell>
          <cell r="M3813">
            <v>137.91999999999999</v>
          </cell>
          <cell r="N3813">
            <v>32.46</v>
          </cell>
          <cell r="O3813">
            <v>0.23535382830626453</v>
          </cell>
          <cell r="P3813">
            <v>230</v>
          </cell>
          <cell r="Q3813">
            <v>108000</v>
          </cell>
          <cell r="R3813">
            <v>8.0109483758700701</v>
          </cell>
          <cell r="S3813">
            <v>76.641144414168934</v>
          </cell>
          <cell r="T3813">
            <v>25963</v>
          </cell>
          <cell r="U3813">
            <v>8.6925046155921297</v>
          </cell>
          <cell r="V3813">
            <v>2491013</v>
          </cell>
          <cell r="W3813">
            <v>55119.9</v>
          </cell>
          <cell r="X3813">
            <v>70</v>
          </cell>
          <cell r="Y3813">
            <v>0</v>
          </cell>
          <cell r="Z3813">
            <v>15.904000000000025</v>
          </cell>
        </row>
        <row r="3814">
          <cell r="A3814">
            <v>41431</v>
          </cell>
          <cell r="B3814">
            <v>0</v>
          </cell>
          <cell r="C3814">
            <v>0</v>
          </cell>
          <cell r="D3814">
            <v>295240</v>
          </cell>
          <cell r="E3814">
            <v>2183270</v>
          </cell>
          <cell r="H3814">
            <v>0</v>
          </cell>
          <cell r="I3814">
            <v>0</v>
          </cell>
          <cell r="J3814">
            <v>0</v>
          </cell>
          <cell r="K3814">
            <v>0</v>
          </cell>
          <cell r="L3814">
            <v>3820</v>
          </cell>
          <cell r="M3814">
            <v>136.52000000000001</v>
          </cell>
          <cell r="N3814">
            <v>32.39</v>
          </cell>
          <cell r="O3814">
            <v>0.23725461470846762</v>
          </cell>
          <cell r="P3814">
            <v>230</v>
          </cell>
          <cell r="Q3814">
            <v>112000</v>
          </cell>
          <cell r="R3814">
            <v>7.9961544096103134</v>
          </cell>
          <cell r="S3814">
            <v>77.287958115183244</v>
          </cell>
          <cell r="T3814">
            <v>26564</v>
          </cell>
          <cell r="U3814">
            <v>8.938586489463427</v>
          </cell>
          <cell r="V3814">
            <v>2478510</v>
          </cell>
          <cell r="W3814">
            <v>55176.7</v>
          </cell>
          <cell r="X3814">
            <v>74</v>
          </cell>
          <cell r="Y3814">
            <v>0</v>
          </cell>
          <cell r="Z3814">
            <v>16.721600000000038</v>
          </cell>
        </row>
        <row r="3815">
          <cell r="A3815">
            <v>41432</v>
          </cell>
          <cell r="B3815">
            <v>0</v>
          </cell>
          <cell r="C3815">
            <v>0</v>
          </cell>
          <cell r="D3815">
            <v>220949</v>
          </cell>
          <cell r="E3815">
            <v>2203030</v>
          </cell>
          <cell r="H3815">
            <v>0</v>
          </cell>
          <cell r="I3815">
            <v>0</v>
          </cell>
          <cell r="J3815">
            <v>0</v>
          </cell>
          <cell r="K3815">
            <v>0</v>
          </cell>
          <cell r="L3815">
            <v>2950</v>
          </cell>
          <cell r="M3815">
            <v>132.65</v>
          </cell>
          <cell r="N3815">
            <v>31.24</v>
          </cell>
          <cell r="O3815">
            <v>0.23550697323784392</v>
          </cell>
          <cell r="P3815">
            <v>230</v>
          </cell>
          <cell r="Q3815">
            <v>104000</v>
          </cell>
          <cell r="R3815">
            <v>8.3039200904636257</v>
          </cell>
          <cell r="S3815">
            <v>74.897966101694919</v>
          </cell>
          <cell r="T3815">
            <v>24033</v>
          </cell>
          <cell r="U3815">
            <v>8.2688513390586298</v>
          </cell>
          <cell r="V3815">
            <v>2423979</v>
          </cell>
          <cell r="W3815">
            <v>55200.4</v>
          </cell>
          <cell r="X3815">
            <v>70</v>
          </cell>
          <cell r="Y3815">
            <v>0</v>
          </cell>
          <cell r="Z3815">
            <v>13.595199999999991</v>
          </cell>
        </row>
        <row r="3816">
          <cell r="A3816">
            <v>41433</v>
          </cell>
          <cell r="B3816">
            <v>0</v>
          </cell>
          <cell r="C3816">
            <v>0</v>
          </cell>
          <cell r="D3816">
            <v>248062</v>
          </cell>
          <cell r="E3816">
            <v>2200010</v>
          </cell>
          <cell r="H3816">
            <v>0</v>
          </cell>
          <cell r="I3816">
            <v>0</v>
          </cell>
          <cell r="J3816">
            <v>0</v>
          </cell>
          <cell r="K3816">
            <v>0</v>
          </cell>
          <cell r="L3816">
            <v>3270</v>
          </cell>
          <cell r="M3816">
            <v>132.1</v>
          </cell>
          <cell r="N3816">
            <v>31.84</v>
          </cell>
          <cell r="O3816">
            <v>0.24102952308856929</v>
          </cell>
          <cell r="P3816">
            <v>230</v>
          </cell>
          <cell r="Q3816">
            <v>106000</v>
          </cell>
          <cell r="R3816">
            <v>8.3270628311884938</v>
          </cell>
          <cell r="S3816">
            <v>75.859938837920495</v>
          </cell>
          <cell r="T3816">
            <v>24308</v>
          </cell>
          <cell r="U3816">
            <v>8.2811583973020415</v>
          </cell>
          <cell r="V3816">
            <v>2448072</v>
          </cell>
          <cell r="W3816">
            <v>54247.3</v>
          </cell>
          <cell r="X3816">
            <v>66</v>
          </cell>
          <cell r="Y3816">
            <v>0</v>
          </cell>
          <cell r="Z3816">
            <v>11.063999999999979</v>
          </cell>
        </row>
        <row r="3817">
          <cell r="A3817">
            <v>41434</v>
          </cell>
          <cell r="B3817">
            <v>0</v>
          </cell>
          <cell r="C3817">
            <v>0</v>
          </cell>
          <cell r="D3817">
            <v>343564</v>
          </cell>
          <cell r="E3817">
            <v>2213840</v>
          </cell>
          <cell r="H3817">
            <v>0</v>
          </cell>
          <cell r="I3817">
            <v>0</v>
          </cell>
          <cell r="J3817">
            <v>0</v>
          </cell>
          <cell r="K3817">
            <v>0</v>
          </cell>
          <cell r="L3817">
            <v>4400</v>
          </cell>
          <cell r="M3817">
            <v>133.38</v>
          </cell>
          <cell r="N3817">
            <v>34.54</v>
          </cell>
          <cell r="O3817">
            <v>0.25895936422252214</v>
          </cell>
          <cell r="P3817">
            <v>230</v>
          </cell>
          <cell r="Q3817">
            <v>115000</v>
          </cell>
          <cell r="R3817">
            <v>8.2989953516269299</v>
          </cell>
          <cell r="S3817">
            <v>78.082727272727269</v>
          </cell>
          <cell r="T3817">
            <v>24780</v>
          </cell>
          <cell r="U3817">
            <v>8.0810540688917349</v>
          </cell>
          <cell r="V3817">
            <v>2557404</v>
          </cell>
          <cell r="W3817">
            <v>55087.8</v>
          </cell>
          <cell r="X3817">
            <v>70</v>
          </cell>
          <cell r="Y3817">
            <v>0</v>
          </cell>
          <cell r="Z3817">
            <v>15.900800000000018</v>
          </cell>
        </row>
        <row r="3818">
          <cell r="A3818">
            <v>41435</v>
          </cell>
          <cell r="B3818">
            <v>0</v>
          </cell>
          <cell r="C3818">
            <v>0</v>
          </cell>
          <cell r="D3818">
            <v>386264</v>
          </cell>
          <cell r="E3818">
            <v>2227920</v>
          </cell>
          <cell r="H3818">
            <v>0</v>
          </cell>
          <cell r="I3818">
            <v>0</v>
          </cell>
          <cell r="J3818">
            <v>0</v>
          </cell>
          <cell r="K3818">
            <v>0</v>
          </cell>
          <cell r="L3818">
            <v>4860</v>
          </cell>
          <cell r="M3818">
            <v>136.99</v>
          </cell>
          <cell r="N3818">
            <v>33.72</v>
          </cell>
          <cell r="O3818">
            <v>0.24614935396744286</v>
          </cell>
          <cell r="P3818">
            <v>230</v>
          </cell>
          <cell r="Q3818">
            <v>113000</v>
          </cell>
          <cell r="R3818">
            <v>8.131688444412001</v>
          </cell>
          <cell r="S3818">
            <v>79.478189300411529</v>
          </cell>
          <cell r="T3818">
            <v>28055</v>
          </cell>
          <cell r="U3818">
            <v>8.950353150352079</v>
          </cell>
          <cell r="V3818">
            <v>2614184</v>
          </cell>
          <cell r="W3818">
            <v>54866.8</v>
          </cell>
          <cell r="X3818">
            <v>72</v>
          </cell>
          <cell r="Y3818">
            <v>0</v>
          </cell>
          <cell r="Z3818">
            <v>18.705600000000018</v>
          </cell>
        </row>
        <row r="3819">
          <cell r="A3819">
            <v>41436</v>
          </cell>
          <cell r="B3819">
            <v>0</v>
          </cell>
          <cell r="C3819">
            <v>0</v>
          </cell>
          <cell r="D3819">
            <v>515502</v>
          </cell>
          <cell r="E3819">
            <v>2218280</v>
          </cell>
          <cell r="H3819">
            <v>0</v>
          </cell>
          <cell r="I3819">
            <v>0</v>
          </cell>
          <cell r="J3819">
            <v>0</v>
          </cell>
          <cell r="K3819">
            <v>0</v>
          </cell>
          <cell r="L3819">
            <v>6510</v>
          </cell>
          <cell r="M3819">
            <v>132.94</v>
          </cell>
          <cell r="N3819">
            <v>33.53</v>
          </cell>
          <cell r="O3819">
            <v>0.25221904618624946</v>
          </cell>
          <cell r="P3819">
            <v>230</v>
          </cell>
          <cell r="Q3819">
            <v>129000</v>
          </cell>
          <cell r="R3819">
            <v>8.3431623288701662</v>
          </cell>
          <cell r="S3819">
            <v>79.186175115207377</v>
          </cell>
          <cell r="T3819">
            <v>25637</v>
          </cell>
          <cell r="U3819">
            <v>7.8211276539241235</v>
          </cell>
          <cell r="V3819">
            <v>2733782</v>
          </cell>
          <cell r="W3819">
            <v>54954</v>
          </cell>
          <cell r="X3819">
            <v>74</v>
          </cell>
          <cell r="Y3819">
            <v>0</v>
          </cell>
          <cell r="Z3819">
            <v>20.620800000000003</v>
          </cell>
        </row>
        <row r="3820">
          <cell r="A3820">
            <v>41437</v>
          </cell>
          <cell r="B3820">
            <v>0</v>
          </cell>
          <cell r="C3820">
            <v>0</v>
          </cell>
          <cell r="D3820">
            <v>667559</v>
          </cell>
          <cell r="E3820">
            <v>2197550</v>
          </cell>
          <cell r="H3820">
            <v>0</v>
          </cell>
          <cell r="I3820">
            <v>0</v>
          </cell>
          <cell r="J3820">
            <v>0</v>
          </cell>
          <cell r="K3820">
            <v>0</v>
          </cell>
          <cell r="L3820">
            <v>8510</v>
          </cell>
          <cell r="M3820">
            <v>130.77000000000001</v>
          </cell>
          <cell r="N3820">
            <v>31</v>
          </cell>
          <cell r="O3820">
            <v>0.23705742907394661</v>
          </cell>
          <cell r="P3820">
            <v>230</v>
          </cell>
          <cell r="Q3820">
            <v>127000</v>
          </cell>
          <cell r="R3820">
            <v>8.4023476332492155</v>
          </cell>
          <cell r="S3820">
            <v>78.444065804935377</v>
          </cell>
          <cell r="T3820">
            <v>26692</v>
          </cell>
          <cell r="U3820">
            <v>7.7697316227759581</v>
          </cell>
          <cell r="V3820">
            <v>2865109</v>
          </cell>
          <cell r="W3820">
            <v>55855.7</v>
          </cell>
          <cell r="X3820">
            <v>82</v>
          </cell>
          <cell r="Y3820">
            <v>0</v>
          </cell>
          <cell r="Z3820">
            <v>22.803200000000018</v>
          </cell>
        </row>
        <row r="3821">
          <cell r="A3821">
            <v>41438</v>
          </cell>
          <cell r="B3821">
            <v>0</v>
          </cell>
          <cell r="C3821">
            <v>0</v>
          </cell>
          <cell r="D3821">
            <v>316708</v>
          </cell>
          <cell r="E3821">
            <v>2169380</v>
          </cell>
          <cell r="H3821">
            <v>0</v>
          </cell>
          <cell r="I3821">
            <v>0</v>
          </cell>
          <cell r="J3821">
            <v>0</v>
          </cell>
          <cell r="K3821">
            <v>0</v>
          </cell>
          <cell r="L3821">
            <v>4410</v>
          </cell>
          <cell r="M3821">
            <v>136.63999999999999</v>
          </cell>
          <cell r="N3821">
            <v>31.49</v>
          </cell>
          <cell r="O3821">
            <v>0.23045960187353631</v>
          </cell>
          <cell r="P3821">
            <v>230</v>
          </cell>
          <cell r="Q3821">
            <v>114000</v>
          </cell>
          <cell r="R3821">
            <v>7.9383050351288054</v>
          </cell>
          <cell r="S3821">
            <v>71.815873015873009</v>
          </cell>
          <cell r="T3821">
            <v>24802</v>
          </cell>
          <cell r="U3821">
            <v>8.3202477144815461</v>
          </cell>
          <cell r="V3821">
            <v>2486088</v>
          </cell>
          <cell r="W3821">
            <v>55133.8</v>
          </cell>
          <cell r="X3821">
            <v>74</v>
          </cell>
          <cell r="Y3821">
            <v>0</v>
          </cell>
          <cell r="Z3821">
            <v>15.961600000000047</v>
          </cell>
        </row>
        <row r="3822">
          <cell r="A3822">
            <v>41439</v>
          </cell>
          <cell r="B3822">
            <v>0</v>
          </cell>
          <cell r="C3822">
            <v>0</v>
          </cell>
          <cell r="D3822">
            <v>129523</v>
          </cell>
          <cell r="E3822">
            <v>2158820</v>
          </cell>
          <cell r="H3822">
            <v>0</v>
          </cell>
          <cell r="I3822">
            <v>0</v>
          </cell>
          <cell r="J3822">
            <v>0</v>
          </cell>
          <cell r="K3822">
            <v>0</v>
          </cell>
          <cell r="L3822">
            <v>2090</v>
          </cell>
          <cell r="M3822">
            <v>134.43</v>
          </cell>
          <cell r="N3822">
            <v>31.98</v>
          </cell>
          <cell r="O3822">
            <v>0.23789332738228072</v>
          </cell>
          <cell r="P3822">
            <v>230</v>
          </cell>
          <cell r="Q3822">
            <v>106000</v>
          </cell>
          <cell r="R3822">
            <v>8.0295320984899199</v>
          </cell>
          <cell r="S3822">
            <v>61.972727272727276</v>
          </cell>
          <cell r="T3822">
            <v>26259</v>
          </cell>
          <cell r="U3822">
            <v>9.570246243679378</v>
          </cell>
          <cell r="V3822">
            <v>2288343</v>
          </cell>
          <cell r="W3822">
            <v>53259.4</v>
          </cell>
          <cell r="X3822">
            <v>70</v>
          </cell>
          <cell r="Y3822">
            <v>0</v>
          </cell>
          <cell r="Z3822">
            <v>12.415999999999983</v>
          </cell>
        </row>
        <row r="3823">
          <cell r="A3823">
            <v>41440</v>
          </cell>
          <cell r="B3823">
            <v>0</v>
          </cell>
          <cell r="C3823">
            <v>0</v>
          </cell>
          <cell r="D3823">
            <v>202200</v>
          </cell>
          <cell r="E3823">
            <v>2220220</v>
          </cell>
          <cell r="H3823">
            <v>0</v>
          </cell>
          <cell r="I3823">
            <v>0</v>
          </cell>
          <cell r="J3823">
            <v>0</v>
          </cell>
          <cell r="K3823">
            <v>0</v>
          </cell>
          <cell r="L3823">
            <v>3110</v>
          </cell>
          <cell r="M3823">
            <v>130.62</v>
          </cell>
          <cell r="N3823">
            <v>35.35</v>
          </cell>
          <cell r="O3823">
            <v>0.27063236870310825</v>
          </cell>
          <cell r="P3823">
            <v>230</v>
          </cell>
          <cell r="Q3823">
            <v>111000</v>
          </cell>
          <cell r="R3823">
            <v>8.4987750727300568</v>
          </cell>
          <cell r="S3823">
            <v>65.016077170418001</v>
          </cell>
          <cell r="T3823">
            <v>28652</v>
          </cell>
          <cell r="U3823">
            <v>9.8644198776430176</v>
          </cell>
          <cell r="V3823">
            <v>2422420</v>
          </cell>
          <cell r="W3823">
            <v>51809.1</v>
          </cell>
          <cell r="X3823">
            <v>74</v>
          </cell>
          <cell r="Y3823">
            <v>0</v>
          </cell>
          <cell r="Z3823">
            <v>16.484800000000021</v>
          </cell>
        </row>
        <row r="3824">
          <cell r="A3824">
            <v>41441</v>
          </cell>
          <cell r="B3824">
            <v>0</v>
          </cell>
          <cell r="C3824">
            <v>0</v>
          </cell>
          <cell r="D3824">
            <v>405595</v>
          </cell>
          <cell r="E3824">
            <v>2204950</v>
          </cell>
          <cell r="H3824">
            <v>0</v>
          </cell>
          <cell r="I3824">
            <v>0</v>
          </cell>
          <cell r="J3824">
            <v>0</v>
          </cell>
          <cell r="K3824">
            <v>0</v>
          </cell>
          <cell r="L3824">
            <v>5300</v>
          </cell>
          <cell r="M3824">
            <v>133.28</v>
          </cell>
          <cell r="N3824">
            <v>36.85</v>
          </cell>
          <cell r="O3824">
            <v>0.27648559423769509</v>
          </cell>
          <cell r="P3824">
            <v>230</v>
          </cell>
          <cell r="Q3824">
            <v>118000</v>
          </cell>
          <cell r="R3824">
            <v>8.2718712484993997</v>
          </cell>
          <cell r="S3824">
            <v>76.527358490566044</v>
          </cell>
          <cell r="T3824">
            <v>27222</v>
          </cell>
          <cell r="U3824">
            <v>8.6967081586412025</v>
          </cell>
          <cell r="V3824">
            <v>2610545</v>
          </cell>
          <cell r="W3824">
            <v>51738.8</v>
          </cell>
          <cell r="X3824">
            <v>77</v>
          </cell>
          <cell r="Y3824">
            <v>0</v>
          </cell>
          <cell r="Z3824">
            <v>21.510400000000004</v>
          </cell>
        </row>
        <row r="3825">
          <cell r="A3825">
            <v>41442</v>
          </cell>
          <cell r="B3825">
            <v>0</v>
          </cell>
          <cell r="C3825">
            <v>0</v>
          </cell>
          <cell r="D3825">
            <v>627149</v>
          </cell>
          <cell r="E3825">
            <v>1907690</v>
          </cell>
          <cell r="H3825">
            <v>0</v>
          </cell>
          <cell r="I3825">
            <v>0</v>
          </cell>
          <cell r="J3825">
            <v>0</v>
          </cell>
          <cell r="K3825">
            <v>0</v>
          </cell>
          <cell r="L3825">
            <v>8380</v>
          </cell>
          <cell r="M3825">
            <v>112.64</v>
          </cell>
          <cell r="N3825">
            <v>31.13</v>
          </cell>
          <cell r="O3825">
            <v>0.2763671875</v>
          </cell>
          <cell r="P3825">
            <v>230</v>
          </cell>
          <cell r="Q3825">
            <v>116000</v>
          </cell>
          <cell r="R3825">
            <v>8.4680841619318183</v>
          </cell>
          <cell r="S3825">
            <v>74.838782816229113</v>
          </cell>
          <cell r="T3825">
            <v>26855</v>
          </cell>
          <cell r="U3825">
            <v>8.8356972573011525</v>
          </cell>
          <cell r="V3825">
            <v>2534839</v>
          </cell>
          <cell r="W3825">
            <v>54600.7</v>
          </cell>
          <cell r="X3825">
            <v>76</v>
          </cell>
          <cell r="Y3825">
            <v>0</v>
          </cell>
          <cell r="Z3825">
            <v>23.248000000000019</v>
          </cell>
        </row>
        <row r="3826">
          <cell r="A3826">
            <v>41443</v>
          </cell>
          <cell r="B3826">
            <v>0</v>
          </cell>
          <cell r="C3826">
            <v>506025</v>
          </cell>
          <cell r="D3826">
            <v>6147</v>
          </cell>
          <cell r="E3826">
            <v>2005810</v>
          </cell>
          <cell r="H3826">
            <v>0</v>
          </cell>
          <cell r="I3826">
            <v>0</v>
          </cell>
          <cell r="J3826">
            <v>31.38</v>
          </cell>
          <cell r="K3826">
            <v>31.38</v>
          </cell>
          <cell r="L3826">
            <v>260</v>
          </cell>
          <cell r="M3826">
            <v>116.89</v>
          </cell>
          <cell r="N3826">
            <v>31.69</v>
          </cell>
          <cell r="O3826">
            <v>0.27110959021302078</v>
          </cell>
          <cell r="P3826">
            <v>230</v>
          </cell>
          <cell r="Q3826">
            <v>123000</v>
          </cell>
          <cell r="R3826">
            <v>8.4704761583597499</v>
          </cell>
          <cell r="S3826">
            <v>23.642307692307693</v>
          </cell>
          <cell r="T3826">
            <v>26993</v>
          </cell>
          <cell r="U3826">
            <v>8.9405571604562688</v>
          </cell>
          <cell r="V3826">
            <v>2517982</v>
          </cell>
          <cell r="W3826">
            <v>53311.199999999997</v>
          </cell>
          <cell r="X3826">
            <v>74</v>
          </cell>
          <cell r="Y3826">
            <v>0</v>
          </cell>
          <cell r="Z3826">
            <v>20.152000000000015</v>
          </cell>
        </row>
        <row r="3827">
          <cell r="A3827">
            <v>41444</v>
          </cell>
          <cell r="B3827">
            <v>0</v>
          </cell>
          <cell r="C3827">
            <v>0</v>
          </cell>
          <cell r="D3827">
            <v>434012</v>
          </cell>
          <cell r="E3827">
            <v>2122960</v>
          </cell>
          <cell r="H3827">
            <v>0</v>
          </cell>
          <cell r="I3827">
            <v>0</v>
          </cell>
          <cell r="J3827">
            <v>0</v>
          </cell>
          <cell r="K3827">
            <v>0</v>
          </cell>
          <cell r="L3827">
            <v>5600</v>
          </cell>
          <cell r="M3827">
            <v>126.74</v>
          </cell>
          <cell r="N3827">
            <v>34.590000000000003</v>
          </cell>
          <cell r="O3827">
            <v>0.27292094050812693</v>
          </cell>
          <cell r="P3827">
            <v>230</v>
          </cell>
          <cell r="Q3827">
            <v>114000</v>
          </cell>
          <cell r="R3827">
            <v>8.375256430487612</v>
          </cell>
          <cell r="S3827">
            <v>77.502142857142857</v>
          </cell>
          <cell r="T3827">
            <v>29177</v>
          </cell>
          <cell r="U3827">
            <v>9.5165758561298297</v>
          </cell>
          <cell r="V3827">
            <v>2556972</v>
          </cell>
          <cell r="W3827">
            <v>40404.9</v>
          </cell>
          <cell r="X3827">
            <v>76</v>
          </cell>
          <cell r="Y3827">
            <v>0</v>
          </cell>
          <cell r="Z3827">
            <v>19.571200000000033</v>
          </cell>
        </row>
        <row r="3828">
          <cell r="A3828">
            <v>41445</v>
          </cell>
          <cell r="B3828">
            <v>0</v>
          </cell>
          <cell r="C3828">
            <v>0</v>
          </cell>
          <cell r="D3828">
            <v>542727</v>
          </cell>
          <cell r="E3828">
            <v>2131510</v>
          </cell>
          <cell r="H3828">
            <v>0</v>
          </cell>
          <cell r="I3828">
            <v>0</v>
          </cell>
          <cell r="J3828">
            <v>0</v>
          </cell>
          <cell r="K3828">
            <v>0</v>
          </cell>
          <cell r="L3828">
            <v>6890</v>
          </cell>
          <cell r="M3828">
            <v>131.84</v>
          </cell>
          <cell r="N3828">
            <v>34.76</v>
          </cell>
          <cell r="O3828">
            <v>0.2636529126213592</v>
          </cell>
          <cell r="P3828">
            <v>230</v>
          </cell>
          <cell r="Q3828">
            <v>122000</v>
          </cell>
          <cell r="R3828">
            <v>8.0836999393203879</v>
          </cell>
          <cell r="S3828">
            <v>78.770246734397674</v>
          </cell>
          <cell r="T3828">
            <v>24539</v>
          </cell>
          <cell r="U3828">
            <v>7.6528467746127218</v>
          </cell>
          <cell r="V3828">
            <v>2674237</v>
          </cell>
          <cell r="W3828">
            <v>9017.4</v>
          </cell>
          <cell r="X3828">
            <v>77</v>
          </cell>
          <cell r="Y3828">
            <v>0</v>
          </cell>
          <cell r="Z3828">
            <v>22.76320000000004</v>
          </cell>
        </row>
        <row r="3829">
          <cell r="A3829">
            <v>41446</v>
          </cell>
          <cell r="B3829">
            <v>0</v>
          </cell>
          <cell r="C3829">
            <v>0</v>
          </cell>
          <cell r="D3829">
            <v>383028</v>
          </cell>
          <cell r="E3829">
            <v>2185100</v>
          </cell>
          <cell r="H3829">
            <v>0</v>
          </cell>
          <cell r="I3829">
            <v>0</v>
          </cell>
          <cell r="J3829">
            <v>0</v>
          </cell>
          <cell r="K3829">
            <v>0</v>
          </cell>
          <cell r="L3829">
            <v>5080</v>
          </cell>
          <cell r="M3829">
            <v>132.55000000000001</v>
          </cell>
          <cell r="N3829">
            <v>35</v>
          </cell>
          <cell r="O3829">
            <v>0.26405130139569971</v>
          </cell>
          <cell r="P3829">
            <v>230</v>
          </cell>
          <cell r="Q3829">
            <v>118000</v>
          </cell>
          <cell r="R3829">
            <v>8.2425499811391933</v>
          </cell>
          <cell r="S3829">
            <v>75.399212598425194</v>
          </cell>
          <cell r="T3829">
            <v>22806</v>
          </cell>
          <cell r="U3829">
            <v>7.4062523363321464</v>
          </cell>
          <cell r="V3829">
            <v>2568128</v>
          </cell>
          <cell r="W3829">
            <v>50659</v>
          </cell>
          <cell r="X3829">
            <v>81</v>
          </cell>
          <cell r="Y3829">
            <v>0</v>
          </cell>
          <cell r="Z3829">
            <v>21.648000000000025</v>
          </cell>
        </row>
        <row r="3830">
          <cell r="A3830">
            <v>41447</v>
          </cell>
          <cell r="B3830">
            <v>0</v>
          </cell>
          <cell r="C3830">
            <v>0</v>
          </cell>
          <cell r="D3830">
            <v>42598</v>
          </cell>
          <cell r="E3830">
            <v>2024170</v>
          </cell>
          <cell r="H3830">
            <v>0</v>
          </cell>
          <cell r="I3830">
            <v>0</v>
          </cell>
          <cell r="J3830">
            <v>0</v>
          </cell>
          <cell r="K3830">
            <v>0</v>
          </cell>
          <cell r="L3830">
            <v>790</v>
          </cell>
          <cell r="M3830">
            <v>122.94</v>
          </cell>
          <cell r="N3830">
            <v>33.5</v>
          </cell>
          <cell r="O3830">
            <v>0.27249064584350091</v>
          </cell>
          <cell r="P3830">
            <v>230</v>
          </cell>
          <cell r="Q3830">
            <v>98000</v>
          </cell>
          <cell r="R3830">
            <v>8.2323491133886453</v>
          </cell>
          <cell r="S3830">
            <v>53.92151898734177</v>
          </cell>
          <cell r="T3830">
            <v>22430</v>
          </cell>
          <cell r="U3830">
            <v>9.0511465244284786</v>
          </cell>
          <cell r="V3830">
            <v>2066768</v>
          </cell>
          <cell r="W3830">
            <v>50567.1</v>
          </cell>
          <cell r="X3830">
            <v>80</v>
          </cell>
          <cell r="Y3830">
            <v>0</v>
          </cell>
          <cell r="Z3830">
            <v>23.782400000000024</v>
          </cell>
        </row>
        <row r="3831">
          <cell r="A3831">
            <v>41448</v>
          </cell>
          <cell r="B3831">
            <v>0</v>
          </cell>
          <cell r="C3831">
            <v>0</v>
          </cell>
          <cell r="D3831">
            <v>70481</v>
          </cell>
          <cell r="E3831">
            <v>2074490</v>
          </cell>
          <cell r="H3831">
            <v>0</v>
          </cell>
          <cell r="I3831">
            <v>0</v>
          </cell>
          <cell r="J3831">
            <v>0</v>
          </cell>
          <cell r="K3831">
            <v>0</v>
          </cell>
          <cell r="L3831">
            <v>1100</v>
          </cell>
          <cell r="M3831">
            <v>125.32</v>
          </cell>
          <cell r="N3831">
            <v>33.729999999999997</v>
          </cell>
          <cell r="O3831">
            <v>0.26915097350781997</v>
          </cell>
          <cell r="P3831">
            <v>230</v>
          </cell>
          <cell r="Q3831">
            <v>106000</v>
          </cell>
          <cell r="R3831">
            <v>8.2767714650494728</v>
          </cell>
          <cell r="S3831">
            <v>64.073636363636368</v>
          </cell>
          <cell r="T3831">
            <v>22120</v>
          </cell>
          <cell r="U3831">
            <v>8.6006197752790126</v>
          </cell>
          <cell r="V3831">
            <v>2144971</v>
          </cell>
          <cell r="W3831">
            <v>52680.800000000003</v>
          </cell>
          <cell r="X3831">
            <v>77</v>
          </cell>
          <cell r="Y3831">
            <v>0</v>
          </cell>
          <cell r="Z3831">
            <v>21.766400000000033</v>
          </cell>
        </row>
        <row r="3832">
          <cell r="A3832">
            <v>41449</v>
          </cell>
          <cell r="B3832">
            <v>0</v>
          </cell>
          <cell r="C3832">
            <v>0</v>
          </cell>
          <cell r="D3832">
            <v>71923</v>
          </cell>
          <cell r="E3832">
            <v>2139820</v>
          </cell>
          <cell r="H3832">
            <v>0</v>
          </cell>
          <cell r="I3832">
            <v>0</v>
          </cell>
          <cell r="J3832">
            <v>0</v>
          </cell>
          <cell r="K3832">
            <v>0</v>
          </cell>
          <cell r="L3832">
            <v>1380</v>
          </cell>
          <cell r="M3832">
            <v>129.19</v>
          </cell>
          <cell r="N3832">
            <v>33.299999999999997</v>
          </cell>
          <cell r="O3832">
            <v>0.25775988853626441</v>
          </cell>
          <cell r="P3832">
            <v>230</v>
          </cell>
          <cell r="Q3832">
            <v>100000</v>
          </cell>
          <cell r="R3832">
            <v>8.281678148463504</v>
          </cell>
          <cell r="S3832">
            <v>52.118115942028986</v>
          </cell>
          <cell r="T3832">
            <v>21568</v>
          </cell>
          <cell r="U3832">
            <v>8.1328219417898016</v>
          </cell>
          <cell r="V3832">
            <v>2211743</v>
          </cell>
          <cell r="W3832">
            <v>46476</v>
          </cell>
          <cell r="X3832">
            <v>79</v>
          </cell>
          <cell r="Y3832">
            <v>0</v>
          </cell>
          <cell r="Z3832">
            <v>23.115200000000002</v>
          </cell>
        </row>
        <row r="3833">
          <cell r="A3833">
            <v>41450</v>
          </cell>
          <cell r="B3833">
            <v>0</v>
          </cell>
          <cell r="C3833">
            <v>113874</v>
          </cell>
          <cell r="D3833">
            <v>88090</v>
          </cell>
          <cell r="E3833">
            <v>2160030</v>
          </cell>
          <cell r="H3833">
            <v>0</v>
          </cell>
          <cell r="I3833">
            <v>0</v>
          </cell>
          <cell r="J3833">
            <v>0</v>
          </cell>
          <cell r="K3833">
            <v>0</v>
          </cell>
          <cell r="L3833">
            <v>1930</v>
          </cell>
          <cell r="M3833">
            <v>131.43</v>
          </cell>
          <cell r="N3833">
            <v>34.22</v>
          </cell>
          <cell r="O3833">
            <v>0.26036673514418318</v>
          </cell>
          <cell r="P3833">
            <v>230</v>
          </cell>
          <cell r="Q3833">
            <v>127000</v>
          </cell>
          <cell r="R3833">
            <v>8.6506277105683633</v>
          </cell>
          <cell r="S3833">
            <v>45.642487046632127</v>
          </cell>
          <cell r="T3833">
            <v>24864</v>
          </cell>
          <cell r="U3833">
            <v>8.7792670091456628</v>
          </cell>
          <cell r="V3833">
            <v>2361994</v>
          </cell>
          <cell r="W3833">
            <v>49057</v>
          </cell>
          <cell r="X3833">
            <v>84</v>
          </cell>
          <cell r="Y3833">
            <v>0</v>
          </cell>
          <cell r="Z3833">
            <v>25.473600000000005</v>
          </cell>
        </row>
        <row r="3834">
          <cell r="A3834">
            <v>41451</v>
          </cell>
          <cell r="B3834">
            <v>0</v>
          </cell>
          <cell r="C3834">
            <v>813200</v>
          </cell>
          <cell r="D3834">
            <v>248240</v>
          </cell>
          <cell r="E3834">
            <v>1928420</v>
          </cell>
          <cell r="H3834">
            <v>0</v>
          </cell>
          <cell r="I3834">
            <v>0</v>
          </cell>
          <cell r="J3834">
            <v>37.369999999999997</v>
          </cell>
          <cell r="K3834">
            <v>37.369999999999997</v>
          </cell>
          <cell r="L3834">
            <v>3150</v>
          </cell>
          <cell r="M3834">
            <v>115.37</v>
          </cell>
          <cell r="N3834">
            <v>30.71</v>
          </cell>
          <cell r="O3834">
            <v>0.26618705035971224</v>
          </cell>
          <cell r="P3834">
            <v>230</v>
          </cell>
          <cell r="Q3834">
            <v>138000</v>
          </cell>
          <cell r="R3834">
            <v>8.9747937671860676</v>
          </cell>
          <cell r="S3834">
            <v>78.806349206349211</v>
          </cell>
          <cell r="T3834">
            <v>26566</v>
          </cell>
          <cell r="U3834">
            <v>7.4103951355581872</v>
          </cell>
          <cell r="V3834">
            <v>2989860</v>
          </cell>
          <cell r="W3834">
            <v>50979.5</v>
          </cell>
          <cell r="X3834">
            <v>82</v>
          </cell>
          <cell r="Y3834">
            <v>0</v>
          </cell>
          <cell r="Z3834">
            <v>27.494400000000013</v>
          </cell>
        </row>
        <row r="3835">
          <cell r="A3835">
            <v>41452</v>
          </cell>
          <cell r="B3835">
            <v>0</v>
          </cell>
          <cell r="C3835">
            <v>0</v>
          </cell>
          <cell r="D3835">
            <v>664976</v>
          </cell>
          <cell r="E3835">
            <v>2188230</v>
          </cell>
          <cell r="H3835">
            <v>0</v>
          </cell>
          <cell r="I3835">
            <v>0</v>
          </cell>
          <cell r="J3835">
            <v>0</v>
          </cell>
          <cell r="K3835">
            <v>0</v>
          </cell>
          <cell r="L3835">
            <v>8230</v>
          </cell>
          <cell r="M3835">
            <v>128.96</v>
          </cell>
          <cell r="N3835">
            <v>32.659999999999997</v>
          </cell>
          <cell r="O3835">
            <v>0.2532568238213399</v>
          </cell>
          <cell r="P3835">
            <v>230</v>
          </cell>
          <cell r="Q3835">
            <v>123000</v>
          </cell>
          <cell r="R3835">
            <v>8.4841423697270457</v>
          </cell>
          <cell r="S3835">
            <v>80.799027946537066</v>
          </cell>
          <cell r="T3835">
            <v>24169</v>
          </cell>
          <cell r="U3835">
            <v>7.0646655025960268</v>
          </cell>
          <cell r="V3835">
            <v>2853206</v>
          </cell>
          <cell r="W3835">
            <v>52057.7</v>
          </cell>
          <cell r="X3835">
            <v>83</v>
          </cell>
          <cell r="Y3835">
            <v>0</v>
          </cell>
          <cell r="Z3835">
            <v>25.13760000000002</v>
          </cell>
        </row>
        <row r="3836">
          <cell r="A3836">
            <v>41453</v>
          </cell>
          <cell r="B3836">
            <v>0</v>
          </cell>
          <cell r="C3836">
            <v>0</v>
          </cell>
          <cell r="D3836">
            <v>430696</v>
          </cell>
          <cell r="E3836">
            <v>2201340</v>
          </cell>
          <cell r="H3836">
            <v>0</v>
          </cell>
          <cell r="I3836">
            <v>0</v>
          </cell>
          <cell r="J3836">
            <v>0</v>
          </cell>
          <cell r="K3836">
            <v>0</v>
          </cell>
          <cell r="L3836">
            <v>5500</v>
          </cell>
          <cell r="M3836">
            <v>131.06</v>
          </cell>
          <cell r="N3836">
            <v>32.369999999999997</v>
          </cell>
          <cell r="O3836">
            <v>0.24698611323058139</v>
          </cell>
          <cell r="P3836">
            <v>230</v>
          </cell>
          <cell r="Q3836">
            <v>117000</v>
          </cell>
          <cell r="R3836">
            <v>8.3982145582176102</v>
          </cell>
          <cell r="S3836">
            <v>78.308363636363637</v>
          </cell>
          <cell r="T3836">
            <v>22813</v>
          </cell>
          <cell r="U3836">
            <v>7.2286404897197452</v>
          </cell>
          <cell r="V3836">
            <v>2632036</v>
          </cell>
          <cell r="W3836">
            <v>42120.7</v>
          </cell>
          <cell r="X3836">
            <v>80</v>
          </cell>
          <cell r="Y3836">
            <v>0</v>
          </cell>
          <cell r="Z3836">
            <v>20.160000000000011</v>
          </cell>
        </row>
        <row r="3837">
          <cell r="A3837">
            <v>41454</v>
          </cell>
          <cell r="B3837">
            <v>0</v>
          </cell>
          <cell r="C3837">
            <v>0</v>
          </cell>
          <cell r="D3837">
            <v>155603</v>
          </cell>
          <cell r="E3837">
            <v>2218900</v>
          </cell>
          <cell r="H3837">
            <v>0</v>
          </cell>
          <cell r="I3837">
            <v>0</v>
          </cell>
          <cell r="J3837">
            <v>0</v>
          </cell>
          <cell r="K3837">
            <v>0</v>
          </cell>
          <cell r="L3837">
            <v>2550</v>
          </cell>
          <cell r="M3837">
            <v>132.55000000000001</v>
          </cell>
          <cell r="N3837">
            <v>30.36</v>
          </cell>
          <cell r="O3837">
            <v>0.22904564315352693</v>
          </cell>
          <cell r="P3837">
            <v>230</v>
          </cell>
          <cell r="Q3837">
            <v>107000</v>
          </cell>
          <cell r="R3837">
            <v>8.3700490380988306</v>
          </cell>
          <cell r="S3837">
            <v>61.020784313725493</v>
          </cell>
          <cell r="T3837">
            <v>21950</v>
          </cell>
          <cell r="U3837">
            <v>7.7095291098810996</v>
          </cell>
          <cell r="V3837">
            <v>2374503</v>
          </cell>
          <cell r="W3837">
            <v>53266.5</v>
          </cell>
          <cell r="X3837">
            <v>73</v>
          </cell>
          <cell r="Y3837">
            <v>0</v>
          </cell>
          <cell r="Z3837">
            <v>15.305600000000013</v>
          </cell>
        </row>
        <row r="3838">
          <cell r="A3838">
            <v>41455</v>
          </cell>
          <cell r="B3838">
            <v>0</v>
          </cell>
          <cell r="C3838">
            <v>0</v>
          </cell>
          <cell r="D3838">
            <v>242270</v>
          </cell>
          <cell r="E3838">
            <v>2226160</v>
          </cell>
          <cell r="H3838">
            <v>0</v>
          </cell>
          <cell r="I3838">
            <v>0</v>
          </cell>
          <cell r="J3838">
            <v>0</v>
          </cell>
          <cell r="K3838">
            <v>0</v>
          </cell>
          <cell r="L3838">
            <v>3260</v>
          </cell>
          <cell r="M3838">
            <v>135.11000000000001</v>
          </cell>
          <cell r="N3838">
            <v>30.7</v>
          </cell>
          <cell r="O3838">
            <v>0.22722226334098139</v>
          </cell>
          <cell r="P3838">
            <v>230</v>
          </cell>
          <cell r="Q3838">
            <v>108000</v>
          </cell>
          <cell r="R3838">
            <v>8.2383243283250689</v>
          </cell>
          <cell r="S3838">
            <v>74.315950920245399</v>
          </cell>
          <cell r="T3838">
            <v>21957</v>
          </cell>
          <cell r="U3838">
            <v>7.4185364786524222</v>
          </cell>
          <cell r="V3838">
            <v>2468430</v>
          </cell>
          <cell r="W3838">
            <v>53724.4</v>
          </cell>
          <cell r="X3838">
            <v>70</v>
          </cell>
          <cell r="Y3838">
            <v>0</v>
          </cell>
          <cell r="Z3838">
            <v>16.56800000000004</v>
          </cell>
        </row>
        <row r="3839">
          <cell r="A3839">
            <v>41456</v>
          </cell>
          <cell r="B3839">
            <v>0</v>
          </cell>
          <cell r="C3839">
            <v>0</v>
          </cell>
          <cell r="D3839">
            <v>270681</v>
          </cell>
          <cell r="E3839">
            <v>2203040</v>
          </cell>
          <cell r="H3839">
            <v>0</v>
          </cell>
          <cell r="I3839">
            <v>0</v>
          </cell>
          <cell r="J3839">
            <v>0</v>
          </cell>
          <cell r="K3839">
            <v>0</v>
          </cell>
          <cell r="L3839">
            <v>3600</v>
          </cell>
          <cell r="M3839">
            <v>133.47</v>
          </cell>
          <cell r="N3839">
            <v>31.77</v>
          </cell>
          <cell r="O3839">
            <v>0.23803101820633851</v>
          </cell>
          <cell r="P3839">
            <v>230</v>
          </cell>
          <cell r="Q3839">
            <v>108000</v>
          </cell>
          <cell r="R3839">
            <v>8.2529407357458613</v>
          </cell>
          <cell r="S3839">
            <v>75.189166666666665</v>
          </cell>
          <cell r="T3839">
            <v>21277</v>
          </cell>
          <cell r="U3839">
            <v>7.1734112294797994</v>
          </cell>
          <cell r="V3839">
            <v>2473721</v>
          </cell>
          <cell r="W3839">
            <v>54533</v>
          </cell>
          <cell r="X3839">
            <v>66</v>
          </cell>
          <cell r="Y3839">
            <v>0</v>
          </cell>
          <cell r="Z3839">
            <v>14.204800000000006</v>
          </cell>
        </row>
        <row r="3840">
          <cell r="A3840">
            <v>41457</v>
          </cell>
          <cell r="B3840">
            <v>0</v>
          </cell>
          <cell r="C3840">
            <v>0</v>
          </cell>
          <cell r="D3840">
            <v>253188</v>
          </cell>
          <cell r="E3840">
            <v>2205090</v>
          </cell>
          <cell r="H3840">
            <v>0</v>
          </cell>
          <cell r="I3840">
            <v>0</v>
          </cell>
          <cell r="J3840">
            <v>0</v>
          </cell>
          <cell r="K3840">
            <v>0</v>
          </cell>
          <cell r="L3840">
            <v>3400</v>
          </cell>
          <cell r="M3840">
            <v>135.38999999999999</v>
          </cell>
          <cell r="N3840">
            <v>32.07</v>
          </cell>
          <cell r="O3840">
            <v>0.23687126080212723</v>
          </cell>
          <cell r="P3840">
            <v>230</v>
          </cell>
          <cell r="Q3840">
            <v>105000</v>
          </cell>
          <cell r="R3840">
            <v>8.1434744072678935</v>
          </cell>
          <cell r="S3840">
            <v>74.467058823529413</v>
          </cell>
          <cell r="T3840">
            <v>22354</v>
          </cell>
          <cell r="U3840">
            <v>7.5838599214572149</v>
          </cell>
          <cell r="V3840">
            <v>2458278</v>
          </cell>
          <cell r="W3840">
            <v>55139.7</v>
          </cell>
          <cell r="X3840">
            <v>64</v>
          </cell>
          <cell r="Y3840">
            <v>1</v>
          </cell>
          <cell r="Z3840">
            <v>12.844799999999992</v>
          </cell>
        </row>
        <row r="3841">
          <cell r="A3841">
            <v>41458</v>
          </cell>
          <cell r="B3841">
            <v>0</v>
          </cell>
          <cell r="C3841">
            <v>0</v>
          </cell>
          <cell r="D3841">
            <v>149388</v>
          </cell>
          <cell r="E3841">
            <v>2188230</v>
          </cell>
          <cell r="H3841">
            <v>0</v>
          </cell>
          <cell r="I3841">
            <v>0</v>
          </cell>
          <cell r="J3841">
            <v>0</v>
          </cell>
          <cell r="K3841">
            <v>0</v>
          </cell>
          <cell r="L3841">
            <v>2430</v>
          </cell>
          <cell r="M3841">
            <v>130.68</v>
          </cell>
          <cell r="N3841">
            <v>32.4</v>
          </cell>
          <cell r="O3841">
            <v>0.24793388429752064</v>
          </cell>
          <cell r="P3841">
            <v>230</v>
          </cell>
          <cell r="Q3841">
            <v>102000</v>
          </cell>
          <cell r="R3841">
            <v>8.3724747474747474</v>
          </cell>
          <cell r="S3841">
            <v>61.476543209876546</v>
          </cell>
          <cell r="T3841">
            <v>21334</v>
          </cell>
          <cell r="U3841">
            <v>7.6114044296373491</v>
          </cell>
          <cell r="V3841">
            <v>2337618</v>
          </cell>
          <cell r="W3841">
            <v>54864.5</v>
          </cell>
          <cell r="X3841">
            <v>70</v>
          </cell>
          <cell r="Y3841">
            <v>0</v>
          </cell>
          <cell r="Z3841">
            <v>15.684800000000024</v>
          </cell>
        </row>
        <row r="3842">
          <cell r="A3842">
            <v>41459</v>
          </cell>
          <cell r="B3842">
            <v>0</v>
          </cell>
          <cell r="C3842">
            <v>0</v>
          </cell>
          <cell r="D3842">
            <v>247235</v>
          </cell>
          <cell r="E3842">
            <v>2198960</v>
          </cell>
          <cell r="H3842">
            <v>0</v>
          </cell>
          <cell r="I3842">
            <v>0</v>
          </cell>
          <cell r="J3842">
            <v>0</v>
          </cell>
          <cell r="K3842">
            <v>0</v>
          </cell>
          <cell r="L3842">
            <v>3350</v>
          </cell>
          <cell r="M3842">
            <v>131.76</v>
          </cell>
          <cell r="N3842">
            <v>32.880000000000003</v>
          </cell>
          <cell r="O3842">
            <v>0.24954462659380697</v>
          </cell>
          <cell r="P3842">
            <v>230</v>
          </cell>
          <cell r="Q3842">
            <v>108000</v>
          </cell>
          <cell r="R3842">
            <v>8.3445658773527622</v>
          </cell>
          <cell r="S3842">
            <v>73.801492537313436</v>
          </cell>
          <cell r="T3842">
            <v>21312</v>
          </cell>
          <cell r="U3842">
            <v>7.2660634168576088</v>
          </cell>
          <cell r="V3842">
            <v>2446195</v>
          </cell>
          <cell r="W3842">
            <v>54749.9</v>
          </cell>
          <cell r="X3842">
            <v>70</v>
          </cell>
          <cell r="Y3842">
            <v>0</v>
          </cell>
          <cell r="Z3842">
            <v>16.356800000000007</v>
          </cell>
        </row>
        <row r="3843">
          <cell r="A3843">
            <v>41460</v>
          </cell>
          <cell r="B3843">
            <v>0</v>
          </cell>
          <cell r="C3843">
            <v>0</v>
          </cell>
          <cell r="D3843">
            <v>328361</v>
          </cell>
          <cell r="E3843">
            <v>2191860</v>
          </cell>
          <cell r="H3843">
            <v>0</v>
          </cell>
          <cell r="I3843">
            <v>0</v>
          </cell>
          <cell r="J3843">
            <v>0</v>
          </cell>
          <cell r="K3843">
            <v>0</v>
          </cell>
          <cell r="L3843">
            <v>4270</v>
          </cell>
          <cell r="M3843">
            <v>135.66</v>
          </cell>
          <cell r="N3843">
            <v>33.32</v>
          </cell>
          <cell r="O3843">
            <v>0.24561403508771931</v>
          </cell>
          <cell r="P3843">
            <v>230</v>
          </cell>
          <cell r="Q3843">
            <v>112000</v>
          </cell>
          <cell r="R3843">
            <v>8.0785050862450252</v>
          </cell>
          <cell r="S3843">
            <v>76.899531615925056</v>
          </cell>
          <cell r="T3843">
            <v>20774</v>
          </cell>
          <cell r="U3843">
            <v>6.8746018702328087</v>
          </cell>
          <cell r="V3843">
            <v>2520221</v>
          </cell>
          <cell r="W3843">
            <v>54052.4</v>
          </cell>
          <cell r="X3843">
            <v>71</v>
          </cell>
          <cell r="Y3843">
            <v>0</v>
          </cell>
          <cell r="Z3843">
            <v>19.079999999999998</v>
          </cell>
        </row>
        <row r="3844">
          <cell r="A3844">
            <v>41461</v>
          </cell>
          <cell r="B3844">
            <v>0</v>
          </cell>
          <cell r="C3844">
            <v>0</v>
          </cell>
          <cell r="D3844">
            <v>332822</v>
          </cell>
          <cell r="E3844">
            <v>2204070</v>
          </cell>
          <cell r="H3844">
            <v>0</v>
          </cell>
          <cell r="I3844">
            <v>0</v>
          </cell>
          <cell r="J3844">
            <v>0</v>
          </cell>
          <cell r="K3844">
            <v>0</v>
          </cell>
          <cell r="L3844">
            <v>4350</v>
          </cell>
          <cell r="M3844">
            <v>137.94999999999999</v>
          </cell>
          <cell r="N3844">
            <v>34.54</v>
          </cell>
          <cell r="O3844">
            <v>0.25038057267125774</v>
          </cell>
          <cell r="P3844">
            <v>230</v>
          </cell>
          <cell r="Q3844">
            <v>111000</v>
          </cell>
          <cell r="R3844">
            <v>7.9886553098948898</v>
          </cell>
          <cell r="S3844">
            <v>76.510804597701153</v>
          </cell>
          <cell r="T3844">
            <v>21322</v>
          </cell>
          <cell r="U3844">
            <v>7.0095802265133873</v>
          </cell>
          <cell r="V3844">
            <v>2536892</v>
          </cell>
          <cell r="W3844">
            <v>54481.599999999999</v>
          </cell>
          <cell r="X3844">
            <v>68</v>
          </cell>
          <cell r="Y3844">
            <v>0</v>
          </cell>
          <cell r="Z3844">
            <v>15.737600000000029</v>
          </cell>
        </row>
        <row r="3845">
          <cell r="A3845">
            <v>41462</v>
          </cell>
          <cell r="B3845">
            <v>0</v>
          </cell>
          <cell r="C3845">
            <v>0</v>
          </cell>
          <cell r="D3845">
            <v>363746</v>
          </cell>
          <cell r="E3845">
            <v>2206410</v>
          </cell>
          <cell r="H3845">
            <v>0</v>
          </cell>
          <cell r="I3845">
            <v>0</v>
          </cell>
          <cell r="J3845">
            <v>0</v>
          </cell>
          <cell r="K3845">
            <v>0</v>
          </cell>
          <cell r="L3845">
            <v>4800</v>
          </cell>
          <cell r="M3845">
            <v>138.04</v>
          </cell>
          <cell r="N3845">
            <v>35.159999999999997</v>
          </cell>
          <cell r="O3845">
            <v>0.25470878006374964</v>
          </cell>
          <cell r="P3845">
            <v>230</v>
          </cell>
          <cell r="Q3845">
            <v>117000</v>
          </cell>
          <cell r="R3845">
            <v>7.9919226311214144</v>
          </cell>
          <cell r="S3845">
            <v>75.780416666666667</v>
          </cell>
          <cell r="T3845">
            <v>21351</v>
          </cell>
          <cell r="U3845">
            <v>6.9282697237054869</v>
          </cell>
          <cell r="V3845">
            <v>2570156</v>
          </cell>
          <cell r="W3845">
            <v>53907.4</v>
          </cell>
          <cell r="X3845">
            <v>63</v>
          </cell>
          <cell r="Y3845">
            <v>2</v>
          </cell>
          <cell r="Z3845">
            <v>11.67199999999999</v>
          </cell>
        </row>
        <row r="3846">
          <cell r="A3846">
            <v>41463</v>
          </cell>
          <cell r="B3846">
            <v>0</v>
          </cell>
          <cell r="C3846">
            <v>0</v>
          </cell>
          <cell r="D3846">
            <v>525017</v>
          </cell>
          <cell r="E3846">
            <v>2209100</v>
          </cell>
          <cell r="H3846">
            <v>0</v>
          </cell>
          <cell r="I3846">
            <v>0</v>
          </cell>
          <cell r="J3846">
            <v>0</v>
          </cell>
          <cell r="K3846">
            <v>0</v>
          </cell>
          <cell r="L3846">
            <v>6620</v>
          </cell>
          <cell r="M3846">
            <v>136.51</v>
          </cell>
          <cell r="N3846">
            <v>33.049999999999997</v>
          </cell>
          <cell r="O3846">
            <v>0.24210680536224452</v>
          </cell>
          <cell r="P3846">
            <v>230</v>
          </cell>
          <cell r="Q3846">
            <v>121000</v>
          </cell>
          <cell r="R3846">
            <v>8.0913486191487802</v>
          </cell>
          <cell r="S3846">
            <v>79.30770392749244</v>
          </cell>
          <cell r="T3846">
            <v>24132</v>
          </cell>
          <cell r="U3846">
            <v>7.361092447762843</v>
          </cell>
          <cell r="V3846">
            <v>2734117</v>
          </cell>
          <cell r="W3846">
            <v>54914.5</v>
          </cell>
          <cell r="X3846">
            <v>80</v>
          </cell>
          <cell r="Y3846">
            <v>0</v>
          </cell>
          <cell r="Z3846">
            <v>22.976000000000042</v>
          </cell>
        </row>
        <row r="3847">
          <cell r="A3847">
            <v>41464</v>
          </cell>
          <cell r="B3847">
            <v>0</v>
          </cell>
          <cell r="C3847">
            <v>0</v>
          </cell>
          <cell r="D3847">
            <v>658693</v>
          </cell>
          <cell r="E3847">
            <v>2211400</v>
          </cell>
          <cell r="H3847">
            <v>0</v>
          </cell>
          <cell r="I3847">
            <v>0</v>
          </cell>
          <cell r="J3847">
            <v>0</v>
          </cell>
          <cell r="K3847">
            <v>0</v>
          </cell>
          <cell r="L3847">
            <v>8280</v>
          </cell>
          <cell r="M3847">
            <v>135.16999999999999</v>
          </cell>
          <cell r="N3847">
            <v>31.93</v>
          </cell>
          <cell r="O3847">
            <v>0.23622105496781831</v>
          </cell>
          <cell r="P3847">
            <v>230</v>
          </cell>
          <cell r="Q3847">
            <v>129000</v>
          </cell>
          <cell r="R3847">
            <v>8.1800695420581491</v>
          </cell>
          <cell r="S3847">
            <v>79.552294685990333</v>
          </cell>
          <cell r="T3847">
            <v>22727</v>
          </cell>
          <cell r="U3847">
            <v>6.604077986323091</v>
          </cell>
          <cell r="V3847">
            <v>2870093</v>
          </cell>
          <cell r="W3847">
            <v>54914.7</v>
          </cell>
          <cell r="X3847">
            <v>83</v>
          </cell>
          <cell r="Y3847">
            <v>0</v>
          </cell>
          <cell r="Z3847">
            <v>25.718400000000003</v>
          </cell>
        </row>
        <row r="3848">
          <cell r="A3848">
            <v>41465</v>
          </cell>
          <cell r="B3848">
            <v>0</v>
          </cell>
          <cell r="C3848">
            <v>0</v>
          </cell>
          <cell r="D3848">
            <v>597175</v>
          </cell>
          <cell r="E3848">
            <v>2215400</v>
          </cell>
          <cell r="H3848">
            <v>0</v>
          </cell>
          <cell r="I3848">
            <v>0</v>
          </cell>
          <cell r="J3848">
            <v>0</v>
          </cell>
          <cell r="K3848">
            <v>0</v>
          </cell>
          <cell r="L3848">
            <v>7490</v>
          </cell>
          <cell r="M3848">
            <v>133.80000000000001</v>
          </cell>
          <cell r="N3848">
            <v>32.26</v>
          </cell>
          <cell r="O3848">
            <v>0.24110612855007471</v>
          </cell>
          <cell r="P3848">
            <v>230</v>
          </cell>
          <cell r="Q3848">
            <v>121000</v>
          </cell>
          <cell r="R3848">
            <v>8.2787742899850532</v>
          </cell>
          <cell r="S3848">
            <v>79.729639519359139</v>
          </cell>
          <cell r="T3848">
            <v>21734</v>
          </cell>
          <cell r="U3848">
            <v>6.4446836084371091</v>
          </cell>
          <cell r="V3848">
            <v>2812575</v>
          </cell>
          <cell r="W3848">
            <v>54851.8</v>
          </cell>
          <cell r="X3848">
            <v>80</v>
          </cell>
          <cell r="Y3848">
            <v>0</v>
          </cell>
          <cell r="Z3848">
            <v>25.088000000000022</v>
          </cell>
        </row>
        <row r="3849">
          <cell r="A3849">
            <v>41466</v>
          </cell>
          <cell r="B3849">
            <v>0</v>
          </cell>
          <cell r="C3849">
            <v>0</v>
          </cell>
          <cell r="D3849">
            <v>205938</v>
          </cell>
          <cell r="E3849">
            <v>2196470</v>
          </cell>
          <cell r="H3849">
            <v>0</v>
          </cell>
          <cell r="I3849">
            <v>0</v>
          </cell>
          <cell r="J3849">
            <v>0</v>
          </cell>
          <cell r="K3849">
            <v>0</v>
          </cell>
          <cell r="L3849">
            <v>3000</v>
          </cell>
          <cell r="M3849">
            <v>132.37</v>
          </cell>
          <cell r="N3849">
            <v>31.51</v>
          </cell>
          <cell r="O3849">
            <v>0.23804487421621215</v>
          </cell>
          <cell r="P3849">
            <v>230</v>
          </cell>
          <cell r="Q3849">
            <v>113000</v>
          </cell>
          <cell r="R3849">
            <v>8.296706202311702</v>
          </cell>
          <cell r="S3849">
            <v>68.646000000000001</v>
          </cell>
          <cell r="T3849">
            <v>21022</v>
          </cell>
          <cell r="U3849">
            <v>7.2978228510727581</v>
          </cell>
          <cell r="V3849">
            <v>2402408</v>
          </cell>
          <cell r="W3849">
            <v>55123.1</v>
          </cell>
          <cell r="X3849">
            <v>75</v>
          </cell>
          <cell r="Y3849">
            <v>0</v>
          </cell>
          <cell r="Z3849">
            <v>17.380800000000022</v>
          </cell>
        </row>
        <row r="3850">
          <cell r="A3850">
            <v>41467</v>
          </cell>
          <cell r="B3850">
            <v>0</v>
          </cell>
          <cell r="C3850">
            <v>0</v>
          </cell>
          <cell r="D3850">
            <v>69820</v>
          </cell>
          <cell r="E3850">
            <v>2154460</v>
          </cell>
          <cell r="H3850">
            <v>0</v>
          </cell>
          <cell r="I3850">
            <v>0</v>
          </cell>
          <cell r="J3850">
            <v>0</v>
          </cell>
          <cell r="K3850">
            <v>0</v>
          </cell>
          <cell r="L3850">
            <v>1390</v>
          </cell>
          <cell r="M3850">
            <v>129.99</v>
          </cell>
          <cell r="N3850">
            <v>30.76</v>
          </cell>
          <cell r="O3850">
            <v>0.23663358719901531</v>
          </cell>
          <cell r="P3850">
            <v>230</v>
          </cell>
          <cell r="Q3850">
            <v>98000</v>
          </cell>
          <cell r="R3850">
            <v>8.2870220786214315</v>
          </cell>
          <cell r="S3850">
            <v>50.230215827338128</v>
          </cell>
          <cell r="T3850">
            <v>21380</v>
          </cell>
          <cell r="U3850">
            <v>8.0164907295844046</v>
          </cell>
          <cell r="V3850">
            <v>2224280</v>
          </cell>
          <cell r="W3850">
            <v>55113</v>
          </cell>
          <cell r="X3850">
            <v>72</v>
          </cell>
          <cell r="Y3850">
            <v>0</v>
          </cell>
          <cell r="Z3850">
            <v>14.19680000000001</v>
          </cell>
        </row>
        <row r="3851">
          <cell r="A3851">
            <v>41468</v>
          </cell>
          <cell r="B3851">
            <v>0</v>
          </cell>
          <cell r="C3851">
            <v>0</v>
          </cell>
          <cell r="D3851">
            <v>41671</v>
          </cell>
          <cell r="E3851">
            <v>2013690</v>
          </cell>
          <cell r="H3851">
            <v>0</v>
          </cell>
          <cell r="I3851">
            <v>0</v>
          </cell>
          <cell r="J3851">
            <v>0</v>
          </cell>
          <cell r="K3851">
            <v>0</v>
          </cell>
          <cell r="L3851">
            <v>1530</v>
          </cell>
          <cell r="M3851">
            <v>120.79</v>
          </cell>
          <cell r="N3851">
            <v>28.85</v>
          </cell>
          <cell r="O3851">
            <v>0.23884427518834342</v>
          </cell>
          <cell r="P3851">
            <v>230</v>
          </cell>
          <cell r="Q3851">
            <v>107000</v>
          </cell>
          <cell r="R3851">
            <v>8.3354996274526041</v>
          </cell>
          <cell r="S3851">
            <v>27.235947712418302</v>
          </cell>
          <cell r="T3851">
            <v>18427</v>
          </cell>
          <cell r="U3851">
            <v>7.477089426139738</v>
          </cell>
          <cell r="V3851">
            <v>2055361</v>
          </cell>
          <cell r="W3851">
            <v>54288.6</v>
          </cell>
          <cell r="X3851">
            <v>72</v>
          </cell>
          <cell r="Y3851">
            <v>0</v>
          </cell>
          <cell r="Z3851">
            <v>16.387200000000021</v>
          </cell>
        </row>
        <row r="3852">
          <cell r="A3852">
            <v>41469</v>
          </cell>
          <cell r="B3852">
            <v>0</v>
          </cell>
          <cell r="C3852">
            <v>0</v>
          </cell>
          <cell r="D3852">
            <v>292894</v>
          </cell>
          <cell r="E3852">
            <v>2107130</v>
          </cell>
          <cell r="H3852">
            <v>0</v>
          </cell>
          <cell r="I3852">
            <v>0</v>
          </cell>
          <cell r="J3852">
            <v>0</v>
          </cell>
          <cell r="K3852">
            <v>0</v>
          </cell>
          <cell r="L3852">
            <v>4250</v>
          </cell>
          <cell r="M3852">
            <v>125.03</v>
          </cell>
          <cell r="N3852">
            <v>33.090000000000003</v>
          </cell>
          <cell r="O3852">
            <v>0.26465648244421341</v>
          </cell>
          <cell r="P3852">
            <v>230</v>
          </cell>
          <cell r="Q3852">
            <v>117000</v>
          </cell>
          <cell r="R3852">
            <v>8.4264976405662644</v>
          </cell>
          <cell r="S3852">
            <v>68.916235294117641</v>
          </cell>
          <cell r="T3852">
            <v>20496</v>
          </cell>
          <cell r="U3852">
            <v>7.1222887771122272</v>
          </cell>
          <cell r="V3852">
            <v>2400024</v>
          </cell>
          <cell r="W3852">
            <v>52349</v>
          </cell>
          <cell r="X3852">
            <v>74</v>
          </cell>
          <cell r="Y3852">
            <v>0</v>
          </cell>
          <cell r="Z3852">
            <v>19.208000000000013</v>
          </cell>
        </row>
        <row r="3853">
          <cell r="A3853">
            <v>41470</v>
          </cell>
          <cell r="B3853">
            <v>0</v>
          </cell>
          <cell r="C3853">
            <v>0</v>
          </cell>
          <cell r="D3853">
            <v>552943</v>
          </cell>
          <cell r="E3853">
            <v>2115880</v>
          </cell>
          <cell r="H3853">
            <v>0</v>
          </cell>
          <cell r="I3853">
            <v>0</v>
          </cell>
          <cell r="J3853">
            <v>0</v>
          </cell>
          <cell r="K3853">
            <v>0</v>
          </cell>
          <cell r="L3853">
            <v>7280</v>
          </cell>
          <cell r="M3853">
            <v>127.99</v>
          </cell>
          <cell r="N3853">
            <v>32.200000000000003</v>
          </cell>
          <cell r="O3853">
            <v>0.25158215485584817</v>
          </cell>
          <cell r="P3853">
            <v>230</v>
          </cell>
          <cell r="Q3853">
            <v>127000</v>
          </cell>
          <cell r="R3853">
            <v>8.2658020157824836</v>
          </cell>
          <cell r="S3853">
            <v>75.953708791208797</v>
          </cell>
          <cell r="T3853">
            <v>21216</v>
          </cell>
          <cell r="U3853">
            <v>6.6299428624528494</v>
          </cell>
          <cell r="V3853">
            <v>2668823</v>
          </cell>
          <cell r="W3853">
            <v>46205.3</v>
          </cell>
          <cell r="X3853">
            <v>78</v>
          </cell>
          <cell r="Y3853">
            <v>0</v>
          </cell>
          <cell r="Z3853">
            <v>24.211200000000005</v>
          </cell>
        </row>
        <row r="3854">
          <cell r="A3854">
            <v>41471</v>
          </cell>
          <cell r="B3854">
            <v>0</v>
          </cell>
          <cell r="C3854">
            <v>0</v>
          </cell>
          <cell r="D3854">
            <v>596485</v>
          </cell>
          <cell r="E3854">
            <v>2212810</v>
          </cell>
          <cell r="H3854">
            <v>0</v>
          </cell>
          <cell r="I3854">
            <v>0</v>
          </cell>
          <cell r="J3854">
            <v>0</v>
          </cell>
          <cell r="K3854">
            <v>0</v>
          </cell>
          <cell r="L3854">
            <v>7410</v>
          </cell>
          <cell r="M3854">
            <v>132.38</v>
          </cell>
          <cell r="N3854">
            <v>32.200000000000003</v>
          </cell>
          <cell r="O3854">
            <v>0.24323915999395682</v>
          </cell>
          <cell r="P3854">
            <v>230</v>
          </cell>
          <cell r="Q3854">
            <v>123000</v>
          </cell>
          <cell r="R3854">
            <v>8.3577957395376945</v>
          </cell>
          <cell r="S3854">
            <v>80.497300944669362</v>
          </cell>
          <cell r="T3854">
            <v>25495</v>
          </cell>
          <cell r="U3854">
            <v>7.5687423357105601</v>
          </cell>
          <cell r="V3854">
            <v>2809295</v>
          </cell>
          <cell r="W3854">
            <v>50824.3</v>
          </cell>
          <cell r="X3854">
            <v>80</v>
          </cell>
          <cell r="Y3854">
            <v>0</v>
          </cell>
          <cell r="Z3854">
            <v>25.868800000000007</v>
          </cell>
        </row>
        <row r="3855">
          <cell r="A3855">
            <v>41472</v>
          </cell>
          <cell r="B3855">
            <v>0</v>
          </cell>
          <cell r="C3855">
            <v>0</v>
          </cell>
          <cell r="D3855">
            <v>614585</v>
          </cell>
          <cell r="E3855">
            <v>2202160</v>
          </cell>
          <cell r="H3855">
            <v>0</v>
          </cell>
          <cell r="I3855">
            <v>0</v>
          </cell>
          <cell r="J3855">
            <v>0</v>
          </cell>
          <cell r="K3855">
            <v>0</v>
          </cell>
          <cell r="L3855">
            <v>7700</v>
          </cell>
          <cell r="M3855">
            <v>131.65</v>
          </cell>
          <cell r="N3855">
            <v>32.93</v>
          </cell>
          <cell r="O3855">
            <v>0.25013292821876187</v>
          </cell>
          <cell r="P3855">
            <v>230</v>
          </cell>
          <cell r="Q3855">
            <v>123000</v>
          </cell>
          <cell r="R3855">
            <v>8.3636916065324733</v>
          </cell>
          <cell r="S3855">
            <v>79.816233766233765</v>
          </cell>
          <cell r="T3855">
            <v>24858</v>
          </cell>
          <cell r="U3855">
            <v>7.3601167304814599</v>
          </cell>
          <cell r="V3855">
            <v>2816745</v>
          </cell>
          <cell r="W3855">
            <v>50667.199999999997</v>
          </cell>
          <cell r="X3855">
            <v>81</v>
          </cell>
          <cell r="Y3855">
            <v>0</v>
          </cell>
          <cell r="Z3855">
            <v>26.304000000000016</v>
          </cell>
        </row>
        <row r="3856">
          <cell r="A3856">
            <v>41473</v>
          </cell>
          <cell r="B3856">
            <v>0</v>
          </cell>
          <cell r="C3856">
            <v>0</v>
          </cell>
          <cell r="D3856">
            <v>672382</v>
          </cell>
          <cell r="E3856">
            <v>2179840</v>
          </cell>
          <cell r="H3856">
            <v>0</v>
          </cell>
          <cell r="I3856">
            <v>0</v>
          </cell>
          <cell r="J3856">
            <v>0</v>
          </cell>
          <cell r="K3856">
            <v>0</v>
          </cell>
          <cell r="L3856">
            <v>8410</v>
          </cell>
          <cell r="M3856">
            <v>128.08000000000001</v>
          </cell>
          <cell r="N3856">
            <v>31.16</v>
          </cell>
          <cell r="O3856">
            <v>0.24328544659587756</v>
          </cell>
          <cell r="P3856">
            <v>230</v>
          </cell>
          <cell r="Q3856">
            <v>129000</v>
          </cell>
          <cell r="R3856">
            <v>8.5096814490943142</v>
          </cell>
          <cell r="S3856">
            <v>79.950297265160529</v>
          </cell>
          <cell r="T3856">
            <v>22450</v>
          </cell>
          <cell r="U3856">
            <v>6.5644609711305781</v>
          </cell>
          <cell r="V3856">
            <v>2852222</v>
          </cell>
          <cell r="W3856">
            <v>54772.800000000003</v>
          </cell>
          <cell r="X3856">
            <v>81</v>
          </cell>
          <cell r="Y3856">
            <v>0</v>
          </cell>
          <cell r="Z3856">
            <v>26.816000000000017</v>
          </cell>
        </row>
        <row r="3857">
          <cell r="A3857">
            <v>41474</v>
          </cell>
          <cell r="B3857">
            <v>0</v>
          </cell>
          <cell r="C3857">
            <v>0</v>
          </cell>
          <cell r="D3857">
            <v>618110</v>
          </cell>
          <cell r="E3857">
            <v>2175590</v>
          </cell>
          <cell r="H3857">
            <v>0</v>
          </cell>
          <cell r="I3857">
            <v>0</v>
          </cell>
          <cell r="J3857">
            <v>0</v>
          </cell>
          <cell r="K3857">
            <v>0</v>
          </cell>
          <cell r="L3857">
            <v>7780</v>
          </cell>
          <cell r="M3857">
            <v>129.6</v>
          </cell>
          <cell r="N3857">
            <v>32.06</v>
          </cell>
          <cell r="O3857">
            <v>0.24737654320987656</v>
          </cell>
          <cell r="P3857">
            <v>230</v>
          </cell>
          <cell r="Q3857">
            <v>125000</v>
          </cell>
          <cell r="R3857">
            <v>8.3934799382716054</v>
          </cell>
          <cell r="S3857">
            <v>79.448586118251924</v>
          </cell>
          <cell r="T3857">
            <v>22568</v>
          </cell>
          <cell r="U3857">
            <v>6.7371986970684041</v>
          </cell>
          <cell r="V3857">
            <v>2793700</v>
          </cell>
          <cell r="W3857">
            <v>54435.6</v>
          </cell>
          <cell r="X3857">
            <v>80</v>
          </cell>
          <cell r="Y3857">
            <v>0</v>
          </cell>
          <cell r="Z3857">
            <v>24.041600000000017</v>
          </cell>
        </row>
        <row r="3858">
          <cell r="A3858">
            <v>41475</v>
          </cell>
          <cell r="B3858">
            <v>0</v>
          </cell>
          <cell r="C3858">
            <v>0</v>
          </cell>
          <cell r="D3858">
            <v>575981</v>
          </cell>
          <cell r="E3858">
            <v>2166960</v>
          </cell>
          <cell r="H3858">
            <v>0</v>
          </cell>
          <cell r="I3858">
            <v>0</v>
          </cell>
          <cell r="J3858">
            <v>0</v>
          </cell>
          <cell r="K3858">
            <v>0</v>
          </cell>
          <cell r="L3858">
            <v>7290</v>
          </cell>
          <cell r="M3858">
            <v>127.18</v>
          </cell>
          <cell r="N3858">
            <v>31.38</v>
          </cell>
          <cell r="O3858">
            <v>0.24673690831891804</v>
          </cell>
          <cell r="P3858">
            <v>230</v>
          </cell>
          <cell r="Q3858">
            <v>125000</v>
          </cell>
          <cell r="R3858">
            <v>8.5192640352256639</v>
          </cell>
          <cell r="S3858">
            <v>79.009739368998623</v>
          </cell>
          <cell r="T3858">
            <v>21595</v>
          </cell>
          <cell r="U3858">
            <v>6.5660289448442377</v>
          </cell>
          <cell r="V3858">
            <v>2742941</v>
          </cell>
          <cell r="W3858">
            <v>53477.3</v>
          </cell>
          <cell r="X3858">
            <v>80</v>
          </cell>
          <cell r="Y3858">
            <v>0</v>
          </cell>
          <cell r="Z3858">
            <v>24.825600000000009</v>
          </cell>
        </row>
        <row r="3859">
          <cell r="A3859">
            <v>41476</v>
          </cell>
          <cell r="B3859">
            <v>0</v>
          </cell>
          <cell r="C3859">
            <v>0</v>
          </cell>
          <cell r="D3859">
            <v>487554</v>
          </cell>
          <cell r="E3859">
            <v>2161920</v>
          </cell>
          <cell r="H3859">
            <v>0</v>
          </cell>
          <cell r="I3859">
            <v>0</v>
          </cell>
          <cell r="J3859">
            <v>0</v>
          </cell>
          <cell r="K3859">
            <v>0</v>
          </cell>
          <cell r="L3859">
            <v>6160</v>
          </cell>
          <cell r="M3859">
            <v>128.93</v>
          </cell>
          <cell r="N3859">
            <v>32.28</v>
          </cell>
          <cell r="O3859">
            <v>0.25036841697044909</v>
          </cell>
          <cell r="P3859">
            <v>230</v>
          </cell>
          <cell r="Q3859">
            <v>119000</v>
          </cell>
          <cell r="R3859">
            <v>8.3840843868765997</v>
          </cell>
          <cell r="S3859">
            <v>79.14837662337662</v>
          </cell>
          <cell r="T3859">
            <v>21310</v>
          </cell>
          <cell r="U3859">
            <v>6.7079503327830361</v>
          </cell>
          <cell r="V3859">
            <v>2649474</v>
          </cell>
          <cell r="W3859">
            <v>53239.6</v>
          </cell>
          <cell r="X3859">
            <v>77</v>
          </cell>
          <cell r="Y3859">
            <v>0</v>
          </cell>
          <cell r="Z3859">
            <v>23.491200000000021</v>
          </cell>
        </row>
        <row r="3860">
          <cell r="A3860">
            <v>41477</v>
          </cell>
          <cell r="B3860">
            <v>0</v>
          </cell>
          <cell r="C3860">
            <v>0</v>
          </cell>
          <cell r="D3860">
            <v>623070</v>
          </cell>
          <cell r="E3860">
            <v>2127330</v>
          </cell>
          <cell r="H3860">
            <v>0</v>
          </cell>
          <cell r="I3860">
            <v>0</v>
          </cell>
          <cell r="J3860">
            <v>0</v>
          </cell>
          <cell r="K3860">
            <v>0</v>
          </cell>
          <cell r="L3860">
            <v>7940</v>
          </cell>
          <cell r="M3860">
            <v>127.78</v>
          </cell>
          <cell r="N3860">
            <v>32.119999999999997</v>
          </cell>
          <cell r="O3860">
            <v>0.25136954139927997</v>
          </cell>
          <cell r="P3860">
            <v>230</v>
          </cell>
          <cell r="Q3860">
            <v>125000</v>
          </cell>
          <cell r="R3860">
            <v>8.324190014086712</v>
          </cell>
          <cell r="S3860">
            <v>78.47229219143577</v>
          </cell>
          <cell r="T3860">
            <v>22057</v>
          </cell>
          <cell r="U3860">
            <v>6.6883136998254793</v>
          </cell>
          <cell r="V3860">
            <v>2750400</v>
          </cell>
          <cell r="W3860">
            <v>53136.1</v>
          </cell>
          <cell r="X3860">
            <v>78</v>
          </cell>
          <cell r="Y3860">
            <v>0</v>
          </cell>
          <cell r="Z3860">
            <v>24.199999999999989</v>
          </cell>
        </row>
        <row r="3861">
          <cell r="A3861">
            <v>41478</v>
          </cell>
          <cell r="B3861">
            <v>0</v>
          </cell>
          <cell r="C3861">
            <v>0</v>
          </cell>
          <cell r="D3861">
            <v>674283</v>
          </cell>
          <cell r="E3861">
            <v>2123970</v>
          </cell>
          <cell r="H3861">
            <v>0</v>
          </cell>
          <cell r="I3861">
            <v>0</v>
          </cell>
          <cell r="J3861">
            <v>0</v>
          </cell>
          <cell r="K3861">
            <v>0</v>
          </cell>
          <cell r="L3861">
            <v>8590</v>
          </cell>
          <cell r="M3861">
            <v>127.04</v>
          </cell>
          <cell r="N3861">
            <v>31.12</v>
          </cell>
          <cell r="O3861">
            <v>0.24496221662468515</v>
          </cell>
          <cell r="P3861">
            <v>230</v>
          </cell>
          <cell r="Q3861">
            <v>132000</v>
          </cell>
          <cell r="R3861">
            <v>8.3594537153652393</v>
          </cell>
          <cell r="S3861">
            <v>78.496274738067527</v>
          </cell>
          <cell r="T3861">
            <v>21929</v>
          </cell>
          <cell r="U3861">
            <v>6.5357871500539799</v>
          </cell>
          <cell r="V3861">
            <v>2798253</v>
          </cell>
          <cell r="W3861">
            <v>53102.6</v>
          </cell>
          <cell r="X3861">
            <v>81</v>
          </cell>
          <cell r="Y3861">
            <v>0</v>
          </cell>
          <cell r="Z3861">
            <v>25.496000000000024</v>
          </cell>
        </row>
        <row r="3862">
          <cell r="A3862">
            <v>41479</v>
          </cell>
          <cell r="B3862">
            <v>0</v>
          </cell>
          <cell r="C3862">
            <v>0</v>
          </cell>
          <cell r="D3862">
            <v>336134</v>
          </cell>
          <cell r="E3862">
            <v>2024990</v>
          </cell>
          <cell r="H3862">
            <v>0</v>
          </cell>
          <cell r="I3862">
            <v>0</v>
          </cell>
          <cell r="J3862">
            <v>0</v>
          </cell>
          <cell r="K3862">
            <v>0</v>
          </cell>
          <cell r="L3862">
            <v>4460</v>
          </cell>
          <cell r="M3862">
            <v>121.15</v>
          </cell>
          <cell r="N3862">
            <v>29.46</v>
          </cell>
          <cell r="O3862">
            <v>0.24316962443252166</v>
          </cell>
          <cell r="P3862">
            <v>230</v>
          </cell>
          <cell r="Q3862">
            <v>111000</v>
          </cell>
          <cell r="R3862">
            <v>8.3573669005365243</v>
          </cell>
          <cell r="S3862">
            <v>75.366367713004479</v>
          </cell>
          <cell r="T3862">
            <v>20961</v>
          </cell>
          <cell r="U3862">
            <v>7.4038779835366535</v>
          </cell>
          <cell r="V3862">
            <v>2361124</v>
          </cell>
          <cell r="W3862">
            <v>50978.5</v>
          </cell>
          <cell r="X3862">
            <v>74</v>
          </cell>
          <cell r="Y3862">
            <v>0</v>
          </cell>
          <cell r="Z3862">
            <v>16.224000000000004</v>
          </cell>
        </row>
        <row r="3863">
          <cell r="A3863">
            <v>41480</v>
          </cell>
          <cell r="B3863">
            <v>0</v>
          </cell>
          <cell r="C3863">
            <v>0</v>
          </cell>
          <cell r="D3863">
            <v>192208</v>
          </cell>
          <cell r="E3863">
            <v>2143370</v>
          </cell>
          <cell r="H3863">
            <v>0</v>
          </cell>
          <cell r="I3863">
            <v>0</v>
          </cell>
          <cell r="J3863">
            <v>0</v>
          </cell>
          <cell r="K3863">
            <v>0</v>
          </cell>
          <cell r="L3863">
            <v>2860</v>
          </cell>
          <cell r="M3863">
            <v>126.67</v>
          </cell>
          <cell r="N3863">
            <v>31.26</v>
          </cell>
          <cell r="O3863">
            <v>0.24678297939527907</v>
          </cell>
          <cell r="P3863">
            <v>230</v>
          </cell>
          <cell r="Q3863">
            <v>106000</v>
          </cell>
          <cell r="R3863">
            <v>8.4604484092523879</v>
          </cell>
          <cell r="S3863">
            <v>67.205594405594411</v>
          </cell>
          <cell r="T3863">
            <v>21153</v>
          </cell>
          <cell r="U3863">
            <v>7.5534201812142427</v>
          </cell>
          <cell r="V3863">
            <v>2335578</v>
          </cell>
          <cell r="W3863">
            <v>50955.1</v>
          </cell>
          <cell r="X3863">
            <v>68</v>
          </cell>
          <cell r="Y3863">
            <v>0</v>
          </cell>
          <cell r="Z3863">
            <v>11.335999999999977</v>
          </cell>
        </row>
        <row r="3864">
          <cell r="A3864">
            <v>41481</v>
          </cell>
          <cell r="B3864">
            <v>0</v>
          </cell>
          <cell r="C3864">
            <v>0</v>
          </cell>
          <cell r="D3864">
            <v>262400</v>
          </cell>
          <cell r="E3864">
            <v>2134280</v>
          </cell>
          <cell r="H3864">
            <v>0</v>
          </cell>
          <cell r="I3864">
            <v>0</v>
          </cell>
          <cell r="J3864">
            <v>0</v>
          </cell>
          <cell r="K3864">
            <v>0</v>
          </cell>
          <cell r="L3864">
            <v>3530</v>
          </cell>
          <cell r="M3864">
            <v>127.38</v>
          </cell>
          <cell r="N3864">
            <v>29.88</v>
          </cell>
          <cell r="O3864">
            <v>0.23457371643900141</v>
          </cell>
          <cell r="P3864">
            <v>230</v>
          </cell>
          <cell r="Q3864">
            <v>111000</v>
          </cell>
          <cell r="R3864">
            <v>8.3776102998900921</v>
          </cell>
          <cell r="S3864">
            <v>74.334277620396605</v>
          </cell>
          <cell r="T3864">
            <v>20936</v>
          </cell>
          <cell r="U3864">
            <v>7.285338050970509</v>
          </cell>
          <cell r="V3864">
            <v>2396680</v>
          </cell>
          <cell r="W3864">
            <v>47584.1</v>
          </cell>
          <cell r="X3864">
            <v>67</v>
          </cell>
          <cell r="Y3864">
            <v>0</v>
          </cell>
          <cell r="Z3864">
            <v>14.14400000000002</v>
          </cell>
        </row>
        <row r="3865">
          <cell r="A3865">
            <v>41482</v>
          </cell>
          <cell r="B3865">
            <v>0</v>
          </cell>
          <cell r="C3865">
            <v>0</v>
          </cell>
          <cell r="D3865">
            <v>173354</v>
          </cell>
          <cell r="E3865">
            <v>2194870</v>
          </cell>
          <cell r="H3865">
            <v>0</v>
          </cell>
          <cell r="I3865">
            <v>0</v>
          </cell>
          <cell r="J3865">
            <v>0</v>
          </cell>
          <cell r="K3865">
            <v>0</v>
          </cell>
          <cell r="L3865">
            <v>2690</v>
          </cell>
          <cell r="M3865">
            <v>131.6</v>
          </cell>
          <cell r="N3865">
            <v>30.84</v>
          </cell>
          <cell r="O3865">
            <v>0.23434650455927053</v>
          </cell>
          <cell r="P3865">
            <v>230</v>
          </cell>
          <cell r="Q3865">
            <v>105000</v>
          </cell>
          <cell r="R3865">
            <v>8.3391717325227965</v>
          </cell>
          <cell r="S3865">
            <v>64.44386617100372</v>
          </cell>
          <cell r="T3865">
            <v>23647</v>
          </cell>
          <cell r="U3865">
            <v>8.3275897888037616</v>
          </cell>
          <cell r="V3865">
            <v>2368224</v>
          </cell>
          <cell r="W3865">
            <v>52126.9</v>
          </cell>
          <cell r="X3865">
            <v>70</v>
          </cell>
          <cell r="Y3865">
            <v>0</v>
          </cell>
          <cell r="Z3865">
            <v>14.768000000000043</v>
          </cell>
        </row>
        <row r="3866">
          <cell r="A3866">
            <v>41483</v>
          </cell>
          <cell r="B3866">
            <v>0</v>
          </cell>
          <cell r="C3866">
            <v>0</v>
          </cell>
          <cell r="D3866">
            <v>462118</v>
          </cell>
          <cell r="E3866">
            <v>1710420</v>
          </cell>
          <cell r="H3866">
            <v>0</v>
          </cell>
          <cell r="I3866">
            <v>0</v>
          </cell>
          <cell r="J3866">
            <v>0</v>
          </cell>
          <cell r="K3866">
            <v>0</v>
          </cell>
          <cell r="L3866">
            <v>6650</v>
          </cell>
          <cell r="M3866">
            <v>101.32</v>
          </cell>
          <cell r="N3866">
            <v>27.08</v>
          </cell>
          <cell r="O3866">
            <v>0.2672720094749309</v>
          </cell>
          <cell r="P3866">
            <v>230</v>
          </cell>
          <cell r="Q3866">
            <v>95000</v>
          </cell>
          <cell r="R3866">
            <v>8.440682984603237</v>
          </cell>
          <cell r="S3866">
            <v>69.491428571428571</v>
          </cell>
          <cell r="T3866">
            <v>21324</v>
          </cell>
          <cell r="U3866">
            <v>8.185917116294398</v>
          </cell>
          <cell r="V3866">
            <v>2172538</v>
          </cell>
          <cell r="W3866">
            <v>51709.7</v>
          </cell>
          <cell r="X3866">
            <v>64</v>
          </cell>
          <cell r="Y3866">
            <v>1</v>
          </cell>
          <cell r="Z3866">
            <v>10.047999999999973</v>
          </cell>
        </row>
        <row r="3867">
          <cell r="A3867">
            <v>41484</v>
          </cell>
          <cell r="B3867">
            <v>0</v>
          </cell>
          <cell r="C3867">
            <v>0</v>
          </cell>
          <cell r="D3867">
            <v>928726</v>
          </cell>
          <cell r="E3867">
            <v>1372370</v>
          </cell>
          <cell r="H3867">
            <v>0</v>
          </cell>
          <cell r="I3867">
            <v>0</v>
          </cell>
          <cell r="J3867">
            <v>0</v>
          </cell>
          <cell r="K3867">
            <v>0</v>
          </cell>
          <cell r="L3867">
            <v>12010</v>
          </cell>
          <cell r="M3867">
            <v>83.88</v>
          </cell>
          <cell r="N3867">
            <v>22.98</v>
          </cell>
          <cell r="O3867">
            <v>0.27396280400572248</v>
          </cell>
          <cell r="P3867">
            <v>230</v>
          </cell>
          <cell r="Q3867">
            <v>101000</v>
          </cell>
          <cell r="R3867">
            <v>8.1805555555555554</v>
          </cell>
          <cell r="S3867">
            <v>77.329392173189007</v>
          </cell>
          <cell r="T3867">
            <v>20590</v>
          </cell>
          <cell r="U3867">
            <v>7.462556972851198</v>
          </cell>
          <cell r="V3867">
            <v>2301096</v>
          </cell>
          <cell r="W3867">
            <v>53776.800000000003</v>
          </cell>
          <cell r="X3867">
            <v>67</v>
          </cell>
          <cell r="Y3867">
            <v>0</v>
          </cell>
          <cell r="Z3867">
            <v>12.652799999999992</v>
          </cell>
        </row>
        <row r="3868">
          <cell r="A3868">
            <v>41485</v>
          </cell>
          <cell r="B3868">
            <v>0</v>
          </cell>
          <cell r="C3868">
            <v>0</v>
          </cell>
          <cell r="D3868">
            <v>685918</v>
          </cell>
          <cell r="E3868">
            <v>1731160</v>
          </cell>
          <cell r="H3868">
            <v>0</v>
          </cell>
          <cell r="I3868">
            <v>0</v>
          </cell>
          <cell r="J3868">
            <v>0</v>
          </cell>
          <cell r="K3868">
            <v>0</v>
          </cell>
          <cell r="L3868">
            <v>8920</v>
          </cell>
          <cell r="M3868">
            <v>109.73</v>
          </cell>
          <cell r="N3868">
            <v>28.5</v>
          </cell>
          <cell r="O3868">
            <v>0.25972842431422583</v>
          </cell>
          <cell r="P3868">
            <v>230</v>
          </cell>
          <cell r="Q3868">
            <v>110000</v>
          </cell>
          <cell r="R3868">
            <v>7.8882712111546525</v>
          </cell>
          <cell r="S3868">
            <v>76.89663677130045</v>
          </cell>
          <cell r="T3868">
            <v>21697</v>
          </cell>
          <cell r="U3868">
            <v>7.4864352743271008</v>
          </cell>
          <cell r="V3868">
            <v>2417078</v>
          </cell>
          <cell r="W3868">
            <v>35554</v>
          </cell>
          <cell r="X3868">
            <v>69</v>
          </cell>
          <cell r="Y3868">
            <v>0</v>
          </cell>
          <cell r="Z3868">
            <v>17.131200000000021</v>
          </cell>
        </row>
        <row r="3869">
          <cell r="A3869">
            <v>41486</v>
          </cell>
          <cell r="B3869">
            <v>0</v>
          </cell>
          <cell r="C3869">
            <v>0</v>
          </cell>
          <cell r="D3869">
            <v>942557</v>
          </cell>
          <cell r="E3869">
            <v>1708060</v>
          </cell>
          <cell r="H3869">
            <v>0</v>
          </cell>
          <cell r="I3869">
            <v>0</v>
          </cell>
          <cell r="J3869">
            <v>0</v>
          </cell>
          <cell r="K3869">
            <v>0</v>
          </cell>
          <cell r="L3869">
            <v>12120</v>
          </cell>
          <cell r="M3869">
            <v>102.84</v>
          </cell>
          <cell r="N3869">
            <v>27.1</v>
          </cell>
          <cell r="O3869">
            <v>0.2635161415791521</v>
          </cell>
          <cell r="P3869">
            <v>230</v>
          </cell>
          <cell r="Q3869">
            <v>121000</v>
          </cell>
          <cell r="R3869">
            <v>8.3044535200311156</v>
          </cell>
          <cell r="S3869">
            <v>77.768729372937287</v>
          </cell>
          <cell r="T3869">
            <v>23722</v>
          </cell>
          <cell r="U3869">
            <v>7.4639783869189706</v>
          </cell>
          <cell r="V3869">
            <v>2650617</v>
          </cell>
          <cell r="W3869">
            <v>24630.799999999999</v>
          </cell>
          <cell r="X3869">
            <v>76</v>
          </cell>
          <cell r="Y3869">
            <v>0</v>
          </cell>
          <cell r="Z3869">
            <v>22.776000000000039</v>
          </cell>
        </row>
        <row r="3870">
          <cell r="A3870">
            <v>41487</v>
          </cell>
          <cell r="B3870">
            <v>0</v>
          </cell>
          <cell r="C3870">
            <v>0</v>
          </cell>
          <cell r="D3870">
            <v>958950</v>
          </cell>
          <cell r="E3870">
            <v>1547980</v>
          </cell>
          <cell r="H3870">
            <v>0</v>
          </cell>
          <cell r="I3870">
            <v>0</v>
          </cell>
          <cell r="J3870">
            <v>0</v>
          </cell>
          <cell r="K3870">
            <v>0</v>
          </cell>
          <cell r="L3870">
            <v>12240</v>
          </cell>
          <cell r="M3870">
            <v>94.78</v>
          </cell>
          <cell r="N3870">
            <v>23.39</v>
          </cell>
          <cell r="O3870">
            <v>0.24678202152352818</v>
          </cell>
          <cell r="P3870">
            <v>230</v>
          </cell>
          <cell r="Q3870">
            <v>112000</v>
          </cell>
          <cell r="R3870">
            <v>8.1661742983751839</v>
          </cell>
          <cell r="S3870">
            <v>78.345588235294116</v>
          </cell>
          <cell r="T3870">
            <v>21609</v>
          </cell>
          <cell r="U3870">
            <v>7.1888349495199302</v>
          </cell>
          <cell r="V3870">
            <v>2506930</v>
          </cell>
          <cell r="W3870">
            <v>37458.199999999997</v>
          </cell>
          <cell r="X3870">
            <v>75</v>
          </cell>
          <cell r="Y3870">
            <v>0</v>
          </cell>
          <cell r="Z3870">
            <v>19.896000000000029</v>
          </cell>
        </row>
        <row r="3871">
          <cell r="A3871">
            <v>41488</v>
          </cell>
          <cell r="B3871">
            <v>0</v>
          </cell>
          <cell r="C3871">
            <v>0</v>
          </cell>
          <cell r="D3871">
            <v>555283</v>
          </cell>
          <cell r="E3871">
            <v>1993330</v>
          </cell>
          <cell r="H3871">
            <v>0</v>
          </cell>
          <cell r="I3871">
            <v>0</v>
          </cell>
          <cell r="J3871">
            <v>0</v>
          </cell>
          <cell r="K3871">
            <v>0</v>
          </cell>
          <cell r="L3871">
            <v>7060</v>
          </cell>
          <cell r="M3871">
            <v>125.94</v>
          </cell>
          <cell r="N3871">
            <v>31.31</v>
          </cell>
          <cell r="O3871">
            <v>0.2486104494203589</v>
          </cell>
          <cell r="P3871">
            <v>230</v>
          </cell>
          <cell r="Q3871">
            <v>115000</v>
          </cell>
          <cell r="R3871">
            <v>7.9138081626171193</v>
          </cell>
          <cell r="S3871">
            <v>78.651983002832864</v>
          </cell>
          <cell r="T3871">
            <v>22304</v>
          </cell>
          <cell r="U3871">
            <v>7.2986899148674196</v>
          </cell>
          <cell r="V3871">
            <v>2548613</v>
          </cell>
          <cell r="W3871">
            <v>35718.5</v>
          </cell>
          <cell r="X3871">
            <v>72</v>
          </cell>
          <cell r="Y3871">
            <v>0</v>
          </cell>
          <cell r="Z3871">
            <v>18.936000000000035</v>
          </cell>
        </row>
        <row r="3872">
          <cell r="A3872">
            <v>41489</v>
          </cell>
          <cell r="B3872">
            <v>0</v>
          </cell>
          <cell r="C3872">
            <v>0</v>
          </cell>
          <cell r="D3872">
            <v>587168</v>
          </cell>
          <cell r="E3872">
            <v>2133400</v>
          </cell>
          <cell r="H3872">
            <v>0</v>
          </cell>
          <cell r="I3872">
            <v>0</v>
          </cell>
          <cell r="J3872">
            <v>0</v>
          </cell>
          <cell r="K3872">
            <v>0</v>
          </cell>
          <cell r="L3872">
            <v>7500</v>
          </cell>
          <cell r="M3872">
            <v>132.12</v>
          </cell>
          <cell r="N3872">
            <v>34.44</v>
          </cell>
          <cell r="O3872">
            <v>0.26067211625794728</v>
          </cell>
          <cell r="P3872">
            <v>230</v>
          </cell>
          <cell r="Q3872">
            <v>118000</v>
          </cell>
          <cell r="R3872">
            <v>8.0737208598244017</v>
          </cell>
          <cell r="S3872">
            <v>78.28906666666667</v>
          </cell>
          <cell r="T3872">
            <v>22659</v>
          </cell>
          <cell r="U3872">
            <v>6.9461987349700509</v>
          </cell>
          <cell r="V3872">
            <v>2720568</v>
          </cell>
          <cell r="W3872">
            <v>30773.1</v>
          </cell>
          <cell r="X3872">
            <v>78</v>
          </cell>
          <cell r="Y3872">
            <v>0</v>
          </cell>
          <cell r="Z3872">
            <v>24.204800000000006</v>
          </cell>
        </row>
        <row r="3873">
          <cell r="A3873">
            <v>41490</v>
          </cell>
          <cell r="B3873">
            <v>0</v>
          </cell>
          <cell r="C3873">
            <v>0</v>
          </cell>
          <cell r="D3873">
            <v>274959</v>
          </cell>
          <cell r="E3873">
            <v>2132500</v>
          </cell>
          <cell r="H3873">
            <v>0</v>
          </cell>
          <cell r="I3873">
            <v>0</v>
          </cell>
          <cell r="J3873">
            <v>0</v>
          </cell>
          <cell r="K3873">
            <v>0</v>
          </cell>
          <cell r="L3873">
            <v>3660</v>
          </cell>
          <cell r="M3873">
            <v>129.91999999999999</v>
          </cell>
          <cell r="N3873">
            <v>33.4</v>
          </cell>
          <cell r="O3873">
            <v>0.25708128078817738</v>
          </cell>
          <cell r="P3873">
            <v>230</v>
          </cell>
          <cell r="Q3873">
            <v>103000</v>
          </cell>
          <cell r="R3873">
            <v>8.2069735221674893</v>
          </cell>
          <cell r="S3873">
            <v>75.125409836065572</v>
          </cell>
          <cell r="T3873">
            <v>22781</v>
          </cell>
          <cell r="U3873">
            <v>7.8918702249965627</v>
          </cell>
          <cell r="V3873">
            <v>2407459</v>
          </cell>
          <cell r="W3873">
            <v>46032.9</v>
          </cell>
          <cell r="X3873">
            <v>71</v>
          </cell>
          <cell r="Y3873">
            <v>0</v>
          </cell>
          <cell r="Z3873">
            <v>17.308800000000005</v>
          </cell>
        </row>
        <row r="3874">
          <cell r="A3874">
            <v>41491</v>
          </cell>
          <cell r="B3874">
            <v>0</v>
          </cell>
          <cell r="C3874">
            <v>0</v>
          </cell>
          <cell r="D3874">
            <v>288842</v>
          </cell>
          <cell r="E3874">
            <v>2112700</v>
          </cell>
          <cell r="H3874">
            <v>0</v>
          </cell>
          <cell r="I3874">
            <v>0</v>
          </cell>
          <cell r="J3874">
            <v>0</v>
          </cell>
          <cell r="K3874">
            <v>0</v>
          </cell>
          <cell r="L3874">
            <v>3820</v>
          </cell>
          <cell r="M3874">
            <v>129.16</v>
          </cell>
          <cell r="N3874">
            <v>32.909999999999997</v>
          </cell>
          <cell r="O3874">
            <v>0.25480024775472282</v>
          </cell>
          <cell r="P3874">
            <v>230</v>
          </cell>
          <cell r="Q3874">
            <v>108000</v>
          </cell>
          <cell r="R3874">
            <v>8.1786156704862183</v>
          </cell>
          <cell r="S3874">
            <v>75.613089005235608</v>
          </cell>
          <cell r="T3874">
            <v>22947</v>
          </cell>
          <cell r="U3874">
            <v>7.9689624416312528</v>
          </cell>
          <cell r="V3874">
            <v>2401542</v>
          </cell>
          <cell r="W3874">
            <v>51742.2</v>
          </cell>
          <cell r="X3874">
            <v>66</v>
          </cell>
          <cell r="Y3874">
            <v>0</v>
          </cell>
          <cell r="Z3874">
            <v>14.004800000000003</v>
          </cell>
        </row>
        <row r="3875">
          <cell r="A3875">
            <v>41492</v>
          </cell>
          <cell r="B3875">
            <v>0</v>
          </cell>
          <cell r="C3875">
            <v>0</v>
          </cell>
          <cell r="D3875">
            <v>1254190</v>
          </cell>
          <cell r="E3875">
            <v>1215120</v>
          </cell>
          <cell r="H3875">
            <v>0</v>
          </cell>
          <cell r="I3875">
            <v>0</v>
          </cell>
          <cell r="J3875">
            <v>0</v>
          </cell>
          <cell r="K3875">
            <v>0</v>
          </cell>
          <cell r="L3875">
            <v>15980</v>
          </cell>
          <cell r="M3875">
            <v>77.650000000000006</v>
          </cell>
          <cell r="N3875">
            <v>26.12</v>
          </cell>
          <cell r="O3875">
            <v>0.336381197681906</v>
          </cell>
          <cell r="P3875">
            <v>230</v>
          </cell>
          <cell r="Q3875">
            <v>112000</v>
          </cell>
          <cell r="R3875">
            <v>7.8243399871217001</v>
          </cell>
          <cell r="S3875">
            <v>78.484981226533165</v>
          </cell>
          <cell r="T3875">
            <v>23446</v>
          </cell>
          <cell r="U3875">
            <v>7.9187967488893642</v>
          </cell>
          <cell r="V3875">
            <v>2469310</v>
          </cell>
          <cell r="W3875">
            <v>51542.3</v>
          </cell>
          <cell r="X3875">
            <v>75</v>
          </cell>
          <cell r="Y3875">
            <v>0</v>
          </cell>
          <cell r="Z3875">
            <v>22.048000000000016</v>
          </cell>
        </row>
        <row r="3876">
          <cell r="A3876">
            <v>41493</v>
          </cell>
          <cell r="B3876">
            <v>0</v>
          </cell>
          <cell r="C3876">
            <v>0</v>
          </cell>
          <cell r="D3876">
            <v>608056</v>
          </cell>
          <cell r="E3876">
            <v>1827860</v>
          </cell>
          <cell r="H3876">
            <v>0</v>
          </cell>
          <cell r="I3876">
            <v>0</v>
          </cell>
          <cell r="J3876">
            <v>0</v>
          </cell>
          <cell r="K3876">
            <v>0</v>
          </cell>
          <cell r="L3876">
            <v>7750</v>
          </cell>
          <cell r="M3876">
            <v>111.05</v>
          </cell>
          <cell r="N3876">
            <v>25.15</v>
          </cell>
          <cell r="O3876">
            <v>0.2264745610085547</v>
          </cell>
          <cell r="P3876">
            <v>230</v>
          </cell>
          <cell r="Q3876">
            <v>121000</v>
          </cell>
          <cell r="R3876">
            <v>8.2298964430436747</v>
          </cell>
          <cell r="S3876">
            <v>78.458838709677423</v>
          </cell>
          <cell r="T3876">
            <v>21963</v>
          </cell>
          <cell r="U3876">
            <v>7.5196115136975159</v>
          </cell>
          <cell r="V3876">
            <v>2435916</v>
          </cell>
          <cell r="W3876">
            <v>51020.800000000003</v>
          </cell>
          <cell r="X3876">
            <v>75</v>
          </cell>
          <cell r="Y3876">
            <v>0</v>
          </cell>
          <cell r="Z3876">
            <v>22.976000000000042</v>
          </cell>
        </row>
        <row r="3877">
          <cell r="A3877">
            <v>41494</v>
          </cell>
          <cell r="B3877">
            <v>0</v>
          </cell>
          <cell r="C3877">
            <v>0</v>
          </cell>
          <cell r="D3877">
            <v>799642</v>
          </cell>
          <cell r="E3877">
            <v>1803670</v>
          </cell>
          <cell r="H3877">
            <v>0</v>
          </cell>
          <cell r="I3877">
            <v>0</v>
          </cell>
          <cell r="J3877">
            <v>0</v>
          </cell>
          <cell r="K3877">
            <v>0</v>
          </cell>
          <cell r="L3877">
            <v>10210</v>
          </cell>
          <cell r="M3877">
            <v>108.57</v>
          </cell>
          <cell r="N3877">
            <v>26.52</v>
          </cell>
          <cell r="O3877">
            <v>0.24426637192594641</v>
          </cell>
          <cell r="P3877">
            <v>230</v>
          </cell>
          <cell r="Q3877">
            <v>124000</v>
          </cell>
          <cell r="R3877">
            <v>8.3064842958459977</v>
          </cell>
          <cell r="S3877">
            <v>78.319490695396667</v>
          </cell>
          <cell r="T3877">
            <v>22272</v>
          </cell>
          <cell r="U3877">
            <v>7.1350833092614332</v>
          </cell>
          <cell r="V3877">
            <v>2603312</v>
          </cell>
          <cell r="W3877">
            <v>8760.2000000000007</v>
          </cell>
          <cell r="X3877">
            <v>74</v>
          </cell>
          <cell r="Y3877">
            <v>0</v>
          </cell>
          <cell r="Z3877">
            <v>22.6768</v>
          </cell>
        </row>
        <row r="3878">
          <cell r="A3878">
            <v>41495</v>
          </cell>
          <cell r="B3878">
            <v>0</v>
          </cell>
          <cell r="C3878">
            <v>0</v>
          </cell>
          <cell r="D3878">
            <v>1389700</v>
          </cell>
          <cell r="E3878">
            <v>1255260</v>
          </cell>
          <cell r="H3878">
            <v>0</v>
          </cell>
          <cell r="I3878">
            <v>0</v>
          </cell>
          <cell r="J3878">
            <v>0</v>
          </cell>
          <cell r="K3878">
            <v>0</v>
          </cell>
          <cell r="L3878">
            <v>18200</v>
          </cell>
          <cell r="M3878">
            <v>78.58</v>
          </cell>
          <cell r="N3878">
            <v>22.54</v>
          </cell>
          <cell r="O3878">
            <v>0.28684143547976582</v>
          </cell>
          <cell r="P3878">
            <v>230</v>
          </cell>
          <cell r="Q3878">
            <v>114000</v>
          </cell>
          <cell r="R3878">
            <v>7.9871468567065413</v>
          </cell>
          <cell r="S3878">
            <v>76.357142857142861</v>
          </cell>
          <cell r="T3878">
            <v>22232</v>
          </cell>
          <cell r="U3878">
            <v>7.0101203798923235</v>
          </cell>
          <cell r="V3878">
            <v>2644960</v>
          </cell>
          <cell r="W3878">
            <v>38398.199999999997</v>
          </cell>
          <cell r="X3878">
            <v>74</v>
          </cell>
          <cell r="Y3878">
            <v>0</v>
          </cell>
          <cell r="Z3878">
            <v>22.454400000000007</v>
          </cell>
        </row>
        <row r="3879">
          <cell r="A3879">
            <v>41496</v>
          </cell>
          <cell r="B3879">
            <v>0</v>
          </cell>
          <cell r="C3879">
            <v>0</v>
          </cell>
          <cell r="D3879">
            <v>1246380</v>
          </cell>
          <cell r="E3879">
            <v>1291860</v>
          </cell>
          <cell r="H3879">
            <v>0</v>
          </cell>
          <cell r="I3879">
            <v>0</v>
          </cell>
          <cell r="J3879">
            <v>0</v>
          </cell>
          <cell r="K3879">
            <v>0</v>
          </cell>
          <cell r="L3879">
            <v>16800</v>
          </cell>
          <cell r="M3879">
            <v>79.739999999999995</v>
          </cell>
          <cell r="N3879">
            <v>20.88</v>
          </cell>
          <cell r="O3879">
            <v>0.26185101580135439</v>
          </cell>
          <cell r="P3879">
            <v>230</v>
          </cell>
          <cell r="Q3879">
            <v>108000</v>
          </cell>
          <cell r="R3879">
            <v>8.1004514672686234</v>
          </cell>
          <cell r="S3879">
            <v>74.189285714285717</v>
          </cell>
          <cell r="T3879">
            <v>29847</v>
          </cell>
          <cell r="U3879">
            <v>9.8069520612708025</v>
          </cell>
          <cell r="V3879">
            <v>2538240</v>
          </cell>
          <cell r="W3879">
            <v>36317.800000000003</v>
          </cell>
          <cell r="X3879">
            <v>84</v>
          </cell>
          <cell r="Y3879">
            <v>0</v>
          </cell>
          <cell r="Z3879">
            <v>29.132800000000017</v>
          </cell>
        </row>
        <row r="3880">
          <cell r="A3880">
            <v>41497</v>
          </cell>
          <cell r="B3880">
            <v>0</v>
          </cell>
          <cell r="C3880">
            <v>0</v>
          </cell>
          <cell r="D3880">
            <v>1085350</v>
          </cell>
          <cell r="E3880">
            <v>1394440</v>
          </cell>
          <cell r="H3880">
            <v>0</v>
          </cell>
          <cell r="I3880">
            <v>0</v>
          </cell>
          <cell r="J3880">
            <v>0</v>
          </cell>
          <cell r="K3880">
            <v>0</v>
          </cell>
          <cell r="L3880">
            <v>13010</v>
          </cell>
          <cell r="M3880">
            <v>85.64</v>
          </cell>
          <cell r="N3880">
            <v>21.56</v>
          </cell>
          <cell r="O3880">
            <v>0.25175151798225126</v>
          </cell>
          <cell r="P3880">
            <v>230</v>
          </cell>
          <cell r="Q3880">
            <v>112000</v>
          </cell>
          <cell r="R3880">
            <v>8.1412891172349369</v>
          </cell>
          <cell r="S3880">
            <v>83.424289008455034</v>
          </cell>
          <cell r="T3880">
            <v>21568</v>
          </cell>
          <cell r="U3880">
            <v>7.2537239040402612</v>
          </cell>
          <cell r="V3880">
            <v>2479790</v>
          </cell>
          <cell r="W3880">
            <v>19251.5</v>
          </cell>
          <cell r="X3880">
            <v>75</v>
          </cell>
          <cell r="Y3880">
            <v>0</v>
          </cell>
          <cell r="Z3880">
            <v>19.65600000000002</v>
          </cell>
        </row>
        <row r="3881">
          <cell r="A3881">
            <v>41498</v>
          </cell>
          <cell r="B3881">
            <v>0</v>
          </cell>
          <cell r="C3881">
            <v>0</v>
          </cell>
          <cell r="D3881">
            <v>666619</v>
          </cell>
          <cell r="E3881">
            <v>2094850</v>
          </cell>
          <cell r="H3881">
            <v>0</v>
          </cell>
          <cell r="I3881">
            <v>0</v>
          </cell>
          <cell r="J3881">
            <v>0</v>
          </cell>
          <cell r="K3881">
            <v>0</v>
          </cell>
          <cell r="L3881">
            <v>8380</v>
          </cell>
          <cell r="M3881">
            <v>128.43</v>
          </cell>
          <cell r="N3881">
            <v>31.31</v>
          </cell>
          <cell r="O3881">
            <v>0.24379039165304053</v>
          </cell>
          <cell r="P3881">
            <v>230</v>
          </cell>
          <cell r="Q3881">
            <v>130000</v>
          </cell>
          <cell r="R3881">
            <v>8.1556100599548387</v>
          </cell>
          <cell r="S3881">
            <v>79.548806682577563</v>
          </cell>
          <cell r="T3881">
            <v>24635</v>
          </cell>
          <cell r="U3881">
            <v>7.4400943845467751</v>
          </cell>
          <cell r="V3881">
            <v>2761469</v>
          </cell>
          <cell r="W3881">
            <v>20694.8</v>
          </cell>
          <cell r="X3881">
            <v>76</v>
          </cell>
          <cell r="Y3881">
            <v>0</v>
          </cell>
          <cell r="Z3881">
            <v>23.249600000000015</v>
          </cell>
        </row>
        <row r="3882">
          <cell r="A3882">
            <v>41499</v>
          </cell>
          <cell r="B3882">
            <v>0</v>
          </cell>
          <cell r="C3882">
            <v>0</v>
          </cell>
          <cell r="D3882">
            <v>355400</v>
          </cell>
          <cell r="E3882">
            <v>2111860</v>
          </cell>
          <cell r="H3882">
            <v>0</v>
          </cell>
          <cell r="I3882">
            <v>0</v>
          </cell>
          <cell r="J3882">
            <v>0</v>
          </cell>
          <cell r="K3882">
            <v>0</v>
          </cell>
          <cell r="L3882">
            <v>4550</v>
          </cell>
          <cell r="M3882">
            <v>130.78</v>
          </cell>
          <cell r="N3882">
            <v>28.67</v>
          </cell>
          <cell r="O3882">
            <v>0.21922312280165163</v>
          </cell>
          <cell r="P3882">
            <v>230</v>
          </cell>
          <cell r="Q3882">
            <v>113000</v>
          </cell>
          <cell r="R3882">
            <v>8.0740938981495649</v>
          </cell>
          <cell r="S3882">
            <v>78.109890109890117</v>
          </cell>
          <cell r="T3882">
            <v>26607</v>
          </cell>
          <cell r="U3882">
            <v>8.9938790399066182</v>
          </cell>
          <cell r="V3882">
            <v>2467260</v>
          </cell>
          <cell r="W3882">
            <v>24422.400000000001</v>
          </cell>
          <cell r="X3882">
            <v>74</v>
          </cell>
          <cell r="Y3882">
            <v>0</v>
          </cell>
          <cell r="Z3882">
            <v>20.153600000000012</v>
          </cell>
        </row>
        <row r="3883">
          <cell r="A3883">
            <v>41500</v>
          </cell>
          <cell r="B3883">
            <v>0</v>
          </cell>
          <cell r="C3883">
            <v>0</v>
          </cell>
          <cell r="D3883">
            <v>41050</v>
          </cell>
          <cell r="E3883">
            <v>1948350</v>
          </cell>
          <cell r="H3883">
            <v>0</v>
          </cell>
          <cell r="I3883">
            <v>0</v>
          </cell>
          <cell r="J3883">
            <v>0</v>
          </cell>
          <cell r="K3883">
            <v>0</v>
          </cell>
          <cell r="L3883">
            <v>980</v>
          </cell>
          <cell r="M3883">
            <v>119.11</v>
          </cell>
          <cell r="N3883">
            <v>25.43</v>
          </cell>
          <cell r="O3883">
            <v>0.21350012593401058</v>
          </cell>
          <cell r="P3883">
            <v>230</v>
          </cell>
          <cell r="Q3883">
            <v>96000</v>
          </cell>
          <cell r="R3883">
            <v>8.1787843170178824</v>
          </cell>
          <cell r="S3883">
            <v>41.887755102040813</v>
          </cell>
          <cell r="T3883">
            <v>26274</v>
          </cell>
          <cell r="U3883">
            <v>11.014635568513121</v>
          </cell>
          <cell r="V3883">
            <v>1989400</v>
          </cell>
          <cell r="W3883">
            <v>49290.400000000001</v>
          </cell>
          <cell r="X3883">
            <v>64</v>
          </cell>
          <cell r="Y3883">
            <v>1</v>
          </cell>
          <cell r="Z3883">
            <v>7.740799999999993</v>
          </cell>
        </row>
        <row r="3884">
          <cell r="A3884">
            <v>41501</v>
          </cell>
          <cell r="B3884">
            <v>0</v>
          </cell>
          <cell r="C3884">
            <v>0</v>
          </cell>
          <cell r="D3884">
            <v>90680</v>
          </cell>
          <cell r="E3884">
            <v>2103140</v>
          </cell>
          <cell r="H3884">
            <v>0</v>
          </cell>
          <cell r="I3884">
            <v>0</v>
          </cell>
          <cell r="J3884">
            <v>0</v>
          </cell>
          <cell r="K3884">
            <v>0</v>
          </cell>
          <cell r="L3884">
            <v>1930</v>
          </cell>
          <cell r="M3884">
            <v>127.62</v>
          </cell>
          <cell r="N3884">
            <v>29.57</v>
          </cell>
          <cell r="O3884">
            <v>0.23170349475003918</v>
          </cell>
          <cell r="P3884">
            <v>230</v>
          </cell>
          <cell r="Q3884">
            <v>100000</v>
          </cell>
          <cell r="R3884">
            <v>8.2398526876665095</v>
          </cell>
          <cell r="S3884">
            <v>46.984455958549226</v>
          </cell>
          <cell r="T3884">
            <v>24623</v>
          </cell>
          <cell r="U3884">
            <v>9.3606503724097685</v>
          </cell>
          <cell r="V3884">
            <v>2193820</v>
          </cell>
          <cell r="W3884">
            <v>49985</v>
          </cell>
          <cell r="X3884">
            <v>63</v>
          </cell>
          <cell r="Y3884">
            <v>2</v>
          </cell>
          <cell r="Z3884">
            <v>9.7151999999999958</v>
          </cell>
        </row>
        <row r="3885">
          <cell r="A3885">
            <v>41502</v>
          </cell>
          <cell r="B3885">
            <v>0</v>
          </cell>
          <cell r="C3885">
            <v>0</v>
          </cell>
          <cell r="D3885">
            <v>119920</v>
          </cell>
          <cell r="E3885">
            <v>2166550</v>
          </cell>
          <cell r="H3885">
            <v>0</v>
          </cell>
          <cell r="I3885">
            <v>0</v>
          </cell>
          <cell r="J3885">
            <v>0</v>
          </cell>
          <cell r="K3885">
            <v>0</v>
          </cell>
          <cell r="L3885">
            <v>1920</v>
          </cell>
          <cell r="M3885">
            <v>132.13999999999999</v>
          </cell>
          <cell r="N3885">
            <v>30.78</v>
          </cell>
          <cell r="O3885">
            <v>0.23293476615710612</v>
          </cell>
          <cell r="P3885">
            <v>230</v>
          </cell>
          <cell r="Q3885">
            <v>103000</v>
          </cell>
          <cell r="R3885">
            <v>8.197934009383987</v>
          </cell>
          <cell r="S3885">
            <v>62.458333333333336</v>
          </cell>
          <cell r="T3885">
            <v>24526</v>
          </cell>
          <cell r="U3885">
            <v>8.945966489829301</v>
          </cell>
          <cell r="V3885">
            <v>2286470</v>
          </cell>
          <cell r="W3885">
            <v>43581.2</v>
          </cell>
          <cell r="X3885">
            <v>63</v>
          </cell>
          <cell r="Y3885">
            <v>2</v>
          </cell>
          <cell r="Z3885">
            <v>10.50719999999999</v>
          </cell>
        </row>
        <row r="3886">
          <cell r="A3886">
            <v>41503</v>
          </cell>
          <cell r="B3886">
            <v>0</v>
          </cell>
          <cell r="C3886">
            <v>0</v>
          </cell>
          <cell r="D3886">
            <v>232704</v>
          </cell>
          <cell r="E3886">
            <v>2159830</v>
          </cell>
          <cell r="H3886">
            <v>0</v>
          </cell>
          <cell r="I3886">
            <v>0</v>
          </cell>
          <cell r="J3886">
            <v>0</v>
          </cell>
          <cell r="K3886">
            <v>0</v>
          </cell>
          <cell r="L3886">
            <v>3400</v>
          </cell>
          <cell r="M3886">
            <v>131.72</v>
          </cell>
          <cell r="N3886">
            <v>27.85</v>
          </cell>
          <cell r="O3886">
            <v>0.21143334345581538</v>
          </cell>
          <cell r="P3886">
            <v>230</v>
          </cell>
          <cell r="Q3886">
            <v>108000</v>
          </cell>
          <cell r="R3886">
            <v>8.1985651381718796</v>
          </cell>
          <cell r="S3886">
            <v>68.442352941176466</v>
          </cell>
          <cell r="T3886">
            <v>23407</v>
          </cell>
          <cell r="U3886">
            <v>8.1593147683585698</v>
          </cell>
          <cell r="V3886">
            <v>2392534</v>
          </cell>
          <cell r="W3886">
            <v>50520.3</v>
          </cell>
          <cell r="X3886">
            <v>71</v>
          </cell>
          <cell r="Y3886">
            <v>0</v>
          </cell>
          <cell r="Z3886">
            <v>16.856000000000023</v>
          </cell>
        </row>
        <row r="3887">
          <cell r="A3887">
            <v>41504</v>
          </cell>
          <cell r="B3887">
            <v>0</v>
          </cell>
          <cell r="C3887">
            <v>0</v>
          </cell>
          <cell r="D3887">
            <v>351593</v>
          </cell>
          <cell r="E3887">
            <v>2197620</v>
          </cell>
          <cell r="H3887">
            <v>0</v>
          </cell>
          <cell r="I3887">
            <v>0</v>
          </cell>
          <cell r="J3887">
            <v>0</v>
          </cell>
          <cell r="K3887">
            <v>0</v>
          </cell>
          <cell r="L3887">
            <v>4560</v>
          </cell>
          <cell r="M3887">
            <v>134.78</v>
          </cell>
          <cell r="N3887">
            <v>30.68</v>
          </cell>
          <cell r="O3887">
            <v>0.22763021219765545</v>
          </cell>
          <cell r="P3887">
            <v>230</v>
          </cell>
          <cell r="Q3887">
            <v>114000</v>
          </cell>
          <cell r="R3887">
            <v>8.1526190829499932</v>
          </cell>
          <cell r="S3887">
            <v>77.103728070175436</v>
          </cell>
          <cell r="T3887">
            <v>24969</v>
          </cell>
          <cell r="U3887">
            <v>8.1688528969529024</v>
          </cell>
          <cell r="V3887">
            <v>2549213</v>
          </cell>
          <cell r="W3887">
            <v>52878.400000000001</v>
          </cell>
          <cell r="X3887">
            <v>73</v>
          </cell>
          <cell r="Y3887">
            <v>0</v>
          </cell>
          <cell r="Z3887">
            <v>20.580800000000025</v>
          </cell>
        </row>
        <row r="3888">
          <cell r="A3888">
            <v>41505</v>
          </cell>
          <cell r="B3888">
            <v>0</v>
          </cell>
          <cell r="C3888">
            <v>0</v>
          </cell>
          <cell r="D3888">
            <v>478818</v>
          </cell>
          <cell r="E3888">
            <v>2181830</v>
          </cell>
          <cell r="H3888">
            <v>0</v>
          </cell>
          <cell r="I3888">
            <v>0</v>
          </cell>
          <cell r="J3888">
            <v>0</v>
          </cell>
          <cell r="K3888">
            <v>0</v>
          </cell>
          <cell r="L3888">
            <v>5930</v>
          </cell>
          <cell r="M3888">
            <v>133.61000000000001</v>
          </cell>
          <cell r="N3888">
            <v>30.49</v>
          </cell>
          <cell r="O3888">
            <v>0.22820148192500558</v>
          </cell>
          <cell r="P3888">
            <v>230</v>
          </cell>
          <cell r="Q3888">
            <v>116000</v>
          </cell>
          <cell r="R3888">
            <v>8.1649202903974256</v>
          </cell>
          <cell r="S3888">
            <v>80.745025295109613</v>
          </cell>
          <cell r="T3888">
            <v>32662</v>
          </cell>
          <cell r="U3888">
            <v>10.238148000036082</v>
          </cell>
          <cell r="V3888">
            <v>2660648</v>
          </cell>
          <cell r="W3888">
            <v>52231.4</v>
          </cell>
          <cell r="X3888">
            <v>73</v>
          </cell>
          <cell r="Y3888">
            <v>0</v>
          </cell>
          <cell r="Z3888">
            <v>20.806400000000011</v>
          </cell>
        </row>
        <row r="3889">
          <cell r="A3889">
            <v>41506</v>
          </cell>
          <cell r="B3889">
            <v>0</v>
          </cell>
          <cell r="C3889">
            <v>0</v>
          </cell>
          <cell r="D3889">
            <v>603096</v>
          </cell>
          <cell r="E3889">
            <v>2179780</v>
          </cell>
          <cell r="H3889">
            <v>0</v>
          </cell>
          <cell r="I3889">
            <v>0</v>
          </cell>
          <cell r="J3889">
            <v>0</v>
          </cell>
          <cell r="K3889">
            <v>0</v>
          </cell>
          <cell r="L3889">
            <v>7660</v>
          </cell>
          <cell r="M3889">
            <v>132.94</v>
          </cell>
          <cell r="N3889">
            <v>29.64</v>
          </cell>
          <cell r="O3889">
            <v>0.22295772528960434</v>
          </cell>
          <cell r="P3889">
            <v>230</v>
          </cell>
          <cell r="Q3889">
            <v>124000</v>
          </cell>
          <cell r="R3889">
            <v>8.1983601624793145</v>
          </cell>
          <cell r="S3889">
            <v>78.733159268929498</v>
          </cell>
          <cell r="T3889">
            <v>28275</v>
          </cell>
          <cell r="U3889">
            <v>8.4737336482114198</v>
          </cell>
          <cell r="V3889">
            <v>2782876</v>
          </cell>
          <cell r="W3889">
            <v>53772.6</v>
          </cell>
          <cell r="X3889">
            <v>74</v>
          </cell>
          <cell r="Y3889">
            <v>0</v>
          </cell>
          <cell r="Z3889">
            <v>21.777600000000035</v>
          </cell>
        </row>
        <row r="3890">
          <cell r="A3890">
            <v>41507</v>
          </cell>
          <cell r="B3890">
            <v>0</v>
          </cell>
          <cell r="C3890">
            <v>0</v>
          </cell>
          <cell r="D3890">
            <v>636375</v>
          </cell>
          <cell r="E3890">
            <v>2189440</v>
          </cell>
          <cell r="H3890">
            <v>0</v>
          </cell>
          <cell r="I3890">
            <v>0</v>
          </cell>
          <cell r="J3890">
            <v>0</v>
          </cell>
          <cell r="K3890">
            <v>0</v>
          </cell>
          <cell r="L3890">
            <v>7960</v>
          </cell>
          <cell r="M3890">
            <v>131.76</v>
          </cell>
          <cell r="N3890">
            <v>30.16</v>
          </cell>
          <cell r="O3890">
            <v>0.22890103217972071</v>
          </cell>
          <cell r="P3890">
            <v>230</v>
          </cell>
          <cell r="Q3890">
            <v>127000</v>
          </cell>
          <cell r="R3890">
            <v>8.3084395871281114</v>
          </cell>
          <cell r="S3890">
            <v>79.946608040200999</v>
          </cell>
          <cell r="T3890">
            <v>25841</v>
          </cell>
          <cell r="U3890">
            <v>7.6266117916424108</v>
          </cell>
          <cell r="V3890">
            <v>2825815</v>
          </cell>
          <cell r="W3890">
            <v>53036.3</v>
          </cell>
          <cell r="X3890">
            <v>74</v>
          </cell>
          <cell r="Y3890">
            <v>0</v>
          </cell>
          <cell r="Z3890">
            <v>22.004800000000003</v>
          </cell>
        </row>
        <row r="3891">
          <cell r="A3891">
            <v>41508</v>
          </cell>
          <cell r="B3891">
            <v>0</v>
          </cell>
          <cell r="C3891">
            <v>0</v>
          </cell>
          <cell r="D3891">
            <v>700513</v>
          </cell>
          <cell r="E3891">
            <v>2182580</v>
          </cell>
          <cell r="H3891">
            <v>0</v>
          </cell>
          <cell r="I3891">
            <v>0</v>
          </cell>
          <cell r="J3891">
            <v>0</v>
          </cell>
          <cell r="K3891">
            <v>0</v>
          </cell>
          <cell r="L3891">
            <v>8680</v>
          </cell>
          <cell r="M3891">
            <v>131.93</v>
          </cell>
          <cell r="N3891">
            <v>30.3</v>
          </cell>
          <cell r="O3891">
            <v>0.22966724778291517</v>
          </cell>
          <cell r="P3891">
            <v>230</v>
          </cell>
          <cell r="Q3891">
            <v>133000</v>
          </cell>
          <cell r="R3891">
            <v>8.2717350109906764</v>
          </cell>
          <cell r="S3891">
            <v>80.704262672811055</v>
          </cell>
          <cell r="T3891">
            <v>25324</v>
          </cell>
          <cell r="U3891">
            <v>7.3255410075221299</v>
          </cell>
          <cell r="V3891">
            <v>2883093</v>
          </cell>
          <cell r="W3891">
            <v>52880.4</v>
          </cell>
          <cell r="X3891">
            <v>76</v>
          </cell>
          <cell r="Y3891">
            <v>0</v>
          </cell>
          <cell r="Z3891">
            <v>22.539200000000022</v>
          </cell>
        </row>
        <row r="3892">
          <cell r="A3892">
            <v>41509</v>
          </cell>
          <cell r="B3892">
            <v>0</v>
          </cell>
          <cell r="C3892">
            <v>0</v>
          </cell>
          <cell r="D3892">
            <v>580940</v>
          </cell>
          <cell r="E3892">
            <v>2166050</v>
          </cell>
          <cell r="H3892">
            <v>0</v>
          </cell>
          <cell r="I3892">
            <v>0</v>
          </cell>
          <cell r="J3892">
            <v>0</v>
          </cell>
          <cell r="K3892">
            <v>0</v>
          </cell>
          <cell r="L3892">
            <v>7360</v>
          </cell>
          <cell r="M3892">
            <v>131.80000000000001</v>
          </cell>
          <cell r="N3892">
            <v>29.76</v>
          </cell>
          <cell r="O3892">
            <v>0.22579666160849771</v>
          </cell>
          <cell r="P3892">
            <v>230</v>
          </cell>
          <cell r="Q3892">
            <v>131000</v>
          </cell>
          <cell r="R3892">
            <v>8.2171851289833082</v>
          </cell>
          <cell r="S3892">
            <v>78.932065217391298</v>
          </cell>
          <cell r="T3892">
            <v>22833</v>
          </cell>
          <cell r="U3892">
            <v>6.9322138049283026</v>
          </cell>
          <cell r="V3892">
            <v>2746990</v>
          </cell>
          <cell r="W3892">
            <v>53143.1</v>
          </cell>
          <cell r="X3892">
            <v>78</v>
          </cell>
          <cell r="Y3892">
            <v>0</v>
          </cell>
          <cell r="Z3892">
            <v>25.665600000000012</v>
          </cell>
        </row>
        <row r="3893">
          <cell r="A3893">
            <v>41510</v>
          </cell>
          <cell r="B3893">
            <v>0</v>
          </cell>
          <cell r="C3893">
            <v>0</v>
          </cell>
          <cell r="D3893">
            <v>444713</v>
          </cell>
          <cell r="E3893">
            <v>2168540</v>
          </cell>
          <cell r="H3893">
            <v>0</v>
          </cell>
          <cell r="I3893">
            <v>0</v>
          </cell>
          <cell r="J3893">
            <v>0</v>
          </cell>
          <cell r="K3893">
            <v>0</v>
          </cell>
          <cell r="L3893">
            <v>5650</v>
          </cell>
          <cell r="M3893">
            <v>130.82</v>
          </cell>
          <cell r="N3893">
            <v>27.68</v>
          </cell>
          <cell r="O3893">
            <v>0.21158844213423025</v>
          </cell>
          <cell r="P3893">
            <v>230</v>
          </cell>
          <cell r="Q3893">
            <v>124000</v>
          </cell>
          <cell r="R3893">
            <v>8.2882586760434176</v>
          </cell>
          <cell r="S3893">
            <v>78.71026548672566</v>
          </cell>
          <cell r="T3893">
            <v>24722</v>
          </cell>
          <cell r="U3893">
            <v>7.8898399810504376</v>
          </cell>
          <cell r="V3893">
            <v>2613253</v>
          </cell>
          <cell r="W3893">
            <v>53158.3</v>
          </cell>
          <cell r="X3893">
            <v>74</v>
          </cell>
          <cell r="Y3893">
            <v>0</v>
          </cell>
          <cell r="Z3893">
            <v>22.006399999999999</v>
          </cell>
        </row>
        <row r="3894">
          <cell r="A3894">
            <v>41511</v>
          </cell>
          <cell r="B3894">
            <v>0</v>
          </cell>
          <cell r="C3894">
            <v>0</v>
          </cell>
          <cell r="D3894">
            <v>515572</v>
          </cell>
          <cell r="E3894">
            <v>2178900</v>
          </cell>
          <cell r="H3894">
            <v>0</v>
          </cell>
          <cell r="I3894">
            <v>0</v>
          </cell>
          <cell r="J3894">
            <v>0</v>
          </cell>
          <cell r="K3894">
            <v>0</v>
          </cell>
          <cell r="L3894">
            <v>6560</v>
          </cell>
          <cell r="M3894">
            <v>132.13999999999999</v>
          </cell>
          <cell r="N3894">
            <v>29.6</v>
          </cell>
          <cell r="O3894">
            <v>0.22400484334796431</v>
          </cell>
          <cell r="P3894">
            <v>230</v>
          </cell>
          <cell r="Q3894">
            <v>127000</v>
          </cell>
          <cell r="R3894">
            <v>8.2446647495080967</v>
          </cell>
          <cell r="S3894">
            <v>78.59329268292683</v>
          </cell>
          <cell r="T3894">
            <v>27556</v>
          </cell>
          <cell r="U3894">
            <v>8.5292049796769085</v>
          </cell>
          <cell r="V3894">
            <v>2694472</v>
          </cell>
          <cell r="W3894">
            <v>52150</v>
          </cell>
          <cell r="X3894">
            <v>75</v>
          </cell>
          <cell r="Y3894">
            <v>0</v>
          </cell>
          <cell r="Z3894">
            <v>22.521600000000035</v>
          </cell>
        </row>
        <row r="3895">
          <cell r="A3895">
            <v>41512</v>
          </cell>
          <cell r="B3895">
            <v>0</v>
          </cell>
          <cell r="C3895">
            <v>0</v>
          </cell>
          <cell r="D3895">
            <v>703993</v>
          </cell>
          <cell r="E3895">
            <v>2240010</v>
          </cell>
          <cell r="H3895">
            <v>0</v>
          </cell>
          <cell r="I3895">
            <v>0</v>
          </cell>
          <cell r="J3895">
            <v>0</v>
          </cell>
          <cell r="K3895">
            <v>0</v>
          </cell>
          <cell r="L3895">
            <v>8710</v>
          </cell>
          <cell r="M3895">
            <v>134.09</v>
          </cell>
          <cell r="N3895">
            <v>30.65</v>
          </cell>
          <cell r="O3895">
            <v>0.22857782086658213</v>
          </cell>
          <cell r="P3895">
            <v>230</v>
          </cell>
          <cell r="Q3895">
            <v>128000</v>
          </cell>
          <cell r="R3895">
            <v>8.3526362890595873</v>
          </cell>
          <cell r="S3895">
            <v>80.825832376578646</v>
          </cell>
          <cell r="T3895">
            <v>24808</v>
          </cell>
          <cell r="U3895">
            <v>7.0278026211250468</v>
          </cell>
          <cell r="V3895">
            <v>2944003</v>
          </cell>
          <cell r="W3895">
            <v>52709.8</v>
          </cell>
          <cell r="X3895">
            <v>76</v>
          </cell>
          <cell r="Y3895">
            <v>0</v>
          </cell>
          <cell r="Z3895">
            <v>22.780800000000028</v>
          </cell>
        </row>
        <row r="3896">
          <cell r="A3896">
            <v>41513</v>
          </cell>
          <cell r="B3896">
            <v>0</v>
          </cell>
          <cell r="C3896">
            <v>0</v>
          </cell>
          <cell r="D3896">
            <v>698041</v>
          </cell>
          <cell r="E3896">
            <v>2272850</v>
          </cell>
          <cell r="H3896">
            <v>0</v>
          </cell>
          <cell r="I3896">
            <v>0</v>
          </cell>
          <cell r="J3896">
            <v>0</v>
          </cell>
          <cell r="K3896">
            <v>0</v>
          </cell>
          <cell r="L3896">
            <v>8730</v>
          </cell>
          <cell r="M3896">
            <v>135.86000000000001</v>
          </cell>
          <cell r="N3896">
            <v>31.38</v>
          </cell>
          <cell r="O3896">
            <v>0.23097306050345942</v>
          </cell>
          <cell r="P3896">
            <v>230</v>
          </cell>
          <cell r="Q3896">
            <v>133000</v>
          </cell>
          <cell r="R3896">
            <v>8.3646768732518773</v>
          </cell>
          <cell r="S3896">
            <v>79.958877434135161</v>
          </cell>
          <cell r="T3896">
            <v>24588</v>
          </cell>
          <cell r="U3896">
            <v>6.9024383594012697</v>
          </cell>
          <cell r="V3896">
            <v>2970891</v>
          </cell>
          <cell r="W3896">
            <v>53443.8</v>
          </cell>
          <cell r="X3896">
            <v>80</v>
          </cell>
          <cell r="Y3896">
            <v>0</v>
          </cell>
          <cell r="Z3896">
            <v>25.091200000000015</v>
          </cell>
        </row>
        <row r="3897">
          <cell r="A3897">
            <v>41514</v>
          </cell>
          <cell r="B3897">
            <v>0</v>
          </cell>
          <cell r="C3897">
            <v>0</v>
          </cell>
          <cell r="D3897">
            <v>600259</v>
          </cell>
          <cell r="E3897">
            <v>2281690</v>
          </cell>
          <cell r="H3897">
            <v>0</v>
          </cell>
          <cell r="I3897">
            <v>0</v>
          </cell>
          <cell r="J3897">
            <v>0</v>
          </cell>
          <cell r="K3897">
            <v>0</v>
          </cell>
          <cell r="L3897">
            <v>7600</v>
          </cell>
          <cell r="M3897">
            <v>137.86000000000001</v>
          </cell>
          <cell r="N3897">
            <v>31.43</v>
          </cell>
          <cell r="O3897">
            <v>0.22798491222979833</v>
          </cell>
          <cell r="P3897">
            <v>230</v>
          </cell>
          <cell r="Q3897">
            <v>126000</v>
          </cell>
          <cell r="R3897">
            <v>8.2753880748585527</v>
          </cell>
          <cell r="S3897">
            <v>78.981447368421058</v>
          </cell>
          <cell r="T3897">
            <v>31469</v>
          </cell>
          <cell r="U3897">
            <v>9.10673506019711</v>
          </cell>
          <cell r="V3897">
            <v>2881949</v>
          </cell>
          <cell r="W3897">
            <v>55455.8</v>
          </cell>
          <cell r="X3897">
            <v>79</v>
          </cell>
          <cell r="Y3897">
            <v>0</v>
          </cell>
          <cell r="Z3897">
            <v>22.58880000000002</v>
          </cell>
        </row>
        <row r="3898">
          <cell r="A3898">
            <v>41515</v>
          </cell>
          <cell r="B3898">
            <v>0</v>
          </cell>
          <cell r="C3898">
            <v>0</v>
          </cell>
          <cell r="D3898">
            <v>730010</v>
          </cell>
          <cell r="E3898">
            <v>2271730</v>
          </cell>
          <cell r="H3898">
            <v>0</v>
          </cell>
          <cell r="I3898">
            <v>0</v>
          </cell>
          <cell r="J3898">
            <v>0</v>
          </cell>
          <cell r="K3898">
            <v>0</v>
          </cell>
          <cell r="L3898">
            <v>9290</v>
          </cell>
          <cell r="M3898">
            <v>136.63999999999999</v>
          </cell>
          <cell r="N3898">
            <v>30.19</v>
          </cell>
          <cell r="O3898">
            <v>0.2209455503512881</v>
          </cell>
          <cell r="P3898">
            <v>230</v>
          </cell>
          <cell r="Q3898">
            <v>134000</v>
          </cell>
          <cell r="R3898">
            <v>8.3128293325526936</v>
          </cell>
          <cell r="S3898">
            <v>78.580193756727667</v>
          </cell>
          <cell r="T3898">
            <v>29080</v>
          </cell>
          <cell r="U3898">
            <v>8.0795538587619173</v>
          </cell>
          <cell r="V3898">
            <v>3001740</v>
          </cell>
          <cell r="W3898">
            <v>56596.2</v>
          </cell>
          <cell r="X3898">
            <v>82</v>
          </cell>
          <cell r="Y3898">
            <v>0</v>
          </cell>
          <cell r="Z3898">
            <v>25.899200000000022</v>
          </cell>
        </row>
        <row r="3899">
          <cell r="A3899">
            <v>41516</v>
          </cell>
          <cell r="B3899">
            <v>0</v>
          </cell>
          <cell r="C3899">
            <v>0</v>
          </cell>
          <cell r="D3899">
            <v>761112</v>
          </cell>
          <cell r="E3899">
            <v>2281130</v>
          </cell>
          <cell r="H3899">
            <v>0</v>
          </cell>
          <cell r="I3899">
            <v>0</v>
          </cell>
          <cell r="J3899">
            <v>0</v>
          </cell>
          <cell r="K3899">
            <v>0</v>
          </cell>
          <cell r="L3899">
            <v>9420</v>
          </cell>
          <cell r="M3899">
            <v>137.24</v>
          </cell>
          <cell r="N3899">
            <v>34.25</v>
          </cell>
          <cell r="O3899">
            <v>0.24956280967647915</v>
          </cell>
          <cell r="P3899">
            <v>230</v>
          </cell>
          <cell r="Q3899">
            <v>136000</v>
          </cell>
          <cell r="R3899">
            <v>8.3107330224424363</v>
          </cell>
          <cell r="S3899">
            <v>80.797452229299367</v>
          </cell>
          <cell r="T3899">
            <v>25068</v>
          </cell>
          <cell r="U3899">
            <v>6.872139691714203</v>
          </cell>
          <cell r="V3899">
            <v>3042242</v>
          </cell>
          <cell r="W3899">
            <v>57047.5</v>
          </cell>
          <cell r="X3899">
            <v>78</v>
          </cell>
          <cell r="Y3899">
            <v>0</v>
          </cell>
          <cell r="Z3899">
            <v>24.694400000000016</v>
          </cell>
        </row>
        <row r="3900">
          <cell r="A3900">
            <v>41517</v>
          </cell>
          <cell r="B3900">
            <v>0</v>
          </cell>
          <cell r="C3900">
            <v>0</v>
          </cell>
          <cell r="D3900">
            <v>808000</v>
          </cell>
          <cell r="E3900">
            <v>2296300</v>
          </cell>
          <cell r="H3900">
            <v>0</v>
          </cell>
          <cell r="I3900">
            <v>0</v>
          </cell>
          <cell r="J3900">
            <v>0</v>
          </cell>
          <cell r="K3900">
            <v>0</v>
          </cell>
          <cell r="L3900">
            <v>10090</v>
          </cell>
          <cell r="M3900">
            <v>137.75</v>
          </cell>
          <cell r="N3900">
            <v>35.28</v>
          </cell>
          <cell r="O3900">
            <v>0.25611615245009073</v>
          </cell>
          <cell r="P3900">
            <v>230</v>
          </cell>
          <cell r="Q3900">
            <v>137000</v>
          </cell>
          <cell r="R3900">
            <v>8.3350272232304903</v>
          </cell>
          <cell r="S3900">
            <v>80.079286422200198</v>
          </cell>
          <cell r="T3900">
            <v>25536</v>
          </cell>
          <cell r="U3900">
            <v>6.8604915762007526</v>
          </cell>
          <cell r="V3900">
            <v>3104300</v>
          </cell>
          <cell r="W3900">
            <v>56651.7</v>
          </cell>
          <cell r="X3900">
            <v>84</v>
          </cell>
          <cell r="Y3900">
            <v>0</v>
          </cell>
          <cell r="Z3900">
            <v>26.620800000000003</v>
          </cell>
        </row>
        <row r="3901">
          <cell r="A3901">
            <v>41518</v>
          </cell>
          <cell r="B3901">
            <v>0</v>
          </cell>
          <cell r="C3901">
            <v>0</v>
          </cell>
          <cell r="D3901">
            <v>719427</v>
          </cell>
          <cell r="E3901">
            <v>2284360</v>
          </cell>
          <cell r="H3901">
            <v>0</v>
          </cell>
          <cell r="I3901">
            <v>0</v>
          </cell>
          <cell r="J3901">
            <v>0</v>
          </cell>
          <cell r="K3901">
            <v>0</v>
          </cell>
          <cell r="L3901">
            <v>9040</v>
          </cell>
          <cell r="M3901">
            <v>136.78</v>
          </cell>
          <cell r="N3901">
            <v>35.11</v>
          </cell>
          <cell r="O3901">
            <v>0.25668957449919577</v>
          </cell>
          <cell r="P3901">
            <v>230</v>
          </cell>
          <cell r="Q3901">
            <v>130000</v>
          </cell>
          <cell r="R3901">
            <v>8.3504898376955694</v>
          </cell>
          <cell r="S3901">
            <v>79.582632743362836</v>
          </cell>
          <cell r="T3901">
            <v>23731</v>
          </cell>
          <cell r="U3901">
            <v>6.588900611128552</v>
          </cell>
          <cell r="V3901">
            <v>3003787</v>
          </cell>
          <cell r="W3901">
            <v>57027.6</v>
          </cell>
          <cell r="X3901">
            <v>80</v>
          </cell>
          <cell r="Y3901">
            <v>0</v>
          </cell>
          <cell r="Z3901">
            <v>25.08</v>
          </cell>
        </row>
        <row r="3902">
          <cell r="A3902">
            <v>41519</v>
          </cell>
          <cell r="B3902">
            <v>0</v>
          </cell>
          <cell r="C3902">
            <v>0</v>
          </cell>
          <cell r="D3902">
            <v>519903</v>
          </cell>
          <cell r="E3902">
            <v>2190300</v>
          </cell>
          <cell r="H3902">
            <v>0</v>
          </cell>
          <cell r="I3902">
            <v>0</v>
          </cell>
          <cell r="J3902">
            <v>0</v>
          </cell>
          <cell r="K3902">
            <v>0</v>
          </cell>
          <cell r="L3902">
            <v>6630</v>
          </cell>
          <cell r="M3902">
            <v>131.63</v>
          </cell>
          <cell r="N3902">
            <v>33.020000000000003</v>
          </cell>
          <cell r="O3902">
            <v>0.25085466838866521</v>
          </cell>
          <cell r="P3902">
            <v>230</v>
          </cell>
          <cell r="Q3902">
            <v>120000</v>
          </cell>
          <cell r="R3902">
            <v>8.3199118741928135</v>
          </cell>
          <cell r="S3902">
            <v>78.416742081447964</v>
          </cell>
          <cell r="T3902">
            <v>27600</v>
          </cell>
          <cell r="U3902">
            <v>8.4932383293797553</v>
          </cell>
          <cell r="V3902">
            <v>2710203</v>
          </cell>
          <cell r="W3902">
            <v>57528.800000000003</v>
          </cell>
          <cell r="X3902">
            <v>78</v>
          </cell>
          <cell r="Y3902">
            <v>0</v>
          </cell>
          <cell r="Z3902">
            <v>24.199999999999989</v>
          </cell>
        </row>
        <row r="3903">
          <cell r="A3903">
            <v>41520</v>
          </cell>
          <cell r="B3903">
            <v>0</v>
          </cell>
          <cell r="C3903">
            <v>0</v>
          </cell>
          <cell r="D3903">
            <v>183788</v>
          </cell>
          <cell r="E3903">
            <v>2224330</v>
          </cell>
          <cell r="H3903">
            <v>0</v>
          </cell>
          <cell r="I3903">
            <v>0</v>
          </cell>
          <cell r="J3903">
            <v>0</v>
          </cell>
          <cell r="K3903">
            <v>0</v>
          </cell>
          <cell r="L3903">
            <v>2820</v>
          </cell>
          <cell r="M3903">
            <v>133.63999999999999</v>
          </cell>
          <cell r="N3903">
            <v>32.93</v>
          </cell>
          <cell r="O3903">
            <v>0.2464082609997007</v>
          </cell>
          <cell r="P3903">
            <v>230</v>
          </cell>
          <cell r="Q3903">
            <v>111000</v>
          </cell>
          <cell r="R3903">
            <v>8.322096677641424</v>
          </cell>
          <cell r="S3903">
            <v>65.173049645390066</v>
          </cell>
          <cell r="T3903">
            <v>23781</v>
          </cell>
          <cell r="U3903">
            <v>8.2360390977518545</v>
          </cell>
          <cell r="V3903">
            <v>2408118</v>
          </cell>
          <cell r="W3903">
            <v>57107.5</v>
          </cell>
          <cell r="X3903">
            <v>72</v>
          </cell>
          <cell r="Y3903">
            <v>0</v>
          </cell>
          <cell r="Z3903">
            <v>15.665600000000012</v>
          </cell>
        </row>
        <row r="3904">
          <cell r="A3904">
            <v>41521</v>
          </cell>
          <cell r="B3904">
            <v>0</v>
          </cell>
          <cell r="C3904">
            <v>0</v>
          </cell>
          <cell r="D3904">
            <v>65922</v>
          </cell>
          <cell r="E3904">
            <v>2236870</v>
          </cell>
          <cell r="H3904">
            <v>0</v>
          </cell>
          <cell r="I3904">
            <v>0</v>
          </cell>
          <cell r="J3904">
            <v>0</v>
          </cell>
          <cell r="K3904">
            <v>0</v>
          </cell>
          <cell r="L3904">
            <v>1810</v>
          </cell>
          <cell r="M3904">
            <v>134.61000000000001</v>
          </cell>
          <cell r="N3904">
            <v>32.99</v>
          </cell>
          <cell r="O3904">
            <v>0.24507837456355397</v>
          </cell>
          <cell r="P3904">
            <v>230</v>
          </cell>
          <cell r="Q3904">
            <v>103000</v>
          </cell>
          <cell r="R3904">
            <v>8.3087066339796447</v>
          </cell>
          <cell r="S3904">
            <v>36.420994475138123</v>
          </cell>
          <cell r="T3904">
            <v>23123</v>
          </cell>
          <cell r="U3904">
            <v>8.3744350336461135</v>
          </cell>
          <cell r="V3904">
            <v>2302792</v>
          </cell>
          <cell r="W3904">
            <v>52769.599999999999</v>
          </cell>
          <cell r="X3904">
            <v>68</v>
          </cell>
          <cell r="Y3904">
            <v>0</v>
          </cell>
          <cell r="Z3904">
            <v>15.528000000000034</v>
          </cell>
        </row>
        <row r="3905">
          <cell r="A3905">
            <v>41522</v>
          </cell>
          <cell r="B3905">
            <v>0</v>
          </cell>
          <cell r="C3905">
            <v>0</v>
          </cell>
          <cell r="D3905">
            <v>127209</v>
          </cell>
          <cell r="E3905">
            <v>2233530</v>
          </cell>
          <cell r="H3905">
            <v>0</v>
          </cell>
          <cell r="I3905">
            <v>0</v>
          </cell>
          <cell r="J3905">
            <v>0</v>
          </cell>
          <cell r="K3905">
            <v>0</v>
          </cell>
          <cell r="L3905">
            <v>2240</v>
          </cell>
          <cell r="M3905">
            <v>133.28</v>
          </cell>
          <cell r="N3905">
            <v>32.71</v>
          </cell>
          <cell r="O3905">
            <v>0.24542316926770708</v>
          </cell>
          <cell r="P3905">
            <v>230</v>
          </cell>
          <cell r="Q3905">
            <v>107000</v>
          </cell>
          <cell r="R3905">
            <v>8.3790891356542616</v>
          </cell>
          <cell r="S3905">
            <v>56.78973214285714</v>
          </cell>
          <cell r="T3905">
            <v>24780</v>
          </cell>
          <cell r="U3905">
            <v>8.7542587299993766</v>
          </cell>
          <cell r="V3905">
            <v>2360739</v>
          </cell>
          <cell r="W3905">
            <v>54592.2</v>
          </cell>
          <cell r="X3905">
            <v>68</v>
          </cell>
          <cell r="Y3905">
            <v>0</v>
          </cell>
          <cell r="Z3905">
            <v>15.739200000000025</v>
          </cell>
        </row>
        <row r="3906">
          <cell r="A3906">
            <v>41523</v>
          </cell>
          <cell r="B3906">
            <v>0</v>
          </cell>
          <cell r="C3906">
            <v>0</v>
          </cell>
          <cell r="D3906">
            <v>237704</v>
          </cell>
          <cell r="E3906">
            <v>2239020</v>
          </cell>
          <cell r="H3906">
            <v>0</v>
          </cell>
          <cell r="I3906">
            <v>0</v>
          </cell>
          <cell r="J3906">
            <v>0</v>
          </cell>
          <cell r="K3906">
            <v>0</v>
          </cell>
          <cell r="L3906">
            <v>3560</v>
          </cell>
          <cell r="M3906">
            <v>136.38999999999999</v>
          </cell>
          <cell r="N3906">
            <v>33.479999999999997</v>
          </cell>
          <cell r="O3906">
            <v>0.24547254197521812</v>
          </cell>
          <cell r="P3906">
            <v>230</v>
          </cell>
          <cell r="Q3906">
            <v>114000</v>
          </cell>
          <cell r="R3906">
            <v>8.2081530904025222</v>
          </cell>
          <cell r="S3906">
            <v>66.770786516853931</v>
          </cell>
          <cell r="T3906">
            <v>23662</v>
          </cell>
          <cell r="U3906">
            <v>7.9678268551522091</v>
          </cell>
          <cell r="V3906">
            <v>2476724</v>
          </cell>
          <cell r="W3906">
            <v>55129.5</v>
          </cell>
          <cell r="X3906">
            <v>74</v>
          </cell>
          <cell r="Y3906">
            <v>0</v>
          </cell>
          <cell r="Z3906">
            <v>20.627200000000002</v>
          </cell>
        </row>
        <row r="3907">
          <cell r="A3907">
            <v>41524</v>
          </cell>
          <cell r="B3907">
            <v>0</v>
          </cell>
          <cell r="C3907">
            <v>0</v>
          </cell>
          <cell r="D3907">
            <v>283466</v>
          </cell>
          <cell r="E3907">
            <v>2253540</v>
          </cell>
          <cell r="H3907">
            <v>0</v>
          </cell>
          <cell r="I3907">
            <v>0</v>
          </cell>
          <cell r="J3907">
            <v>0</v>
          </cell>
          <cell r="K3907">
            <v>0</v>
          </cell>
          <cell r="L3907">
            <v>3950</v>
          </cell>
          <cell r="M3907">
            <v>137.82</v>
          </cell>
          <cell r="N3907">
            <v>35.57</v>
          </cell>
          <cell r="O3907">
            <v>0.25809026266144247</v>
          </cell>
          <cell r="P3907">
            <v>230</v>
          </cell>
          <cell r="Q3907">
            <v>115000</v>
          </cell>
          <cell r="R3907">
            <v>8.1756639094471044</v>
          </cell>
          <cell r="S3907">
            <v>71.763544303797474</v>
          </cell>
          <cell r="T3907">
            <v>26450</v>
          </cell>
          <cell r="U3907">
            <v>8.6950129404502796</v>
          </cell>
          <cell r="V3907">
            <v>2537006</v>
          </cell>
          <cell r="W3907">
            <v>54940.7</v>
          </cell>
          <cell r="X3907">
            <v>72</v>
          </cell>
          <cell r="Y3907">
            <v>0</v>
          </cell>
          <cell r="Z3907">
            <v>19.163200000000032</v>
          </cell>
        </row>
        <row r="3908">
          <cell r="A3908">
            <v>41525</v>
          </cell>
          <cell r="B3908">
            <v>0</v>
          </cell>
          <cell r="C3908">
            <v>0</v>
          </cell>
          <cell r="D3908">
            <v>405233</v>
          </cell>
          <cell r="E3908">
            <v>2253770</v>
          </cell>
          <cell r="H3908">
            <v>0</v>
          </cell>
          <cell r="I3908">
            <v>0</v>
          </cell>
          <cell r="J3908">
            <v>0</v>
          </cell>
          <cell r="K3908">
            <v>0</v>
          </cell>
          <cell r="L3908">
            <v>5230</v>
          </cell>
          <cell r="M3908">
            <v>136.96</v>
          </cell>
          <cell r="N3908">
            <v>35.93</v>
          </cell>
          <cell r="O3908">
            <v>0.26233936915887851</v>
          </cell>
          <cell r="P3908">
            <v>230</v>
          </cell>
          <cell r="Q3908">
            <v>121000</v>
          </cell>
          <cell r="R3908">
            <v>8.2278402453271031</v>
          </cell>
          <cell r="S3908">
            <v>77.482409177820273</v>
          </cell>
          <cell r="T3908">
            <v>22961</v>
          </cell>
          <cell r="U3908">
            <v>7.2017496783568875</v>
          </cell>
          <cell r="V3908">
            <v>2659003</v>
          </cell>
          <cell r="W3908">
            <v>55379</v>
          </cell>
          <cell r="X3908">
            <v>74</v>
          </cell>
          <cell r="Y3908">
            <v>0</v>
          </cell>
          <cell r="Z3908">
            <v>19.678399999999996</v>
          </cell>
        </row>
        <row r="3909">
          <cell r="A3909">
            <v>41526</v>
          </cell>
          <cell r="B3909">
            <v>0</v>
          </cell>
          <cell r="C3909">
            <v>0</v>
          </cell>
          <cell r="D3909">
            <v>667212</v>
          </cell>
          <cell r="E3909">
            <v>2287840</v>
          </cell>
          <cell r="H3909">
            <v>0</v>
          </cell>
          <cell r="I3909">
            <v>0</v>
          </cell>
          <cell r="J3909">
            <v>0</v>
          </cell>
          <cell r="K3909">
            <v>0</v>
          </cell>
          <cell r="L3909">
            <v>8370</v>
          </cell>
          <cell r="M3909">
            <v>140.32</v>
          </cell>
          <cell r="N3909">
            <v>35.72</v>
          </cell>
          <cell r="O3909">
            <v>0.25456100342075255</v>
          </cell>
          <cell r="P3909">
            <v>230</v>
          </cell>
          <cell r="Q3909">
            <v>135000</v>
          </cell>
          <cell r="R3909">
            <v>8.1522234891676177</v>
          </cell>
          <cell r="S3909">
            <v>79.714695340501791</v>
          </cell>
          <cell r="T3909">
            <v>24300</v>
          </cell>
          <cell r="U3909">
            <v>6.8581534267417297</v>
          </cell>
          <cell r="V3909">
            <v>2955052</v>
          </cell>
          <cell r="W3909">
            <v>56149.7</v>
          </cell>
          <cell r="X3909">
            <v>81</v>
          </cell>
          <cell r="Y3909">
            <v>0</v>
          </cell>
          <cell r="Z3909">
            <v>26.552000000000021</v>
          </cell>
        </row>
        <row r="3910">
          <cell r="A3910">
            <v>41527</v>
          </cell>
          <cell r="B3910">
            <v>0</v>
          </cell>
          <cell r="C3910">
            <v>0</v>
          </cell>
          <cell r="D3910">
            <v>733192</v>
          </cell>
          <cell r="E3910">
            <v>2284270</v>
          </cell>
          <cell r="H3910">
            <v>0</v>
          </cell>
          <cell r="I3910">
            <v>0</v>
          </cell>
          <cell r="J3910">
            <v>0</v>
          </cell>
          <cell r="K3910">
            <v>0</v>
          </cell>
          <cell r="L3910">
            <v>9260</v>
          </cell>
          <cell r="M3910">
            <v>139.93</v>
          </cell>
          <cell r="N3910">
            <v>35.56</v>
          </cell>
          <cell r="O3910">
            <v>0.2541270635317659</v>
          </cell>
          <cell r="P3910">
            <v>230</v>
          </cell>
          <cell r="Q3910">
            <v>132000</v>
          </cell>
          <cell r="R3910">
            <v>8.1621882369756307</v>
          </cell>
          <cell r="S3910">
            <v>79.178401727861768</v>
          </cell>
          <cell r="T3910">
            <v>24809</v>
          </cell>
          <cell r="U3910">
            <v>6.8569897483381732</v>
          </cell>
          <cell r="V3910">
            <v>3017462</v>
          </cell>
          <cell r="W3910">
            <v>56003</v>
          </cell>
          <cell r="X3910">
            <v>81</v>
          </cell>
          <cell r="Y3910">
            <v>0</v>
          </cell>
          <cell r="Z3910">
            <v>25.24160000000002</v>
          </cell>
        </row>
        <row r="3911">
          <cell r="A3911">
            <v>41528</v>
          </cell>
          <cell r="B3911">
            <v>0</v>
          </cell>
          <cell r="C3911">
            <v>0</v>
          </cell>
          <cell r="D3911">
            <v>653614</v>
          </cell>
          <cell r="E3911">
            <v>2252470</v>
          </cell>
          <cell r="H3911">
            <v>0</v>
          </cell>
          <cell r="I3911">
            <v>0</v>
          </cell>
          <cell r="J3911">
            <v>0</v>
          </cell>
          <cell r="K3911">
            <v>0</v>
          </cell>
          <cell r="L3911">
            <v>8300</v>
          </cell>
          <cell r="M3911">
            <v>136.32</v>
          </cell>
          <cell r="N3911">
            <v>33.46</v>
          </cell>
          <cell r="O3911">
            <v>0.24545187793427231</v>
          </cell>
          <cell r="P3911">
            <v>230</v>
          </cell>
          <cell r="Q3911">
            <v>129000</v>
          </cell>
          <cell r="R3911">
            <v>8.261700410798122</v>
          </cell>
          <cell r="S3911">
            <v>78.748674698795185</v>
          </cell>
          <cell r="T3911">
            <v>24312</v>
          </cell>
          <cell r="U3911">
            <v>6.9771582652118784</v>
          </cell>
          <cell r="V3911">
            <v>2906084</v>
          </cell>
          <cell r="W3911">
            <v>57250.6</v>
          </cell>
          <cell r="X3911">
            <v>82</v>
          </cell>
          <cell r="Y3911">
            <v>0</v>
          </cell>
          <cell r="Z3911">
            <v>24.808000000000021</v>
          </cell>
        </row>
        <row r="3912">
          <cell r="A3912">
            <v>41529</v>
          </cell>
          <cell r="B3912">
            <v>0</v>
          </cell>
          <cell r="C3912">
            <v>0</v>
          </cell>
          <cell r="D3912">
            <v>475840</v>
          </cell>
          <cell r="E3912">
            <v>2252980</v>
          </cell>
          <cell r="H3912">
            <v>0</v>
          </cell>
          <cell r="I3912">
            <v>0</v>
          </cell>
          <cell r="J3912">
            <v>0</v>
          </cell>
          <cell r="K3912">
            <v>0</v>
          </cell>
          <cell r="L3912">
            <v>6100</v>
          </cell>
          <cell r="M3912">
            <v>135.75</v>
          </cell>
          <cell r="N3912">
            <v>32.68</v>
          </cell>
          <cell r="O3912">
            <v>0.2407366482504604</v>
          </cell>
          <cell r="P3912">
            <v>230</v>
          </cell>
          <cell r="Q3912">
            <v>121000</v>
          </cell>
          <cell r="R3912">
            <v>8.2982688766114183</v>
          </cell>
          <cell r="S3912">
            <v>78.006557377049177</v>
          </cell>
          <cell r="T3912">
            <v>26547</v>
          </cell>
          <cell r="U3912">
            <v>8.1134695582706087</v>
          </cell>
          <cell r="V3912">
            <v>2728820</v>
          </cell>
          <cell r="W3912">
            <v>56932.800000000003</v>
          </cell>
          <cell r="X3912">
            <v>76</v>
          </cell>
          <cell r="Y3912">
            <v>0</v>
          </cell>
          <cell r="Z3912">
            <v>21.569600000000037</v>
          </cell>
        </row>
        <row r="3913">
          <cell r="A3913">
            <v>41530</v>
          </cell>
          <cell r="B3913">
            <v>0</v>
          </cell>
          <cell r="C3913">
            <v>0</v>
          </cell>
          <cell r="D3913">
            <v>3314</v>
          </cell>
          <cell r="E3913">
            <v>2137780</v>
          </cell>
          <cell r="H3913">
            <v>0</v>
          </cell>
          <cell r="I3913">
            <v>0</v>
          </cell>
          <cell r="J3913">
            <v>0</v>
          </cell>
          <cell r="K3913">
            <v>0</v>
          </cell>
          <cell r="L3913">
            <v>940</v>
          </cell>
          <cell r="M3913">
            <v>129.34</v>
          </cell>
          <cell r="N3913">
            <v>28.35</v>
          </cell>
          <cell r="O3913">
            <v>0.2191897324880161</v>
          </cell>
          <cell r="P3913">
            <v>230</v>
          </cell>
          <cell r="Q3913">
            <v>94000</v>
          </cell>
          <cell r="R3913">
            <v>8.2641874130199469</v>
          </cell>
          <cell r="S3913">
            <v>3.5255319148936168</v>
          </cell>
          <cell r="T3913">
            <v>24000</v>
          </cell>
          <cell r="U3913">
            <v>9.3484919391675465</v>
          </cell>
          <cell r="V3913">
            <v>2141094</v>
          </cell>
          <cell r="W3913">
            <v>55786.5</v>
          </cell>
          <cell r="X3913">
            <v>64</v>
          </cell>
          <cell r="Y3913">
            <v>1</v>
          </cell>
          <cell r="Z3913">
            <v>6.2047999999999845</v>
          </cell>
        </row>
        <row r="3914">
          <cell r="A3914">
            <v>41531</v>
          </cell>
          <cell r="B3914">
            <v>0</v>
          </cell>
          <cell r="C3914">
            <v>0</v>
          </cell>
          <cell r="D3914">
            <v>2614</v>
          </cell>
          <cell r="E3914">
            <v>2106700</v>
          </cell>
          <cell r="H3914">
            <v>0</v>
          </cell>
          <cell r="I3914">
            <v>0</v>
          </cell>
          <cell r="J3914">
            <v>0</v>
          </cell>
          <cell r="K3914">
            <v>0</v>
          </cell>
          <cell r="L3914">
            <v>810</v>
          </cell>
          <cell r="M3914">
            <v>127.34</v>
          </cell>
          <cell r="N3914">
            <v>26.99</v>
          </cell>
          <cell r="O3914">
            <v>0.21195225380870109</v>
          </cell>
          <cell r="P3914">
            <v>230</v>
          </cell>
          <cell r="Q3914">
            <v>91000</v>
          </cell>
          <cell r="R3914">
            <v>8.2719491126119049</v>
          </cell>
          <cell r="S3914">
            <v>3.2271604938271605</v>
          </cell>
          <cell r="T3914">
            <v>23988</v>
          </cell>
          <cell r="U3914">
            <v>9.4845964138103653</v>
          </cell>
          <cell r="V3914">
            <v>2109314</v>
          </cell>
          <cell r="W3914">
            <v>55811.1</v>
          </cell>
          <cell r="X3914">
            <v>58</v>
          </cell>
          <cell r="Y3914">
            <v>7</v>
          </cell>
          <cell r="Z3914">
            <v>3.8591999999999942</v>
          </cell>
        </row>
        <row r="3915">
          <cell r="A3915">
            <v>41532</v>
          </cell>
          <cell r="B3915">
            <v>0</v>
          </cell>
          <cell r="C3915">
            <v>0</v>
          </cell>
          <cell r="D3915">
            <v>1662</v>
          </cell>
          <cell r="E3915">
            <v>2124670</v>
          </cell>
          <cell r="H3915">
            <v>0</v>
          </cell>
          <cell r="I3915">
            <v>0</v>
          </cell>
          <cell r="J3915">
            <v>0</v>
          </cell>
          <cell r="K3915">
            <v>0</v>
          </cell>
          <cell r="L3915">
            <v>850</v>
          </cell>
          <cell r="M3915">
            <v>128.07</v>
          </cell>
          <cell r="N3915">
            <v>29.98</v>
          </cell>
          <cell r="O3915">
            <v>0.23409073163113925</v>
          </cell>
          <cell r="P3915">
            <v>230</v>
          </cell>
          <cell r="Q3915">
            <v>93000</v>
          </cell>
          <cell r="R3915">
            <v>8.2949558835012098</v>
          </cell>
          <cell r="S3915">
            <v>1.9552941176470588</v>
          </cell>
          <cell r="T3915">
            <v>23986</v>
          </cell>
          <cell r="U3915">
            <v>9.4079024348032192</v>
          </cell>
          <cell r="V3915">
            <v>2126332</v>
          </cell>
          <cell r="W3915">
            <v>51156.6</v>
          </cell>
          <cell r="X3915">
            <v>62</v>
          </cell>
          <cell r="Y3915">
            <v>3</v>
          </cell>
          <cell r="Z3915">
            <v>7.5711999999999833</v>
          </cell>
        </row>
        <row r="3916">
          <cell r="A3916">
            <v>41533</v>
          </cell>
          <cell r="B3916">
            <v>0</v>
          </cell>
          <cell r="C3916">
            <v>0</v>
          </cell>
          <cell r="D3916">
            <v>60969</v>
          </cell>
          <cell r="E3916">
            <v>2200820</v>
          </cell>
          <cell r="H3916">
            <v>0</v>
          </cell>
          <cell r="I3916">
            <v>0</v>
          </cell>
          <cell r="J3916">
            <v>0</v>
          </cell>
          <cell r="K3916">
            <v>0</v>
          </cell>
          <cell r="L3916">
            <v>1550</v>
          </cell>
          <cell r="M3916">
            <v>132.85</v>
          </cell>
          <cell r="N3916">
            <v>32.369999999999997</v>
          </cell>
          <cell r="O3916">
            <v>0.24365826119683853</v>
          </cell>
          <cell r="P3916">
            <v>230</v>
          </cell>
          <cell r="Q3916">
            <v>100000</v>
          </cell>
          <cell r="R3916">
            <v>8.2831012420022585</v>
          </cell>
          <cell r="S3916">
            <v>39.33483870967742</v>
          </cell>
          <cell r="T3916">
            <v>27542</v>
          </cell>
          <cell r="U3916">
            <v>10.155690031209808</v>
          </cell>
          <cell r="V3916">
            <v>2261789</v>
          </cell>
          <cell r="W3916">
            <v>50491.9</v>
          </cell>
          <cell r="X3916">
            <v>68</v>
          </cell>
          <cell r="Y3916">
            <v>0</v>
          </cell>
          <cell r="Z3916">
            <v>13.811199999999992</v>
          </cell>
        </row>
        <row r="3917">
          <cell r="A3917">
            <v>41534</v>
          </cell>
          <cell r="B3917">
            <v>0</v>
          </cell>
          <cell r="C3917">
            <v>0</v>
          </cell>
          <cell r="D3917">
            <v>144000</v>
          </cell>
          <cell r="E3917">
            <v>2193580</v>
          </cell>
          <cell r="H3917">
            <v>0</v>
          </cell>
          <cell r="I3917">
            <v>0</v>
          </cell>
          <cell r="J3917">
            <v>0</v>
          </cell>
          <cell r="K3917">
            <v>0</v>
          </cell>
          <cell r="L3917">
            <v>2140</v>
          </cell>
          <cell r="M3917">
            <v>130.66999999999999</v>
          </cell>
          <cell r="N3917">
            <v>32.51</v>
          </cell>
          <cell r="O3917">
            <v>0.24879467360526519</v>
          </cell>
          <cell r="P3917">
            <v>230</v>
          </cell>
          <cell r="Q3917">
            <v>108000</v>
          </cell>
          <cell r="R3917">
            <v>8.3935868982934121</v>
          </cell>
          <cell r="S3917">
            <v>67.289719626168221</v>
          </cell>
          <cell r="T3917">
            <v>23921</v>
          </cell>
          <cell r="U3917">
            <v>8.5345160379537806</v>
          </cell>
          <cell r="V3917">
            <v>2337580</v>
          </cell>
          <cell r="W3917">
            <v>50654.6</v>
          </cell>
          <cell r="X3917">
            <v>67</v>
          </cell>
          <cell r="Y3917">
            <v>0</v>
          </cell>
          <cell r="Z3917">
            <v>12.436799999999998</v>
          </cell>
        </row>
        <row r="3918">
          <cell r="A3918">
            <v>41535</v>
          </cell>
          <cell r="B3918">
            <v>0</v>
          </cell>
          <cell r="C3918">
            <v>0</v>
          </cell>
          <cell r="D3918">
            <v>416801</v>
          </cell>
          <cell r="E3918">
            <v>2241250</v>
          </cell>
          <cell r="H3918">
            <v>0</v>
          </cell>
          <cell r="I3918">
            <v>0</v>
          </cell>
          <cell r="J3918">
            <v>0</v>
          </cell>
          <cell r="K3918">
            <v>0</v>
          </cell>
          <cell r="L3918">
            <v>5650</v>
          </cell>
          <cell r="M3918">
            <v>133.21</v>
          </cell>
          <cell r="N3918">
            <v>35.32</v>
          </cell>
          <cell r="O3918">
            <v>0.26514525936491251</v>
          </cell>
          <cell r="P3918">
            <v>230</v>
          </cell>
          <cell r="Q3918">
            <v>126000</v>
          </cell>
          <cell r="R3918">
            <v>8.4124690338563166</v>
          </cell>
          <cell r="S3918">
            <v>73.770088495575223</v>
          </cell>
          <cell r="T3918">
            <v>24117</v>
          </cell>
          <cell r="U3918">
            <v>7.567039910069445</v>
          </cell>
          <cell r="V3918">
            <v>2658051</v>
          </cell>
          <cell r="W3918">
            <v>54006.2</v>
          </cell>
          <cell r="X3918">
            <v>74</v>
          </cell>
          <cell r="Y3918">
            <v>0</v>
          </cell>
          <cell r="Z3918">
            <v>19.204800000000006</v>
          </cell>
        </row>
        <row r="3919">
          <cell r="A3919">
            <v>41536</v>
          </cell>
          <cell r="B3919">
            <v>0</v>
          </cell>
          <cell r="C3919">
            <v>0</v>
          </cell>
          <cell r="D3919">
            <v>610164</v>
          </cell>
          <cell r="E3919">
            <v>2241620</v>
          </cell>
          <cell r="H3919">
            <v>0</v>
          </cell>
          <cell r="I3919">
            <v>0</v>
          </cell>
          <cell r="J3919">
            <v>0</v>
          </cell>
          <cell r="K3919">
            <v>0</v>
          </cell>
          <cell r="L3919">
            <v>7650</v>
          </cell>
          <cell r="M3919">
            <v>136.86000000000001</v>
          </cell>
          <cell r="N3919">
            <v>33.14</v>
          </cell>
          <cell r="O3919">
            <v>0.24214525792780942</v>
          </cell>
          <cell r="P3919">
            <v>230</v>
          </cell>
          <cell r="Q3919">
            <v>127000</v>
          </cell>
          <cell r="R3919">
            <v>8.1894636855180476</v>
          </cell>
          <cell r="S3919">
            <v>79.760000000000005</v>
          </cell>
          <cell r="T3919">
            <v>26332</v>
          </cell>
          <cell r="U3919">
            <v>7.7007543348304077</v>
          </cell>
          <cell r="V3919">
            <v>2851784</v>
          </cell>
          <cell r="W3919">
            <v>53445.4</v>
          </cell>
          <cell r="X3919">
            <v>80</v>
          </cell>
          <cell r="Y3919">
            <v>0</v>
          </cell>
          <cell r="Z3919">
            <v>24.305600000000013</v>
          </cell>
        </row>
        <row r="3920">
          <cell r="A3920">
            <v>41537</v>
          </cell>
          <cell r="B3920">
            <v>0</v>
          </cell>
          <cell r="C3920">
            <v>0</v>
          </cell>
          <cell r="D3920">
            <v>426190</v>
          </cell>
          <cell r="E3920">
            <v>2237110</v>
          </cell>
          <cell r="H3920">
            <v>0</v>
          </cell>
          <cell r="I3920">
            <v>0</v>
          </cell>
          <cell r="J3920">
            <v>0</v>
          </cell>
          <cell r="K3920">
            <v>0</v>
          </cell>
          <cell r="L3920">
            <v>5420</v>
          </cell>
          <cell r="M3920">
            <v>136.28</v>
          </cell>
          <cell r="N3920">
            <v>33.78</v>
          </cell>
          <cell r="O3920">
            <v>0.24787202817728207</v>
          </cell>
          <cell r="P3920">
            <v>230</v>
          </cell>
          <cell r="Q3920">
            <v>117000</v>
          </cell>
          <cell r="R3920">
            <v>8.2077707660698564</v>
          </cell>
          <cell r="S3920">
            <v>78.632841328413278</v>
          </cell>
          <cell r="T3920">
            <v>23102</v>
          </cell>
          <cell r="U3920">
            <v>7.2342837832763864</v>
          </cell>
          <cell r="V3920">
            <v>2663300</v>
          </cell>
          <cell r="W3920">
            <v>55035.4</v>
          </cell>
          <cell r="X3920">
            <v>70</v>
          </cell>
          <cell r="Y3920">
            <v>0</v>
          </cell>
          <cell r="Z3920">
            <v>18.102400000000003</v>
          </cell>
        </row>
        <row r="3921">
          <cell r="A3921">
            <v>41538</v>
          </cell>
          <cell r="B3921">
            <v>0</v>
          </cell>
          <cell r="C3921">
            <v>0</v>
          </cell>
          <cell r="D3921">
            <v>32003</v>
          </cell>
          <cell r="E3921">
            <v>2133290</v>
          </cell>
          <cell r="H3921">
            <v>0</v>
          </cell>
          <cell r="I3921">
            <v>0</v>
          </cell>
          <cell r="J3921">
            <v>0</v>
          </cell>
          <cell r="K3921">
            <v>0</v>
          </cell>
          <cell r="L3921">
            <v>940</v>
          </cell>
          <cell r="M3921">
            <v>130.88</v>
          </cell>
          <cell r="N3921">
            <v>30.18</v>
          </cell>
          <cell r="O3921">
            <v>0.23059290953545233</v>
          </cell>
          <cell r="P3921">
            <v>230</v>
          </cell>
          <cell r="Q3921">
            <v>92000</v>
          </cell>
          <cell r="R3921">
            <v>8.1497937041564796</v>
          </cell>
          <cell r="S3921">
            <v>34.045744680851065</v>
          </cell>
          <cell r="T3921">
            <v>24696</v>
          </cell>
          <cell r="U3921">
            <v>9.512090973369423</v>
          </cell>
          <cell r="V3921">
            <v>2165293</v>
          </cell>
          <cell r="W3921">
            <v>55422.3</v>
          </cell>
          <cell r="X3921">
            <v>62</v>
          </cell>
          <cell r="Y3921">
            <v>3</v>
          </cell>
          <cell r="Z3921">
            <v>6.7487999999999957</v>
          </cell>
        </row>
        <row r="3922">
          <cell r="A3922">
            <v>41539</v>
          </cell>
          <cell r="B3922">
            <v>0</v>
          </cell>
          <cell r="C3922">
            <v>0</v>
          </cell>
          <cell r="D3922">
            <v>5955</v>
          </cell>
          <cell r="E3922">
            <v>2113470</v>
          </cell>
          <cell r="H3922">
            <v>0</v>
          </cell>
          <cell r="I3922">
            <v>0</v>
          </cell>
          <cell r="J3922">
            <v>0</v>
          </cell>
          <cell r="K3922">
            <v>0</v>
          </cell>
          <cell r="L3922">
            <v>690</v>
          </cell>
          <cell r="M3922">
            <v>129.35</v>
          </cell>
          <cell r="N3922">
            <v>31.4</v>
          </cell>
          <cell r="O3922">
            <v>0.24275222265172014</v>
          </cell>
          <cell r="P3922">
            <v>230</v>
          </cell>
          <cell r="Q3922">
            <v>91000</v>
          </cell>
          <cell r="R3922">
            <v>8.1695786625434863</v>
          </cell>
          <cell r="S3922">
            <v>8.6304347826086953</v>
          </cell>
          <cell r="T3922">
            <v>24414</v>
          </cell>
          <cell r="U3922">
            <v>9.6069811387522552</v>
          </cell>
          <cell r="V3922">
            <v>2119425</v>
          </cell>
          <cell r="W3922">
            <v>55208.1</v>
          </cell>
          <cell r="X3922">
            <v>60</v>
          </cell>
          <cell r="Y3922">
            <v>5</v>
          </cell>
          <cell r="Z3922">
            <v>6.2879999999999754</v>
          </cell>
        </row>
        <row r="3923">
          <cell r="A3923">
            <v>41540</v>
          </cell>
          <cell r="B3923">
            <v>0</v>
          </cell>
          <cell r="C3923">
            <v>0</v>
          </cell>
          <cell r="D3923">
            <v>3560</v>
          </cell>
          <cell r="E3923">
            <v>2147490</v>
          </cell>
          <cell r="H3923">
            <v>0</v>
          </cell>
          <cell r="I3923">
            <v>0</v>
          </cell>
          <cell r="J3923">
            <v>0</v>
          </cell>
          <cell r="K3923">
            <v>0</v>
          </cell>
          <cell r="L3923">
            <v>940</v>
          </cell>
          <cell r="M3923">
            <v>131.66</v>
          </cell>
          <cell r="N3923">
            <v>31.92</v>
          </cell>
          <cell r="O3923">
            <v>0.24244265532432024</v>
          </cell>
          <cell r="P3923">
            <v>230</v>
          </cell>
          <cell r="Q3923">
            <v>93000</v>
          </cell>
          <cell r="R3923">
            <v>8.1554382500379763</v>
          </cell>
          <cell r="S3923">
            <v>3.7872340425531914</v>
          </cell>
          <cell r="T3923">
            <v>24125</v>
          </cell>
          <cell r="U3923">
            <v>9.3536877338973987</v>
          </cell>
          <cell r="V3923">
            <v>2151050</v>
          </cell>
          <cell r="W3923">
            <v>51392.2</v>
          </cell>
          <cell r="X3923">
            <v>60</v>
          </cell>
          <cell r="Y3923">
            <v>5</v>
          </cell>
          <cell r="Z3923">
            <v>7.4319999999999879</v>
          </cell>
        </row>
        <row r="3924">
          <cell r="A3924">
            <v>41541</v>
          </cell>
          <cell r="B3924">
            <v>0</v>
          </cell>
          <cell r="C3924">
            <v>0</v>
          </cell>
          <cell r="D3924">
            <v>200207</v>
          </cell>
          <cell r="E3924">
            <v>2198870</v>
          </cell>
          <cell r="H3924">
            <v>0</v>
          </cell>
          <cell r="I3924">
            <v>0</v>
          </cell>
          <cell r="J3924">
            <v>0</v>
          </cell>
          <cell r="K3924">
            <v>0</v>
          </cell>
          <cell r="L3924">
            <v>2660</v>
          </cell>
          <cell r="M3924">
            <v>132.97999999999999</v>
          </cell>
          <cell r="N3924">
            <v>31.58</v>
          </cell>
          <cell r="O3924">
            <v>0.23747932019852611</v>
          </cell>
          <cell r="P3924">
            <v>230</v>
          </cell>
          <cell r="Q3924">
            <v>117000</v>
          </cell>
          <cell r="R3924">
            <v>8.2676718303504284</v>
          </cell>
          <cell r="S3924">
            <v>75.265789473684208</v>
          </cell>
          <cell r="T3924">
            <v>24762</v>
          </cell>
          <cell r="U3924">
            <v>8.6081055339199199</v>
          </cell>
          <cell r="V3924">
            <v>2399077</v>
          </cell>
          <cell r="W3924">
            <v>51670.9</v>
          </cell>
          <cell r="X3924">
            <v>64</v>
          </cell>
          <cell r="Y3924">
            <v>1</v>
          </cell>
          <cell r="Z3924">
            <v>11.663999999999987</v>
          </cell>
        </row>
        <row r="3925">
          <cell r="A3925">
            <v>41542</v>
          </cell>
          <cell r="B3925">
            <v>0</v>
          </cell>
          <cell r="C3925">
            <v>0</v>
          </cell>
          <cell r="D3925">
            <v>231943</v>
          </cell>
          <cell r="E3925">
            <v>2217080</v>
          </cell>
          <cell r="H3925">
            <v>0</v>
          </cell>
          <cell r="I3925">
            <v>0</v>
          </cell>
          <cell r="J3925">
            <v>0</v>
          </cell>
          <cell r="K3925">
            <v>0</v>
          </cell>
          <cell r="L3925">
            <v>3380</v>
          </cell>
          <cell r="M3925">
            <v>134.59</v>
          </cell>
          <cell r="N3925">
            <v>30.15</v>
          </cell>
          <cell r="O3925">
            <v>0.22401367114941673</v>
          </cell>
          <cell r="P3925">
            <v>230</v>
          </cell>
          <cell r="Q3925">
            <v>111000</v>
          </cell>
          <cell r="R3925">
            <v>8.2364217252396159</v>
          </cell>
          <cell r="S3925">
            <v>68.622189349112432</v>
          </cell>
          <cell r="T3925">
            <v>28129</v>
          </cell>
          <cell r="U3925">
            <v>9.57916115936845</v>
          </cell>
          <cell r="V3925">
            <v>2449023</v>
          </cell>
          <cell r="W3925">
            <v>53214.5</v>
          </cell>
          <cell r="X3925">
            <v>69</v>
          </cell>
          <cell r="Y3925">
            <v>0</v>
          </cell>
          <cell r="Z3925">
            <v>16.700800000000015</v>
          </cell>
        </row>
        <row r="3926">
          <cell r="A3926">
            <v>41543</v>
          </cell>
          <cell r="B3926">
            <v>0</v>
          </cell>
          <cell r="C3926">
            <v>0</v>
          </cell>
          <cell r="D3926">
            <v>269418</v>
          </cell>
          <cell r="E3926">
            <v>2205410</v>
          </cell>
          <cell r="H3926">
            <v>0</v>
          </cell>
          <cell r="I3926">
            <v>0</v>
          </cell>
          <cell r="J3926">
            <v>0</v>
          </cell>
          <cell r="K3926">
            <v>0</v>
          </cell>
          <cell r="L3926">
            <v>3850</v>
          </cell>
          <cell r="M3926">
            <v>134.29</v>
          </cell>
          <cell r="N3926">
            <v>28.48</v>
          </cell>
          <cell r="O3926">
            <v>0.21207833792538539</v>
          </cell>
          <cell r="P3926">
            <v>230</v>
          </cell>
          <cell r="Q3926">
            <v>115000</v>
          </cell>
          <cell r="R3926">
            <v>8.2113709136942443</v>
          </cell>
          <cell r="S3926">
            <v>69.978701298701296</v>
          </cell>
          <cell r="T3926">
            <v>23717</v>
          </cell>
          <cell r="U3926">
            <v>7.9924657390331779</v>
          </cell>
          <cell r="V3926">
            <v>2474828</v>
          </cell>
          <cell r="W3926">
            <v>55654.7</v>
          </cell>
          <cell r="X3926">
            <v>68</v>
          </cell>
          <cell r="Y3926">
            <v>0</v>
          </cell>
          <cell r="Z3926">
            <v>15.523200000000031</v>
          </cell>
        </row>
        <row r="3927">
          <cell r="A3927">
            <v>41544</v>
          </cell>
          <cell r="B3927">
            <v>0</v>
          </cell>
          <cell r="C3927">
            <v>0</v>
          </cell>
          <cell r="D3927">
            <v>156000</v>
          </cell>
          <cell r="E3927">
            <v>2202900</v>
          </cell>
          <cell r="H3927">
            <v>0</v>
          </cell>
          <cell r="I3927">
            <v>0</v>
          </cell>
          <cell r="J3927">
            <v>0</v>
          </cell>
          <cell r="K3927">
            <v>0</v>
          </cell>
          <cell r="L3927">
            <v>2420</v>
          </cell>
          <cell r="M3927">
            <v>134.15</v>
          </cell>
          <cell r="N3927">
            <v>28.32</v>
          </cell>
          <cell r="O3927">
            <v>0.21110696980991428</v>
          </cell>
          <cell r="P3927">
            <v>230</v>
          </cell>
          <cell r="Q3927">
            <v>105000</v>
          </cell>
          <cell r="R3927">
            <v>8.2105851658591131</v>
          </cell>
          <cell r="S3927">
            <v>64.462809917355372</v>
          </cell>
          <cell r="T3927">
            <v>23847</v>
          </cell>
          <cell r="U3927">
            <v>8.431217092712707</v>
          </cell>
          <cell r="V3927">
            <v>2358900</v>
          </cell>
          <cell r="W3927">
            <v>56201.1</v>
          </cell>
          <cell r="X3927">
            <v>66</v>
          </cell>
          <cell r="Y3927">
            <v>0</v>
          </cell>
          <cell r="Z3927">
            <v>12.350399999999993</v>
          </cell>
        </row>
        <row r="3928">
          <cell r="A3928">
            <v>41545</v>
          </cell>
          <cell r="B3928">
            <v>0</v>
          </cell>
          <cell r="C3928">
            <v>0</v>
          </cell>
          <cell r="D3928">
            <v>207181</v>
          </cell>
          <cell r="E3928">
            <v>2200280</v>
          </cell>
          <cell r="H3928">
            <v>0</v>
          </cell>
          <cell r="I3928">
            <v>0</v>
          </cell>
          <cell r="J3928">
            <v>0</v>
          </cell>
          <cell r="K3928">
            <v>0</v>
          </cell>
          <cell r="L3928">
            <v>3050</v>
          </cell>
          <cell r="M3928">
            <v>132.11000000000001</v>
          </cell>
          <cell r="N3928">
            <v>27.33</v>
          </cell>
          <cell r="O3928">
            <v>0.20687306032851407</v>
          </cell>
          <cell r="P3928">
            <v>230</v>
          </cell>
          <cell r="Q3928">
            <v>111000</v>
          </cell>
          <cell r="R3928">
            <v>8.3274543940655512</v>
          </cell>
          <cell r="S3928">
            <v>67.92819672131148</v>
          </cell>
          <cell r="T3928">
            <v>22892</v>
          </cell>
          <cell r="U3928">
            <v>7.9303166281821396</v>
          </cell>
          <cell r="V3928">
            <v>2407461</v>
          </cell>
          <cell r="W3928">
            <v>55631.9</v>
          </cell>
          <cell r="X3928">
            <v>68</v>
          </cell>
          <cell r="Y3928">
            <v>0</v>
          </cell>
          <cell r="Z3928">
            <v>13.143999999999977</v>
          </cell>
        </row>
        <row r="3929">
          <cell r="A3929">
            <v>41546</v>
          </cell>
          <cell r="B3929">
            <v>0</v>
          </cell>
          <cell r="C3929">
            <v>0</v>
          </cell>
          <cell r="D3929">
            <v>205121</v>
          </cell>
          <cell r="E3929">
            <v>2220010</v>
          </cell>
          <cell r="H3929">
            <v>0</v>
          </cell>
          <cell r="I3929">
            <v>0</v>
          </cell>
          <cell r="J3929">
            <v>0</v>
          </cell>
          <cell r="K3929">
            <v>0</v>
          </cell>
          <cell r="L3929">
            <v>2640</v>
          </cell>
          <cell r="M3929">
            <v>134.68</v>
          </cell>
          <cell r="N3929">
            <v>28.81</v>
          </cell>
          <cell r="O3929">
            <v>0.21391446391446389</v>
          </cell>
          <cell r="P3929">
            <v>230</v>
          </cell>
          <cell r="Q3929">
            <v>103000</v>
          </cell>
          <cell r="R3929">
            <v>8.2417953667953672</v>
          </cell>
          <cell r="S3929">
            <v>77.69734848484849</v>
          </cell>
          <cell r="T3929">
            <v>25128</v>
          </cell>
          <cell r="U3929">
            <v>8.6414927688442393</v>
          </cell>
          <cell r="V3929">
            <v>2425131</v>
          </cell>
          <cell r="W3929">
            <v>55919.6</v>
          </cell>
          <cell r="X3929">
            <v>66</v>
          </cell>
          <cell r="Y3929">
            <v>0</v>
          </cell>
          <cell r="Z3929">
            <v>14.409600000000012</v>
          </cell>
        </row>
        <row r="3930">
          <cell r="A3930">
            <v>41547</v>
          </cell>
          <cell r="B3930">
            <v>0</v>
          </cell>
          <cell r="C3930">
            <v>0</v>
          </cell>
          <cell r="D3930">
            <v>297491</v>
          </cell>
          <cell r="E3930">
            <v>2206180</v>
          </cell>
          <cell r="H3930">
            <v>0</v>
          </cell>
          <cell r="I3930">
            <v>0</v>
          </cell>
          <cell r="J3930">
            <v>0</v>
          </cell>
          <cell r="K3930">
            <v>0</v>
          </cell>
          <cell r="L3930">
            <v>3820</v>
          </cell>
          <cell r="M3930">
            <v>135.69999999999999</v>
          </cell>
          <cell r="N3930">
            <v>28.21</v>
          </cell>
          <cell r="O3930">
            <v>0.20788504053058218</v>
          </cell>
          <cell r="P3930">
            <v>230</v>
          </cell>
          <cell r="Q3930">
            <v>111000</v>
          </cell>
          <cell r="R3930">
            <v>8.1288872512896102</v>
          </cell>
          <cell r="S3930">
            <v>77.877225130890054</v>
          </cell>
          <cell r="T3930">
            <v>24592</v>
          </cell>
          <cell r="U3930">
            <v>8.1918622694435488</v>
          </cell>
          <cell r="V3930">
            <v>2503671</v>
          </cell>
          <cell r="W3930">
            <v>55755.8</v>
          </cell>
          <cell r="X3930">
            <v>68</v>
          </cell>
          <cell r="Y3930">
            <v>0</v>
          </cell>
          <cell r="Z3930">
            <v>15.312000000000012</v>
          </cell>
        </row>
        <row r="3931">
          <cell r="A3931">
            <v>41548</v>
          </cell>
          <cell r="B3931">
            <v>0</v>
          </cell>
          <cell r="C3931">
            <v>0</v>
          </cell>
          <cell r="D3931">
            <v>416088</v>
          </cell>
          <cell r="E3931">
            <v>2215380</v>
          </cell>
          <cell r="H3931">
            <v>0</v>
          </cell>
          <cell r="I3931">
            <v>0</v>
          </cell>
          <cell r="J3931">
            <v>0</v>
          </cell>
          <cell r="K3931">
            <v>0</v>
          </cell>
          <cell r="L3931">
            <v>5200</v>
          </cell>
          <cell r="M3931">
            <v>136.37</v>
          </cell>
          <cell r="N3931">
            <v>28.7</v>
          </cell>
          <cell r="O3931">
            <v>0.21045684534721712</v>
          </cell>
          <cell r="P3931">
            <v>230</v>
          </cell>
          <cell r="Q3931">
            <v>117000</v>
          </cell>
          <cell r="R3931">
            <v>8.1226809415560606</v>
          </cell>
          <cell r="S3931">
            <v>80.016923076923078</v>
          </cell>
          <cell r="T3931">
            <v>23923</v>
          </cell>
          <cell r="U3931">
            <v>7.5819968169858045</v>
          </cell>
          <cell r="V3931">
            <v>2631468</v>
          </cell>
          <cell r="W3931">
            <v>56469.1</v>
          </cell>
          <cell r="X3931">
            <v>70</v>
          </cell>
          <cell r="Y3931">
            <v>0</v>
          </cell>
          <cell r="Z3931">
            <v>17.673600000000008</v>
          </cell>
        </row>
        <row r="3932">
          <cell r="A3932">
            <v>41549</v>
          </cell>
          <cell r="B3932">
            <v>0</v>
          </cell>
          <cell r="C3932">
            <v>0</v>
          </cell>
          <cell r="D3932">
            <v>541354</v>
          </cell>
          <cell r="E3932">
            <v>2212740</v>
          </cell>
          <cell r="H3932">
            <v>0</v>
          </cell>
          <cell r="I3932">
            <v>0</v>
          </cell>
          <cell r="J3932">
            <v>0</v>
          </cell>
          <cell r="K3932">
            <v>0</v>
          </cell>
          <cell r="L3932">
            <v>6740</v>
          </cell>
          <cell r="M3932">
            <v>133.35</v>
          </cell>
          <cell r="N3932">
            <v>28.86</v>
          </cell>
          <cell r="O3932">
            <v>0.21642294713160856</v>
          </cell>
          <cell r="P3932">
            <v>230</v>
          </cell>
          <cell r="Q3932">
            <v>124000</v>
          </cell>
          <cell r="R3932">
            <v>8.2967379077615302</v>
          </cell>
          <cell r="S3932">
            <v>80.319584569732939</v>
          </cell>
          <cell r="T3932">
            <v>22422</v>
          </cell>
          <cell r="U3932">
            <v>6.7898728220605404</v>
          </cell>
          <cell r="V3932">
            <v>2754094</v>
          </cell>
          <cell r="W3932">
            <v>56310.2</v>
          </cell>
          <cell r="X3932">
            <v>73</v>
          </cell>
          <cell r="Y3932">
            <v>0</v>
          </cell>
          <cell r="Z3932">
            <v>21.02879999999999</v>
          </cell>
        </row>
        <row r="3933">
          <cell r="A3933">
            <v>41550</v>
          </cell>
          <cell r="B3933">
            <v>0</v>
          </cell>
          <cell r="C3933">
            <v>0</v>
          </cell>
          <cell r="D3933">
            <v>481113</v>
          </cell>
          <cell r="E3933">
            <v>2209100</v>
          </cell>
          <cell r="H3933">
            <v>0</v>
          </cell>
          <cell r="I3933">
            <v>0</v>
          </cell>
          <cell r="J3933">
            <v>0</v>
          </cell>
          <cell r="K3933">
            <v>0</v>
          </cell>
          <cell r="L3933">
            <v>5960</v>
          </cell>
          <cell r="M3933">
            <v>132.21</v>
          </cell>
          <cell r="N3933">
            <v>29.04</v>
          </cell>
          <cell r="O3933">
            <v>0.21965055593374175</v>
          </cell>
          <cell r="P3933">
            <v>230</v>
          </cell>
          <cell r="Q3933">
            <v>119000</v>
          </cell>
          <cell r="R3933">
            <v>8.3545117615914073</v>
          </cell>
          <cell r="S3933">
            <v>80.723657718120805</v>
          </cell>
          <cell r="T3933">
            <v>26797</v>
          </cell>
          <cell r="U3933">
            <v>8.3074083724968997</v>
          </cell>
          <cell r="V3933">
            <v>2690213</v>
          </cell>
          <cell r="W3933">
            <v>56303.7</v>
          </cell>
          <cell r="X3933">
            <v>75</v>
          </cell>
          <cell r="Y3933">
            <v>0</v>
          </cell>
          <cell r="Z3933">
            <v>19.401600000000016</v>
          </cell>
        </row>
        <row r="3934">
          <cell r="A3934">
            <v>41551</v>
          </cell>
          <cell r="B3934">
            <v>0</v>
          </cell>
          <cell r="C3934">
            <v>0</v>
          </cell>
          <cell r="D3934">
            <v>571871</v>
          </cell>
          <cell r="E3934">
            <v>2113460</v>
          </cell>
          <cell r="H3934">
            <v>0</v>
          </cell>
          <cell r="I3934">
            <v>0</v>
          </cell>
          <cell r="J3934">
            <v>0</v>
          </cell>
          <cell r="K3934">
            <v>0</v>
          </cell>
          <cell r="L3934">
            <v>7130</v>
          </cell>
          <cell r="M3934">
            <v>131.91</v>
          </cell>
          <cell r="N3934">
            <v>32.840000000000003</v>
          </cell>
          <cell r="O3934">
            <v>0.24895762262148438</v>
          </cell>
          <cell r="P3934">
            <v>230</v>
          </cell>
          <cell r="Q3934">
            <v>123000</v>
          </cell>
          <cell r="R3934">
            <v>8.0109923432643466</v>
          </cell>
          <cell r="S3934">
            <v>80.206311360448808</v>
          </cell>
          <cell r="T3934">
            <v>22791</v>
          </cell>
          <cell r="U3934">
            <v>7.0783430422543816</v>
          </cell>
          <cell r="V3934">
            <v>2685331</v>
          </cell>
          <cell r="W3934">
            <v>56044.4</v>
          </cell>
          <cell r="X3934">
            <v>78</v>
          </cell>
          <cell r="Y3934">
            <v>0</v>
          </cell>
          <cell r="Z3934">
            <v>23.956800000000015</v>
          </cell>
        </row>
        <row r="3935">
          <cell r="A3935">
            <v>41552</v>
          </cell>
          <cell r="B3935">
            <v>0</v>
          </cell>
          <cell r="C3935">
            <v>0</v>
          </cell>
          <cell r="D3935">
            <v>558046</v>
          </cell>
          <cell r="E3935">
            <v>2210690</v>
          </cell>
          <cell r="H3935">
            <v>0</v>
          </cell>
          <cell r="I3935">
            <v>0</v>
          </cell>
          <cell r="J3935">
            <v>0</v>
          </cell>
          <cell r="K3935">
            <v>0</v>
          </cell>
          <cell r="L3935">
            <v>6830</v>
          </cell>
          <cell r="M3935">
            <v>136.36000000000001</v>
          </cell>
          <cell r="N3935">
            <v>34.159999999999997</v>
          </cell>
          <cell r="O3935">
            <v>0.25051334702258721</v>
          </cell>
          <cell r="P3935">
            <v>230</v>
          </cell>
          <cell r="Q3935">
            <v>124000</v>
          </cell>
          <cell r="R3935">
            <v>8.106079495453212</v>
          </cell>
          <cell r="S3935">
            <v>81.705124450951686</v>
          </cell>
          <cell r="T3935">
            <v>22322</v>
          </cell>
          <cell r="U3935">
            <v>6.7238436600672662</v>
          </cell>
          <cell r="V3935">
            <v>2768736</v>
          </cell>
          <cell r="W3935">
            <v>55983.7</v>
          </cell>
          <cell r="X3935">
            <v>73</v>
          </cell>
          <cell r="Y3935">
            <v>0</v>
          </cell>
          <cell r="Z3935">
            <v>20.801600000000022</v>
          </cell>
        </row>
        <row r="3936">
          <cell r="A3936">
            <v>41553</v>
          </cell>
          <cell r="B3936">
            <v>0</v>
          </cell>
          <cell r="C3936">
            <v>0</v>
          </cell>
          <cell r="D3936">
            <v>13670</v>
          </cell>
          <cell r="E3936">
            <v>2207090</v>
          </cell>
          <cell r="H3936">
            <v>0</v>
          </cell>
          <cell r="I3936">
            <v>0</v>
          </cell>
          <cell r="J3936">
            <v>0</v>
          </cell>
          <cell r="K3936">
            <v>0</v>
          </cell>
          <cell r="L3936">
            <v>1460</v>
          </cell>
          <cell r="M3936">
            <v>134.35</v>
          </cell>
          <cell r="N3936">
            <v>32.35</v>
          </cell>
          <cell r="O3936">
            <v>0.24078898399702273</v>
          </cell>
          <cell r="P3936">
            <v>230</v>
          </cell>
          <cell r="Q3936">
            <v>93000</v>
          </cell>
          <cell r="R3936">
            <v>8.2139560848529953</v>
          </cell>
          <cell r="S3936">
            <v>9.3630136986301373</v>
          </cell>
          <cell r="T3936">
            <v>25367</v>
          </cell>
          <cell r="U3936">
            <v>9.5265035393288784</v>
          </cell>
          <cell r="V3936">
            <v>2220760</v>
          </cell>
          <cell r="W3936">
            <v>56026.2</v>
          </cell>
          <cell r="X3936">
            <v>56</v>
          </cell>
          <cell r="Y3936">
            <v>9</v>
          </cell>
          <cell r="Z3936">
            <v>0.89119999999999067</v>
          </cell>
        </row>
        <row r="3937">
          <cell r="A3937">
            <v>41554</v>
          </cell>
          <cell r="B3937">
            <v>0</v>
          </cell>
          <cell r="C3937">
            <v>0</v>
          </cell>
          <cell r="D3937">
            <v>3810</v>
          </cell>
          <cell r="E3937">
            <v>2083040</v>
          </cell>
          <cell r="H3937">
            <v>0</v>
          </cell>
          <cell r="I3937">
            <v>0</v>
          </cell>
          <cell r="J3937">
            <v>0</v>
          </cell>
          <cell r="K3937">
            <v>0</v>
          </cell>
          <cell r="L3937">
            <v>960</v>
          </cell>
          <cell r="M3937">
            <v>128.41999999999999</v>
          </cell>
          <cell r="N3937">
            <v>32.979999999999997</v>
          </cell>
          <cell r="O3937">
            <v>0.25681358043918395</v>
          </cell>
          <cell r="P3937">
            <v>230</v>
          </cell>
          <cell r="Q3937">
            <v>94000</v>
          </cell>
          <cell r="R3937">
            <v>8.1102631988786804</v>
          </cell>
          <cell r="S3937">
            <v>3.96875</v>
          </cell>
          <cell r="T3937">
            <v>25649</v>
          </cell>
          <cell r="U3937">
            <v>10.250504827850589</v>
          </cell>
          <cell r="V3937">
            <v>2086850</v>
          </cell>
          <cell r="W3937">
            <v>56023.4</v>
          </cell>
          <cell r="X3937">
            <v>56</v>
          </cell>
          <cell r="Y3937">
            <v>9</v>
          </cell>
          <cell r="Z3937">
            <v>1.4559999999999818</v>
          </cell>
        </row>
        <row r="3938">
          <cell r="A3938">
            <v>41555</v>
          </cell>
          <cell r="B3938">
            <v>0</v>
          </cell>
          <cell r="C3938">
            <v>0</v>
          </cell>
          <cell r="D3938">
            <v>100733</v>
          </cell>
          <cell r="E3938">
            <v>2134410</v>
          </cell>
          <cell r="H3938">
            <v>0</v>
          </cell>
          <cell r="I3938">
            <v>0</v>
          </cell>
          <cell r="J3938">
            <v>0</v>
          </cell>
          <cell r="K3938">
            <v>0</v>
          </cell>
          <cell r="L3938">
            <v>1650</v>
          </cell>
          <cell r="M3938">
            <v>132.13</v>
          </cell>
          <cell r="N3938">
            <v>32.06</v>
          </cell>
          <cell r="O3938">
            <v>0.24263982441534854</v>
          </cell>
          <cell r="P3938">
            <v>230</v>
          </cell>
          <cell r="Q3938">
            <v>110000</v>
          </cell>
          <cell r="R3938">
            <v>8.0769318095814722</v>
          </cell>
          <cell r="S3938">
            <v>61.050303030303027</v>
          </cell>
          <cell r="T3938">
            <v>28022</v>
          </cell>
          <cell r="U3938">
            <v>10.455862555550137</v>
          </cell>
          <cell r="V3938">
            <v>2235143</v>
          </cell>
          <cell r="W3938">
            <v>52116.7</v>
          </cell>
          <cell r="X3938">
            <v>57</v>
          </cell>
          <cell r="Y3938">
            <v>8</v>
          </cell>
          <cell r="Z3938">
            <v>4.2047999999999845</v>
          </cell>
        </row>
        <row r="3939">
          <cell r="A3939">
            <v>41556</v>
          </cell>
          <cell r="B3939">
            <v>0</v>
          </cell>
          <cell r="C3939">
            <v>0</v>
          </cell>
          <cell r="D3939">
            <v>191176</v>
          </cell>
          <cell r="E3939">
            <v>2171710</v>
          </cell>
          <cell r="H3939">
            <v>0</v>
          </cell>
          <cell r="I3939">
            <v>0</v>
          </cell>
          <cell r="J3939">
            <v>0</v>
          </cell>
          <cell r="K3939">
            <v>0</v>
          </cell>
          <cell r="L3939">
            <v>2870</v>
          </cell>
          <cell r="M3939">
            <v>132.72999999999999</v>
          </cell>
          <cell r="N3939">
            <v>33.35</v>
          </cell>
          <cell r="O3939">
            <v>0.25126196037067733</v>
          </cell>
          <cell r="P3939">
            <v>230</v>
          </cell>
          <cell r="Q3939">
            <v>107000</v>
          </cell>
          <cell r="R3939">
            <v>8.1809312137421841</v>
          </cell>
          <cell r="S3939">
            <v>66.611846689895472</v>
          </cell>
          <cell r="T3939">
            <v>31290</v>
          </cell>
          <cell r="U3939">
            <v>11.044062218829009</v>
          </cell>
          <cell r="V3939">
            <v>2362886</v>
          </cell>
          <cell r="W3939">
            <v>50257.3</v>
          </cell>
          <cell r="X3939">
            <v>58</v>
          </cell>
          <cell r="Y3939">
            <v>7</v>
          </cell>
          <cell r="Z3939">
            <v>5.7007999999999939</v>
          </cell>
        </row>
        <row r="3940">
          <cell r="A3940">
            <v>41557</v>
          </cell>
          <cell r="B3940">
            <v>0</v>
          </cell>
          <cell r="C3940">
            <v>0</v>
          </cell>
          <cell r="D3940">
            <v>290929</v>
          </cell>
          <cell r="E3940">
            <v>2170170</v>
          </cell>
          <cell r="H3940">
            <v>0</v>
          </cell>
          <cell r="I3940">
            <v>0</v>
          </cell>
          <cell r="J3940">
            <v>0</v>
          </cell>
          <cell r="K3940">
            <v>0</v>
          </cell>
          <cell r="L3940">
            <v>3950</v>
          </cell>
          <cell r="M3940">
            <v>131.97999999999999</v>
          </cell>
          <cell r="N3940">
            <v>33.28</v>
          </cell>
          <cell r="O3940">
            <v>0.25215941809365056</v>
          </cell>
          <cell r="P3940">
            <v>230</v>
          </cell>
          <cell r="Q3940">
            <v>112000</v>
          </cell>
          <cell r="R3940">
            <v>8.2215866040309145</v>
          </cell>
          <cell r="S3940">
            <v>73.652911392405059</v>
          </cell>
          <cell r="T3940">
            <v>26520</v>
          </cell>
          <cell r="U3940">
            <v>8.9869119446231132</v>
          </cell>
          <cell r="V3940">
            <v>2461099</v>
          </cell>
          <cell r="W3940">
            <v>52872</v>
          </cell>
          <cell r="X3940">
            <v>66</v>
          </cell>
          <cell r="Y3940">
            <v>0</v>
          </cell>
          <cell r="Z3940">
            <v>12.977599999999988</v>
          </cell>
        </row>
        <row r="3941">
          <cell r="A3941">
            <v>41558</v>
          </cell>
          <cell r="B3941">
            <v>0</v>
          </cell>
          <cell r="C3941">
            <v>0</v>
          </cell>
          <cell r="D3941">
            <v>250746</v>
          </cell>
          <cell r="E3941">
            <v>2172390</v>
          </cell>
          <cell r="H3941">
            <v>0</v>
          </cell>
          <cell r="I3941">
            <v>0</v>
          </cell>
          <cell r="J3941">
            <v>0</v>
          </cell>
          <cell r="K3941">
            <v>0</v>
          </cell>
          <cell r="L3941">
            <v>3550</v>
          </cell>
          <cell r="M3941">
            <v>131.97999999999999</v>
          </cell>
          <cell r="N3941">
            <v>28.44</v>
          </cell>
          <cell r="O3941">
            <v>0.21548719502954997</v>
          </cell>
          <cell r="P3941">
            <v>230</v>
          </cell>
          <cell r="Q3941">
            <v>112000</v>
          </cell>
          <cell r="R3941">
            <v>8.2299969692377637</v>
          </cell>
          <cell r="S3941">
            <v>70.632676056338028</v>
          </cell>
          <cell r="T3941">
            <v>24190</v>
          </cell>
          <cell r="U3941">
            <v>8.325764628976664</v>
          </cell>
          <cell r="V3941">
            <v>2423136</v>
          </cell>
          <cell r="W3941">
            <v>54395.4</v>
          </cell>
          <cell r="X3941">
            <v>65</v>
          </cell>
          <cell r="Y3941">
            <v>0</v>
          </cell>
          <cell r="Z3941">
            <v>11.401599999999981</v>
          </cell>
        </row>
        <row r="3942">
          <cell r="A3942">
            <v>41559</v>
          </cell>
          <cell r="B3942">
            <v>0</v>
          </cell>
          <cell r="C3942">
            <v>0</v>
          </cell>
          <cell r="D3942">
            <v>277582</v>
          </cell>
          <cell r="E3942">
            <v>2173190</v>
          </cell>
          <cell r="H3942">
            <v>0</v>
          </cell>
          <cell r="I3942">
            <v>0</v>
          </cell>
          <cell r="J3942">
            <v>0</v>
          </cell>
          <cell r="K3942">
            <v>0</v>
          </cell>
          <cell r="L3942">
            <v>3830</v>
          </cell>
          <cell r="M3942">
            <v>129.96</v>
          </cell>
          <cell r="N3942">
            <v>27.94</v>
          </cell>
          <cell r="O3942">
            <v>0.21498922745460142</v>
          </cell>
          <cell r="P3942">
            <v>230</v>
          </cell>
          <cell r="Q3942">
            <v>114000</v>
          </cell>
          <cell r="R3942">
            <v>8.3609956909818397</v>
          </cell>
          <cell r="S3942">
            <v>72.475718015665791</v>
          </cell>
          <cell r="T3942">
            <v>26623</v>
          </cell>
          <cell r="U3942">
            <v>9.0598317591354895</v>
          </cell>
          <cell r="V3942">
            <v>2450772</v>
          </cell>
          <cell r="W3942">
            <v>54434.7</v>
          </cell>
          <cell r="X3942">
            <v>63</v>
          </cell>
          <cell r="Y3942">
            <v>2</v>
          </cell>
          <cell r="Z3942">
            <v>11.47999999999999</v>
          </cell>
        </row>
        <row r="3943">
          <cell r="A3943">
            <v>41560</v>
          </cell>
          <cell r="B3943">
            <v>0</v>
          </cell>
          <cell r="C3943">
            <v>0</v>
          </cell>
          <cell r="D3943">
            <v>56819</v>
          </cell>
          <cell r="E3943">
            <v>2135380</v>
          </cell>
          <cell r="H3943">
            <v>0</v>
          </cell>
          <cell r="I3943">
            <v>0</v>
          </cell>
          <cell r="J3943">
            <v>0</v>
          </cell>
          <cell r="K3943">
            <v>0</v>
          </cell>
          <cell r="L3943">
            <v>1750</v>
          </cell>
          <cell r="M3943">
            <v>129.63</v>
          </cell>
          <cell r="N3943">
            <v>28.52</v>
          </cell>
          <cell r="O3943">
            <v>0.22001079996914294</v>
          </cell>
          <cell r="P3943">
            <v>230</v>
          </cell>
          <cell r="Q3943">
            <v>100000</v>
          </cell>
          <cell r="R3943">
            <v>8.2364421815937661</v>
          </cell>
          <cell r="S3943">
            <v>32.468000000000004</v>
          </cell>
          <cell r="T3943">
            <v>25697</v>
          </cell>
          <cell r="U3943">
            <v>9.7761644814179753</v>
          </cell>
          <cell r="V3943">
            <v>2192199</v>
          </cell>
          <cell r="W3943">
            <v>54447.7</v>
          </cell>
          <cell r="X3943">
            <v>60</v>
          </cell>
          <cell r="Y3943">
            <v>5</v>
          </cell>
          <cell r="Z3943">
            <v>3.5519999999999854</v>
          </cell>
        </row>
        <row r="3944">
          <cell r="A3944">
            <v>41561</v>
          </cell>
          <cell r="B3944">
            <v>0</v>
          </cell>
          <cell r="C3944">
            <v>0</v>
          </cell>
          <cell r="D3944">
            <v>7275</v>
          </cell>
          <cell r="E3944">
            <v>2124140</v>
          </cell>
          <cell r="H3944">
            <v>0</v>
          </cell>
          <cell r="I3944">
            <v>0</v>
          </cell>
          <cell r="J3944">
            <v>0</v>
          </cell>
          <cell r="K3944">
            <v>0</v>
          </cell>
          <cell r="L3944">
            <v>1100</v>
          </cell>
          <cell r="M3944">
            <v>129.9</v>
          </cell>
          <cell r="N3944">
            <v>28.32</v>
          </cell>
          <cell r="O3944">
            <v>0.218013856812933</v>
          </cell>
          <cell r="P3944">
            <v>230</v>
          </cell>
          <cell r="Q3944">
            <v>95000</v>
          </cell>
          <cell r="R3944">
            <v>8.1760585065434945</v>
          </cell>
          <cell r="S3944">
            <v>6.6136363636363633</v>
          </cell>
          <cell r="T3944">
            <v>27471</v>
          </cell>
          <cell r="U3944">
            <v>10.749109863635189</v>
          </cell>
          <cell r="V3944">
            <v>2131415</v>
          </cell>
          <cell r="W3944">
            <v>54554.5</v>
          </cell>
          <cell r="X3944">
            <v>56</v>
          </cell>
          <cell r="Y3944">
            <v>9</v>
          </cell>
          <cell r="Z3944">
            <v>2.5471999999999895</v>
          </cell>
        </row>
        <row r="3945">
          <cell r="A3945">
            <v>41562</v>
          </cell>
          <cell r="B3945">
            <v>0</v>
          </cell>
          <cell r="C3945">
            <v>0</v>
          </cell>
          <cell r="D3945">
            <v>190337</v>
          </cell>
          <cell r="E3945">
            <v>2172270</v>
          </cell>
          <cell r="H3945">
            <v>0</v>
          </cell>
          <cell r="I3945">
            <v>0</v>
          </cell>
          <cell r="J3945">
            <v>0</v>
          </cell>
          <cell r="K3945">
            <v>0</v>
          </cell>
          <cell r="L3945">
            <v>2590</v>
          </cell>
          <cell r="M3945">
            <v>131.41999999999999</v>
          </cell>
          <cell r="N3945">
            <v>28.37</v>
          </cell>
          <cell r="O3945">
            <v>0.21587277431136817</v>
          </cell>
          <cell r="P3945">
            <v>230</v>
          </cell>
          <cell r="Q3945">
            <v>109000</v>
          </cell>
          <cell r="R3945">
            <v>8.264609648455334</v>
          </cell>
          <cell r="S3945">
            <v>73.48918918918919</v>
          </cell>
          <cell r="T3945">
            <v>29729</v>
          </cell>
          <cell r="U3945">
            <v>10.49433358997074</v>
          </cell>
          <cell r="V3945">
            <v>2362607</v>
          </cell>
          <cell r="W3945">
            <v>53221.3</v>
          </cell>
          <cell r="X3945">
            <v>64</v>
          </cell>
          <cell r="Y3945">
            <v>1</v>
          </cell>
          <cell r="Z3945">
            <v>11.86399999999999</v>
          </cell>
        </row>
        <row r="3946">
          <cell r="A3946">
            <v>41563</v>
          </cell>
          <cell r="B3946">
            <v>0</v>
          </cell>
          <cell r="C3946">
            <v>0</v>
          </cell>
          <cell r="D3946">
            <v>1576</v>
          </cell>
          <cell r="E3946">
            <v>1887070</v>
          </cell>
          <cell r="H3946">
            <v>0</v>
          </cell>
          <cell r="I3946">
            <v>0</v>
          </cell>
          <cell r="J3946">
            <v>0</v>
          </cell>
          <cell r="K3946">
            <v>0</v>
          </cell>
          <cell r="L3946">
            <v>90</v>
          </cell>
          <cell r="M3946">
            <v>114.41</v>
          </cell>
          <cell r="N3946">
            <v>24.5</v>
          </cell>
          <cell r="O3946">
            <v>0.21414212044401715</v>
          </cell>
          <cell r="P3946">
            <v>230</v>
          </cell>
          <cell r="Q3946">
            <v>88000</v>
          </cell>
          <cell r="R3946">
            <v>8.2469626780875789</v>
          </cell>
          <cell r="S3946">
            <v>17.511111111111113</v>
          </cell>
          <cell r="T3946">
            <v>23580</v>
          </cell>
          <cell r="U3946">
            <v>10.41260246758789</v>
          </cell>
          <cell r="V3946">
            <v>1888646</v>
          </cell>
          <cell r="W3946">
            <v>51945.5</v>
          </cell>
          <cell r="X3946">
            <v>54</v>
          </cell>
          <cell r="Y3946">
            <v>11</v>
          </cell>
          <cell r="Z3946">
            <v>0</v>
          </cell>
        </row>
        <row r="3947">
          <cell r="A3947">
            <v>41564</v>
          </cell>
          <cell r="B3947">
            <v>0</v>
          </cell>
          <cell r="C3947">
            <v>0</v>
          </cell>
          <cell r="D3947">
            <v>1145</v>
          </cell>
          <cell r="E3947">
            <v>1875660</v>
          </cell>
          <cell r="H3947">
            <v>0</v>
          </cell>
          <cell r="I3947">
            <v>0</v>
          </cell>
          <cell r="J3947">
            <v>0</v>
          </cell>
          <cell r="K3947">
            <v>0</v>
          </cell>
          <cell r="L3947">
            <v>80</v>
          </cell>
          <cell r="M3947">
            <v>115.26</v>
          </cell>
          <cell r="N3947">
            <v>24.83</v>
          </cell>
          <cell r="O3947">
            <v>0.21542599340621202</v>
          </cell>
          <cell r="P3947">
            <v>230</v>
          </cell>
          <cell r="Q3947">
            <v>84000</v>
          </cell>
          <cell r="R3947">
            <v>8.1366475793857358</v>
          </cell>
          <cell r="S3947">
            <v>14.3125</v>
          </cell>
          <cell r="T3947">
            <v>29418</v>
          </cell>
          <cell r="U3947">
            <v>13.072541899664589</v>
          </cell>
          <cell r="V3947">
            <v>1876805</v>
          </cell>
          <cell r="W3947">
            <v>54581.8</v>
          </cell>
          <cell r="X3947">
            <v>54</v>
          </cell>
          <cell r="Y3947">
            <v>11</v>
          </cell>
          <cell r="Z3947">
            <v>0.83199999999999363</v>
          </cell>
        </row>
        <row r="3948">
          <cell r="A3948">
            <v>41565</v>
          </cell>
          <cell r="B3948">
            <v>0</v>
          </cell>
          <cell r="C3948">
            <v>0</v>
          </cell>
          <cell r="D3948">
            <v>1100390</v>
          </cell>
          <cell r="E3948">
            <v>751340</v>
          </cell>
          <cell r="H3948">
            <v>0</v>
          </cell>
          <cell r="I3948">
            <v>0</v>
          </cell>
          <cell r="J3948">
            <v>0</v>
          </cell>
          <cell r="K3948">
            <v>0</v>
          </cell>
          <cell r="L3948">
            <v>14120</v>
          </cell>
          <cell r="M3948">
            <v>44.71</v>
          </cell>
          <cell r="N3948">
            <v>9.32</v>
          </cell>
          <cell r="O3948">
            <v>0.20845448445537912</v>
          </cell>
          <cell r="P3948">
            <v>230</v>
          </cell>
          <cell r="Q3948">
            <v>85000</v>
          </cell>
          <cell r="R3948">
            <v>8.4023708342652643</v>
          </cell>
          <cell r="S3948">
            <v>77.931303116147305</v>
          </cell>
          <cell r="T3948">
            <v>23446</v>
          </cell>
          <cell r="U3948">
            <v>10.559835397169133</v>
          </cell>
          <cell r="V3948">
            <v>1851730</v>
          </cell>
          <cell r="W3948">
            <v>41706.1</v>
          </cell>
          <cell r="X3948">
            <v>52</v>
          </cell>
          <cell r="Y3948">
            <v>13</v>
          </cell>
          <cell r="Z3948">
            <v>0</v>
          </cell>
        </row>
        <row r="3949">
          <cell r="A3949">
            <v>41566</v>
          </cell>
          <cell r="B3949">
            <v>0</v>
          </cell>
          <cell r="C3949">
            <v>0</v>
          </cell>
          <cell r="D3949">
            <v>1815570</v>
          </cell>
          <cell r="E3949">
            <v>0</v>
          </cell>
          <cell r="H3949">
            <v>0</v>
          </cell>
          <cell r="I3949">
            <v>0</v>
          </cell>
          <cell r="J3949">
            <v>0</v>
          </cell>
          <cell r="K3949">
            <v>0</v>
          </cell>
          <cell r="L3949">
            <v>23370</v>
          </cell>
          <cell r="M3949">
            <v>0</v>
          </cell>
          <cell r="N3949">
            <v>0</v>
          </cell>
          <cell r="O3949" t="str">
            <v/>
          </cell>
          <cell r="P3949">
            <v>230</v>
          </cell>
          <cell r="Q3949">
            <v>79000</v>
          </cell>
          <cell r="R3949" t="str">
            <v/>
          </cell>
          <cell r="S3949">
            <v>77.688061617458274</v>
          </cell>
          <cell r="T3949">
            <v>21994</v>
          </cell>
          <cell r="U3949">
            <v>10.10316099076323</v>
          </cell>
          <cell r="V3949">
            <v>1815570</v>
          </cell>
          <cell r="W3949">
            <v>41962.2</v>
          </cell>
          <cell r="X3949">
            <v>50</v>
          </cell>
          <cell r="Y3949">
            <v>15</v>
          </cell>
          <cell r="Z3949">
            <v>0</v>
          </cell>
        </row>
        <row r="3950">
          <cell r="A3950">
            <v>41567</v>
          </cell>
          <cell r="B3950">
            <v>0</v>
          </cell>
          <cell r="C3950">
            <v>0</v>
          </cell>
          <cell r="D3950">
            <v>1766560</v>
          </cell>
          <cell r="E3950">
            <v>0</v>
          </cell>
          <cell r="H3950">
            <v>0</v>
          </cell>
          <cell r="I3950">
            <v>0</v>
          </cell>
          <cell r="J3950">
            <v>0</v>
          </cell>
          <cell r="K3950">
            <v>0</v>
          </cell>
          <cell r="L3950">
            <v>22920</v>
          </cell>
          <cell r="M3950">
            <v>0</v>
          </cell>
          <cell r="N3950">
            <v>0</v>
          </cell>
          <cell r="O3950" t="str">
            <v/>
          </cell>
          <cell r="P3950">
            <v>230</v>
          </cell>
          <cell r="Q3950">
            <v>79000</v>
          </cell>
          <cell r="R3950" t="str">
            <v/>
          </cell>
          <cell r="S3950">
            <v>77.075043630017447</v>
          </cell>
          <cell r="T3950">
            <v>19645</v>
          </cell>
          <cell r="U3950">
            <v>9.2744826102708089</v>
          </cell>
          <cell r="V3950">
            <v>1766560</v>
          </cell>
          <cell r="W3950">
            <v>12806.2</v>
          </cell>
          <cell r="X3950">
            <v>50</v>
          </cell>
          <cell r="Y3950">
            <v>15</v>
          </cell>
          <cell r="Z3950">
            <v>0</v>
          </cell>
        </row>
        <row r="3951">
          <cell r="A3951">
            <v>41568</v>
          </cell>
          <cell r="B3951">
            <v>0</v>
          </cell>
          <cell r="C3951">
            <v>0</v>
          </cell>
          <cell r="D3951">
            <v>1857500</v>
          </cell>
          <cell r="E3951">
            <v>0</v>
          </cell>
          <cell r="H3951">
            <v>0</v>
          </cell>
          <cell r="I3951">
            <v>0</v>
          </cell>
          <cell r="J3951">
            <v>0</v>
          </cell>
          <cell r="K3951">
            <v>0</v>
          </cell>
          <cell r="L3951">
            <v>24340</v>
          </cell>
          <cell r="M3951">
            <v>0</v>
          </cell>
          <cell r="N3951">
            <v>0</v>
          </cell>
          <cell r="O3951" t="str">
            <v/>
          </cell>
          <cell r="P3951">
            <v>230</v>
          </cell>
          <cell r="Q3951">
            <v>86000</v>
          </cell>
          <cell r="R3951" t="str">
            <v/>
          </cell>
          <cell r="S3951">
            <v>76.314708299096139</v>
          </cell>
          <cell r="T3951">
            <v>19880</v>
          </cell>
          <cell r="U3951">
            <v>8.9259327052489912</v>
          </cell>
          <cell r="V3951">
            <v>1857500</v>
          </cell>
          <cell r="W3951">
            <v>0</v>
          </cell>
          <cell r="X3951">
            <v>52</v>
          </cell>
          <cell r="Y3951">
            <v>13</v>
          </cell>
          <cell r="Z3951">
            <v>0</v>
          </cell>
        </row>
        <row r="3952">
          <cell r="A3952">
            <v>41569</v>
          </cell>
          <cell r="B3952">
            <v>0</v>
          </cell>
          <cell r="C3952">
            <v>0</v>
          </cell>
          <cell r="D3952">
            <v>1684730</v>
          </cell>
          <cell r="E3952">
            <v>0</v>
          </cell>
          <cell r="H3952">
            <v>0</v>
          </cell>
          <cell r="I3952">
            <v>0</v>
          </cell>
          <cell r="J3952">
            <v>0</v>
          </cell>
          <cell r="K3952">
            <v>0</v>
          </cell>
          <cell r="L3952">
            <v>21310</v>
          </cell>
          <cell r="M3952">
            <v>0</v>
          </cell>
          <cell r="N3952">
            <v>0</v>
          </cell>
          <cell r="O3952" t="str">
            <v/>
          </cell>
          <cell r="P3952">
            <v>230</v>
          </cell>
          <cell r="Q3952">
            <v>99000</v>
          </cell>
          <cell r="R3952" t="str">
            <v/>
          </cell>
          <cell r="S3952">
            <v>79.058188643829183</v>
          </cell>
          <cell r="T3952">
            <v>22726</v>
          </cell>
          <cell r="U3952">
            <v>11.250161153419242</v>
          </cell>
          <cell r="V3952">
            <v>1684730</v>
          </cell>
          <cell r="W3952">
            <v>0</v>
          </cell>
          <cell r="X3952">
            <v>45</v>
          </cell>
          <cell r="Y3952">
            <v>20</v>
          </cell>
          <cell r="Z3952">
            <v>0</v>
          </cell>
        </row>
        <row r="3953">
          <cell r="A3953">
            <v>41570</v>
          </cell>
          <cell r="B3953">
            <v>0</v>
          </cell>
          <cell r="C3953">
            <v>0</v>
          </cell>
          <cell r="D3953">
            <v>1673610</v>
          </cell>
          <cell r="E3953">
            <v>0</v>
          </cell>
          <cell r="H3953">
            <v>0</v>
          </cell>
          <cell r="I3953">
            <v>0</v>
          </cell>
          <cell r="J3953">
            <v>0</v>
          </cell>
          <cell r="K3953">
            <v>0</v>
          </cell>
          <cell r="L3953">
            <v>21420</v>
          </cell>
          <cell r="M3953">
            <v>0</v>
          </cell>
          <cell r="N3953">
            <v>0</v>
          </cell>
          <cell r="O3953" t="str">
            <v/>
          </cell>
          <cell r="P3953">
            <v>230</v>
          </cell>
          <cell r="Q3953">
            <v>79000</v>
          </cell>
          <cell r="R3953" t="str">
            <v/>
          </cell>
          <cell r="S3953">
            <v>78.13305322128852</v>
          </cell>
          <cell r="T3953">
            <v>21870</v>
          </cell>
          <cell r="U3953">
            <v>10.898345492677505</v>
          </cell>
          <cell r="V3953">
            <v>1673610</v>
          </cell>
          <cell r="W3953">
            <v>0</v>
          </cell>
          <cell r="X3953">
            <v>44</v>
          </cell>
          <cell r="Y3953">
            <v>21</v>
          </cell>
          <cell r="Z3953">
            <v>0</v>
          </cell>
        </row>
        <row r="3954">
          <cell r="A3954">
            <v>41571</v>
          </cell>
          <cell r="B3954">
            <v>0</v>
          </cell>
          <cell r="C3954">
            <v>0</v>
          </cell>
          <cell r="D3954">
            <v>1813860</v>
          </cell>
          <cell r="E3954">
            <v>0</v>
          </cell>
          <cell r="H3954">
            <v>0</v>
          </cell>
          <cell r="I3954">
            <v>0</v>
          </cell>
          <cell r="J3954">
            <v>0</v>
          </cell>
          <cell r="K3954">
            <v>0</v>
          </cell>
          <cell r="L3954">
            <v>24310</v>
          </cell>
          <cell r="M3954">
            <v>0</v>
          </cell>
          <cell r="N3954">
            <v>0</v>
          </cell>
          <cell r="O3954" t="str">
            <v/>
          </cell>
          <cell r="P3954">
            <v>230</v>
          </cell>
          <cell r="Q3954">
            <v>87000</v>
          </cell>
          <cell r="R3954" t="str">
            <v/>
          </cell>
          <cell r="S3954">
            <v>74.613739201974496</v>
          </cell>
          <cell r="T3954">
            <v>21923</v>
          </cell>
          <cell r="U3954">
            <v>10.080040355926037</v>
          </cell>
          <cell r="V3954">
            <v>1813860</v>
          </cell>
          <cell r="W3954">
            <v>0</v>
          </cell>
          <cell r="X3954">
            <v>42</v>
          </cell>
          <cell r="Y3954">
            <v>23</v>
          </cell>
          <cell r="Z3954">
            <v>0</v>
          </cell>
        </row>
        <row r="3955">
          <cell r="A3955">
            <v>41572</v>
          </cell>
          <cell r="B3955">
            <v>0</v>
          </cell>
          <cell r="C3955">
            <v>0</v>
          </cell>
          <cell r="D3955">
            <v>1992210</v>
          </cell>
          <cell r="E3955">
            <v>0</v>
          </cell>
          <cell r="H3955">
            <v>0</v>
          </cell>
          <cell r="I3955">
            <v>0</v>
          </cell>
          <cell r="J3955">
            <v>0</v>
          </cell>
          <cell r="K3955">
            <v>0</v>
          </cell>
          <cell r="L3955">
            <v>24690</v>
          </cell>
          <cell r="M3955">
            <v>0</v>
          </cell>
          <cell r="N3955">
            <v>0</v>
          </cell>
          <cell r="O3955" t="str">
            <v/>
          </cell>
          <cell r="P3955">
            <v>230</v>
          </cell>
          <cell r="Q3955">
            <v>96000</v>
          </cell>
          <cell r="R3955" t="str">
            <v/>
          </cell>
          <cell r="S3955">
            <v>80.688942891859057</v>
          </cell>
          <cell r="T3955">
            <v>34947</v>
          </cell>
          <cell r="U3955">
            <v>14.629882391916512</v>
          </cell>
          <cell r="V3955">
            <v>1992210</v>
          </cell>
          <cell r="W3955">
            <v>0</v>
          </cell>
          <cell r="X3955">
            <v>38</v>
          </cell>
          <cell r="Y3955">
            <v>27</v>
          </cell>
          <cell r="Z3955">
            <v>0</v>
          </cell>
        </row>
        <row r="3956">
          <cell r="A3956">
            <v>41573</v>
          </cell>
          <cell r="B3956">
            <v>0</v>
          </cell>
          <cell r="C3956">
            <v>0</v>
          </cell>
          <cell r="D3956">
            <v>1839740</v>
          </cell>
          <cell r="E3956">
            <v>0</v>
          </cell>
          <cell r="H3956">
            <v>0</v>
          </cell>
          <cell r="I3956">
            <v>0</v>
          </cell>
          <cell r="J3956">
            <v>0</v>
          </cell>
          <cell r="K3956">
            <v>0</v>
          </cell>
          <cell r="L3956">
            <v>22020</v>
          </cell>
          <cell r="M3956">
            <v>0</v>
          </cell>
          <cell r="N3956">
            <v>0</v>
          </cell>
          <cell r="O3956" t="str">
            <v/>
          </cell>
          <cell r="P3956">
            <v>230</v>
          </cell>
          <cell r="Q3956">
            <v>90000</v>
          </cell>
          <cell r="R3956" t="str">
            <v/>
          </cell>
          <cell r="S3956">
            <v>83.548592188919159</v>
          </cell>
          <cell r="T3956">
            <v>24107</v>
          </cell>
          <cell r="U3956">
            <v>10.928303999478189</v>
          </cell>
          <cell r="V3956">
            <v>1839740</v>
          </cell>
          <cell r="W3956">
            <v>0</v>
          </cell>
          <cell r="X3956">
            <v>46</v>
          </cell>
          <cell r="Y3956">
            <v>19</v>
          </cell>
          <cell r="Z3956">
            <v>0</v>
          </cell>
        </row>
        <row r="3957">
          <cell r="A3957">
            <v>41574</v>
          </cell>
          <cell r="B3957">
            <v>0</v>
          </cell>
          <cell r="C3957">
            <v>0</v>
          </cell>
          <cell r="D3957">
            <v>1395280</v>
          </cell>
          <cell r="E3957">
            <v>376800</v>
          </cell>
          <cell r="H3957">
            <v>0</v>
          </cell>
          <cell r="I3957">
            <v>0</v>
          </cell>
          <cell r="J3957">
            <v>0</v>
          </cell>
          <cell r="K3957">
            <v>0</v>
          </cell>
          <cell r="L3957">
            <v>17750</v>
          </cell>
          <cell r="M3957">
            <v>57.29</v>
          </cell>
          <cell r="N3957">
            <v>13.99</v>
          </cell>
          <cell r="O3957">
            <v>0.24419619479839413</v>
          </cell>
          <cell r="P3957">
            <v>230</v>
          </cell>
          <cell r="Q3957">
            <v>90000</v>
          </cell>
          <cell r="R3957">
            <v>3.2885320300226915</v>
          </cell>
          <cell r="S3957">
            <v>78.607323943661967</v>
          </cell>
          <cell r="T3957">
            <v>26786</v>
          </cell>
          <cell r="U3957">
            <v>12.606385716220487</v>
          </cell>
          <cell r="V3957">
            <v>1772080</v>
          </cell>
          <cell r="W3957">
            <v>0</v>
          </cell>
          <cell r="X3957">
            <v>44</v>
          </cell>
          <cell r="Y3957">
            <v>21</v>
          </cell>
          <cell r="Z3957">
            <v>0</v>
          </cell>
        </row>
        <row r="3958">
          <cell r="A3958">
            <v>41575</v>
          </cell>
          <cell r="B3958">
            <v>0</v>
          </cell>
          <cell r="C3958">
            <v>0</v>
          </cell>
          <cell r="D3958">
            <v>898147</v>
          </cell>
          <cell r="E3958">
            <v>723640</v>
          </cell>
          <cell r="H3958">
            <v>0</v>
          </cell>
          <cell r="I3958">
            <v>0</v>
          </cell>
          <cell r="J3958">
            <v>0</v>
          </cell>
          <cell r="K3958">
            <v>0</v>
          </cell>
          <cell r="L3958">
            <v>15690</v>
          </cell>
          <cell r="M3958">
            <v>60.06</v>
          </cell>
          <cell r="N3958">
            <v>7.6</v>
          </cell>
          <cell r="O3958">
            <v>0.12654012654012653</v>
          </cell>
          <cell r="P3958">
            <v>230</v>
          </cell>
          <cell r="Q3958">
            <v>88000</v>
          </cell>
          <cell r="R3958">
            <v>6.0243090243090247</v>
          </cell>
          <cell r="S3958">
            <v>57.243275971956663</v>
          </cell>
          <cell r="T3958">
            <v>23216</v>
          </cell>
          <cell r="U3958">
            <v>11.938771244312601</v>
          </cell>
          <cell r="V3958">
            <v>1621787</v>
          </cell>
          <cell r="W3958">
            <v>0</v>
          </cell>
          <cell r="X3958">
            <v>50</v>
          </cell>
          <cell r="Y3958">
            <v>15</v>
          </cell>
          <cell r="Z3958">
            <v>0</v>
          </cell>
        </row>
        <row r="3959">
          <cell r="A3959">
            <v>41576</v>
          </cell>
          <cell r="B3959">
            <v>0</v>
          </cell>
          <cell r="C3959">
            <v>0</v>
          </cell>
          <cell r="D3959">
            <v>531531</v>
          </cell>
          <cell r="E3959">
            <v>943550</v>
          </cell>
          <cell r="H3959">
            <v>0</v>
          </cell>
          <cell r="I3959">
            <v>0</v>
          </cell>
          <cell r="J3959">
            <v>0</v>
          </cell>
          <cell r="K3959">
            <v>0</v>
          </cell>
          <cell r="L3959">
            <v>11630</v>
          </cell>
          <cell r="M3959">
            <v>45.7</v>
          </cell>
          <cell r="N3959">
            <v>10.29</v>
          </cell>
          <cell r="O3959">
            <v>0.22516411378555795</v>
          </cell>
          <cell r="P3959">
            <v>230</v>
          </cell>
          <cell r="Q3959">
            <v>70000</v>
          </cell>
          <cell r="R3959">
            <v>10.323304157549234</v>
          </cell>
          <cell r="S3959">
            <v>45.703439380911433</v>
          </cell>
          <cell r="T3959">
            <v>21633</v>
          </cell>
          <cell r="U3959">
            <v>12.231139849269294</v>
          </cell>
          <cell r="V3959">
            <v>1475081</v>
          </cell>
          <cell r="W3959">
            <v>0</v>
          </cell>
          <cell r="X3959">
            <v>50</v>
          </cell>
          <cell r="Y3959">
            <v>15</v>
          </cell>
          <cell r="Z3959">
            <v>0</v>
          </cell>
        </row>
        <row r="3960">
          <cell r="A3960">
            <v>41577</v>
          </cell>
          <cell r="B3960">
            <v>0</v>
          </cell>
          <cell r="C3960">
            <v>0</v>
          </cell>
          <cell r="D3960">
            <v>235819</v>
          </cell>
          <cell r="E3960">
            <v>951220</v>
          </cell>
          <cell r="H3960">
            <v>0</v>
          </cell>
          <cell r="I3960">
            <v>0</v>
          </cell>
          <cell r="J3960">
            <v>0</v>
          </cell>
          <cell r="K3960">
            <v>0</v>
          </cell>
          <cell r="L3960">
            <v>7890</v>
          </cell>
          <cell r="M3960">
            <v>55.17</v>
          </cell>
          <cell r="N3960">
            <v>9.6300000000000008</v>
          </cell>
          <cell r="O3960">
            <v>0.17455138662316477</v>
          </cell>
          <cell r="P3960">
            <v>230</v>
          </cell>
          <cell r="Q3960">
            <v>59000</v>
          </cell>
          <cell r="R3960">
            <v>8.6208084103679532</v>
          </cell>
          <cell r="S3960">
            <v>29.888339670468948</v>
          </cell>
          <cell r="T3960">
            <v>26435</v>
          </cell>
          <cell r="U3960">
            <v>18.572928100930127</v>
          </cell>
          <cell r="V3960">
            <v>1187039</v>
          </cell>
          <cell r="W3960">
            <v>0</v>
          </cell>
          <cell r="X3960">
            <v>69</v>
          </cell>
          <cell r="Y3960">
            <v>0</v>
          </cell>
          <cell r="Z3960">
            <v>14.964800000000039</v>
          </cell>
        </row>
        <row r="3961">
          <cell r="A3961">
            <v>41578</v>
          </cell>
          <cell r="B3961">
            <v>0</v>
          </cell>
          <cell r="C3961">
            <v>0</v>
          </cell>
          <cell r="D3961">
            <v>0</v>
          </cell>
          <cell r="E3961">
            <v>1229060</v>
          </cell>
          <cell r="H3961">
            <v>0</v>
          </cell>
          <cell r="I3961">
            <v>0</v>
          </cell>
          <cell r="J3961">
            <v>0</v>
          </cell>
          <cell r="K3961">
            <v>0</v>
          </cell>
          <cell r="L3961">
            <v>0</v>
          </cell>
          <cell r="M3961">
            <v>77.010000000000005</v>
          </cell>
          <cell r="N3961">
            <v>17.809999999999999</v>
          </cell>
          <cell r="O3961">
            <v>0.23126866640696012</v>
          </cell>
          <cell r="P3961">
            <v>230</v>
          </cell>
          <cell r="Q3961">
            <v>61000</v>
          </cell>
          <cell r="R3961">
            <v>7.9798727437995067</v>
          </cell>
          <cell r="S3961" t="str">
            <v/>
          </cell>
          <cell r="T3961">
            <v>23796</v>
          </cell>
          <cell r="U3961">
            <v>16.147188908596814</v>
          </cell>
          <cell r="V3961">
            <v>1229060</v>
          </cell>
          <cell r="W3961">
            <v>0</v>
          </cell>
          <cell r="X3961">
            <v>62</v>
          </cell>
          <cell r="Y3961">
            <v>3</v>
          </cell>
          <cell r="Z3961">
            <v>10.303999999999981</v>
          </cell>
        </row>
        <row r="3962">
          <cell r="A3962">
            <v>41579</v>
          </cell>
          <cell r="B3962">
            <v>0</v>
          </cell>
          <cell r="C3962">
            <v>0</v>
          </cell>
          <cell r="D3962">
            <v>0</v>
          </cell>
          <cell r="E3962">
            <v>1418480</v>
          </cell>
          <cell r="H3962">
            <v>0</v>
          </cell>
          <cell r="I3962">
            <v>0</v>
          </cell>
          <cell r="J3962">
            <v>0</v>
          </cell>
          <cell r="K3962">
            <v>0</v>
          </cell>
          <cell r="L3962">
            <v>0</v>
          </cell>
          <cell r="M3962">
            <v>89.71</v>
          </cell>
          <cell r="N3962">
            <v>19.7</v>
          </cell>
          <cell r="O3962">
            <v>0.21959647753873593</v>
          </cell>
          <cell r="P3962">
            <v>230</v>
          </cell>
          <cell r="Q3962">
            <v>69000</v>
          </cell>
          <cell r="R3962">
            <v>7.9059190725671611</v>
          </cell>
          <cell r="S3962" t="str">
            <v/>
          </cell>
          <cell r="T3962">
            <v>24650</v>
          </cell>
          <cell r="U3962">
            <v>14.493048897411315</v>
          </cell>
          <cell r="V3962">
            <v>1418480</v>
          </cell>
          <cell r="W3962">
            <v>0</v>
          </cell>
          <cell r="X3962">
            <v>54</v>
          </cell>
          <cell r="Y3962">
            <v>11</v>
          </cell>
          <cell r="Z3962">
            <v>0</v>
          </cell>
        </row>
        <row r="3963">
          <cell r="A3963">
            <v>41580</v>
          </cell>
          <cell r="B3963">
            <v>0</v>
          </cell>
          <cell r="C3963">
            <v>0</v>
          </cell>
          <cell r="D3963">
            <v>0</v>
          </cell>
          <cell r="E3963">
            <v>1583250</v>
          </cell>
          <cell r="H3963">
            <v>0</v>
          </cell>
          <cell r="I3963">
            <v>0</v>
          </cell>
          <cell r="J3963">
            <v>0</v>
          </cell>
          <cell r="K3963">
            <v>0</v>
          </cell>
          <cell r="L3963">
            <v>0</v>
          </cell>
          <cell r="M3963">
            <v>100.95</v>
          </cell>
          <cell r="N3963">
            <v>23.88</v>
          </cell>
          <cell r="O3963">
            <v>0.23655274888558692</v>
          </cell>
          <cell r="P3963">
            <v>230</v>
          </cell>
          <cell r="Q3963">
            <v>71000</v>
          </cell>
          <cell r="R3963">
            <v>7.841753343239227</v>
          </cell>
          <cell r="S3963" t="str">
            <v/>
          </cell>
          <cell r="T3963">
            <v>23387</v>
          </cell>
          <cell r="U3963">
            <v>12.319442918048317</v>
          </cell>
          <cell r="V3963">
            <v>1583250</v>
          </cell>
          <cell r="W3963">
            <v>13571.5</v>
          </cell>
          <cell r="X3963">
            <v>46</v>
          </cell>
          <cell r="Y3963">
            <v>19</v>
          </cell>
          <cell r="Z3963">
            <v>0</v>
          </cell>
        </row>
        <row r="3964">
          <cell r="A3964">
            <v>41581</v>
          </cell>
          <cell r="B3964">
            <v>0</v>
          </cell>
          <cell r="C3964">
            <v>0</v>
          </cell>
          <cell r="D3964">
            <v>0</v>
          </cell>
          <cell r="E3964">
            <v>1719020</v>
          </cell>
          <cell r="H3964">
            <v>0</v>
          </cell>
          <cell r="I3964">
            <v>0</v>
          </cell>
          <cell r="J3964">
            <v>0</v>
          </cell>
          <cell r="K3964">
            <v>0</v>
          </cell>
          <cell r="L3964">
            <v>0</v>
          </cell>
          <cell r="M3964">
            <v>107.48</v>
          </cell>
          <cell r="N3964">
            <v>24.91</v>
          </cell>
          <cell r="O3964">
            <v>0.23176404912541868</v>
          </cell>
          <cell r="P3964">
            <v>230</v>
          </cell>
          <cell r="Q3964">
            <v>85000</v>
          </cell>
          <cell r="R3964">
            <v>7.9969296613323406</v>
          </cell>
          <cell r="S3964" t="str">
            <v/>
          </cell>
          <cell r="T3964">
            <v>25219</v>
          </cell>
          <cell r="U3964">
            <v>12.235253807401891</v>
          </cell>
          <cell r="V3964">
            <v>1719020</v>
          </cell>
          <cell r="W3964">
            <v>29178.400000000001</v>
          </cell>
          <cell r="X3964">
            <v>44</v>
          </cell>
          <cell r="Y3964">
            <v>21</v>
          </cell>
          <cell r="Z3964">
            <v>0</v>
          </cell>
        </row>
        <row r="3965">
          <cell r="A3965">
            <v>41582</v>
          </cell>
          <cell r="B3965">
            <v>0</v>
          </cell>
          <cell r="C3965">
            <v>0</v>
          </cell>
          <cell r="D3965">
            <v>0</v>
          </cell>
          <cell r="E3965">
            <v>1583360</v>
          </cell>
          <cell r="H3965">
            <v>0</v>
          </cell>
          <cell r="I3965">
            <v>0</v>
          </cell>
          <cell r="J3965">
            <v>0</v>
          </cell>
          <cell r="K3965">
            <v>0</v>
          </cell>
          <cell r="L3965">
            <v>0</v>
          </cell>
          <cell r="M3965">
            <v>99.14</v>
          </cell>
          <cell r="N3965">
            <v>25.07</v>
          </cell>
          <cell r="O3965">
            <v>0.25287472261448457</v>
          </cell>
          <cell r="P3965">
            <v>230</v>
          </cell>
          <cell r="Q3965">
            <v>75000</v>
          </cell>
          <cell r="R3965">
            <v>7.9854750857373409</v>
          </cell>
          <cell r="S3965" t="str">
            <v/>
          </cell>
          <cell r="T3965">
            <v>22753</v>
          </cell>
          <cell r="U3965">
            <v>11.984641521826999</v>
          </cell>
          <cell r="V3965">
            <v>1583360</v>
          </cell>
          <cell r="W3965">
            <v>33668.300000000003</v>
          </cell>
          <cell r="X3965">
            <v>51</v>
          </cell>
          <cell r="Y3965">
            <v>14</v>
          </cell>
          <cell r="Z3965">
            <v>0</v>
          </cell>
        </row>
        <row r="3966">
          <cell r="A3966">
            <v>41583</v>
          </cell>
          <cell r="B3966">
            <v>0</v>
          </cell>
          <cell r="C3966">
            <v>0</v>
          </cell>
          <cell r="D3966">
            <v>0</v>
          </cell>
          <cell r="E3966">
            <v>1409930</v>
          </cell>
          <cell r="H3966">
            <v>0</v>
          </cell>
          <cell r="I3966">
            <v>0</v>
          </cell>
          <cell r="J3966">
            <v>0</v>
          </cell>
          <cell r="K3966">
            <v>0</v>
          </cell>
          <cell r="L3966">
            <v>0</v>
          </cell>
          <cell r="M3966">
            <v>87.33</v>
          </cell>
          <cell r="N3966">
            <v>20.67</v>
          </cell>
          <cell r="O3966">
            <v>0.23668842322226041</v>
          </cell>
          <cell r="P3966">
            <v>230</v>
          </cell>
          <cell r="Q3966">
            <v>66000</v>
          </cell>
          <cell r="R3966">
            <v>8.0724264284896368</v>
          </cell>
          <cell r="S3966" t="str">
            <v/>
          </cell>
          <cell r="T3966">
            <v>23056</v>
          </cell>
          <cell r="U3966">
            <v>13.638055790003758</v>
          </cell>
          <cell r="V3966">
            <v>1409930</v>
          </cell>
          <cell r="W3966">
            <v>39750.300000000003</v>
          </cell>
          <cell r="X3966">
            <v>56</v>
          </cell>
          <cell r="Y3966">
            <v>9</v>
          </cell>
          <cell r="Z3966">
            <v>0.73119999999998697</v>
          </cell>
        </row>
        <row r="3967">
          <cell r="A3967">
            <v>41584</v>
          </cell>
          <cell r="B3967">
            <v>0</v>
          </cell>
          <cell r="C3967">
            <v>0</v>
          </cell>
          <cell r="D3967">
            <v>0</v>
          </cell>
          <cell r="E3967">
            <v>1540970</v>
          </cell>
          <cell r="H3967">
            <v>0</v>
          </cell>
          <cell r="I3967">
            <v>0</v>
          </cell>
          <cell r="J3967">
            <v>0</v>
          </cell>
          <cell r="K3967">
            <v>0</v>
          </cell>
          <cell r="L3967">
            <v>0</v>
          </cell>
          <cell r="M3967">
            <v>96.49</v>
          </cell>
          <cell r="N3967">
            <v>21.34</v>
          </cell>
          <cell r="O3967">
            <v>0.22116281479946109</v>
          </cell>
          <cell r="P3967">
            <v>230</v>
          </cell>
          <cell r="Q3967">
            <v>81000</v>
          </cell>
          <cell r="R3967">
            <v>7.9851279925380867</v>
          </cell>
          <cell r="S3967" t="str">
            <v/>
          </cell>
          <cell r="T3967">
            <v>23304</v>
          </cell>
          <cell r="U3967">
            <v>12.612533663861072</v>
          </cell>
          <cell r="V3967">
            <v>1540970</v>
          </cell>
          <cell r="W3967">
            <v>33130.300000000003</v>
          </cell>
          <cell r="X3967">
            <v>50</v>
          </cell>
          <cell r="Y3967">
            <v>15</v>
          </cell>
          <cell r="Z3967">
            <v>0</v>
          </cell>
        </row>
        <row r="3968">
          <cell r="A3968">
            <v>41585</v>
          </cell>
          <cell r="B3968">
            <v>0</v>
          </cell>
          <cell r="C3968">
            <v>0</v>
          </cell>
          <cell r="D3968">
            <v>2442</v>
          </cell>
          <cell r="E3968">
            <v>1881560</v>
          </cell>
          <cell r="H3968">
            <v>0</v>
          </cell>
          <cell r="I3968">
            <v>0</v>
          </cell>
          <cell r="J3968">
            <v>0</v>
          </cell>
          <cell r="K3968">
            <v>0</v>
          </cell>
          <cell r="L3968">
            <v>300</v>
          </cell>
          <cell r="M3968">
            <v>119.26</v>
          </cell>
          <cell r="N3968">
            <v>25.98</v>
          </cell>
          <cell r="O3968">
            <v>0.21784336743250041</v>
          </cell>
          <cell r="P3968">
            <v>230</v>
          </cell>
          <cell r="Q3968">
            <v>92000</v>
          </cell>
          <cell r="R3968">
            <v>7.8884789535468727</v>
          </cell>
          <cell r="S3968">
            <v>8.14</v>
          </cell>
          <cell r="T3968">
            <v>27015</v>
          </cell>
          <cell r="U3968">
            <v>11.958856731574595</v>
          </cell>
          <cell r="V3968">
            <v>1884002</v>
          </cell>
          <cell r="W3968">
            <v>26971.9</v>
          </cell>
          <cell r="X3968">
            <v>42</v>
          </cell>
          <cell r="Y3968">
            <v>23</v>
          </cell>
          <cell r="Z3968">
            <v>0</v>
          </cell>
        </row>
        <row r="3969">
          <cell r="A3969">
            <v>41586</v>
          </cell>
          <cell r="B3969">
            <v>0</v>
          </cell>
          <cell r="C3969">
            <v>0</v>
          </cell>
          <cell r="D3969">
            <v>13153</v>
          </cell>
          <cell r="E3969">
            <v>1853400</v>
          </cell>
          <cell r="H3969">
            <v>0</v>
          </cell>
          <cell r="I3969">
            <v>0</v>
          </cell>
          <cell r="J3969">
            <v>0</v>
          </cell>
          <cell r="K3969">
            <v>0</v>
          </cell>
          <cell r="L3969">
            <v>300</v>
          </cell>
          <cell r="M3969">
            <v>116.58</v>
          </cell>
          <cell r="N3969">
            <v>24.52</v>
          </cell>
          <cell r="O3969">
            <v>0.21032767198490307</v>
          </cell>
          <cell r="P3969">
            <v>230</v>
          </cell>
          <cell r="Q3969">
            <v>91000</v>
          </cell>
          <cell r="R3969">
            <v>7.9490478641276381</v>
          </cell>
          <cell r="S3969">
            <v>43.843333333333334</v>
          </cell>
          <cell r="T3969">
            <v>30015</v>
          </cell>
          <cell r="U3969">
            <v>13.411089853864317</v>
          </cell>
          <cell r="V3969">
            <v>1866553</v>
          </cell>
          <cell r="W3969">
            <v>33880.699999999997</v>
          </cell>
          <cell r="X3969">
            <v>42</v>
          </cell>
          <cell r="Y3969">
            <v>23</v>
          </cell>
          <cell r="Z3969">
            <v>0</v>
          </cell>
        </row>
        <row r="3970">
          <cell r="A3970">
            <v>41587</v>
          </cell>
          <cell r="B3970">
            <v>0</v>
          </cell>
          <cell r="C3970">
            <v>0</v>
          </cell>
          <cell r="D3970">
            <v>0</v>
          </cell>
          <cell r="E3970">
            <v>1585340</v>
          </cell>
          <cell r="H3970">
            <v>0</v>
          </cell>
          <cell r="I3970">
            <v>0</v>
          </cell>
          <cell r="J3970">
            <v>0</v>
          </cell>
          <cell r="K3970">
            <v>0</v>
          </cell>
          <cell r="L3970">
            <v>0</v>
          </cell>
          <cell r="M3970">
            <v>102.9</v>
          </cell>
          <cell r="N3970">
            <v>24.26</v>
          </cell>
          <cell r="O3970">
            <v>0.23576287657920311</v>
          </cell>
          <cell r="P3970">
            <v>230</v>
          </cell>
          <cell r="Q3970">
            <v>74000</v>
          </cell>
          <cell r="R3970">
            <v>7.703304178814383</v>
          </cell>
          <cell r="S3970" t="str">
            <v/>
          </cell>
          <cell r="T3970">
            <v>25321</v>
          </cell>
          <cell r="U3970">
            <v>13.320621443980471</v>
          </cell>
          <cell r="V3970">
            <v>1585340</v>
          </cell>
          <cell r="W3970">
            <v>45490.1</v>
          </cell>
          <cell r="X3970">
            <v>54</v>
          </cell>
          <cell r="Y3970">
            <v>11</v>
          </cell>
          <cell r="Z3970">
            <v>0</v>
          </cell>
        </row>
        <row r="3971">
          <cell r="A3971">
            <v>41588</v>
          </cell>
          <cell r="B3971">
            <v>0</v>
          </cell>
          <cell r="C3971">
            <v>0</v>
          </cell>
          <cell r="D3971">
            <v>0</v>
          </cell>
          <cell r="E3971">
            <v>1700130</v>
          </cell>
          <cell r="H3971">
            <v>0</v>
          </cell>
          <cell r="I3971">
            <v>0</v>
          </cell>
          <cell r="J3971">
            <v>0</v>
          </cell>
          <cell r="K3971">
            <v>0</v>
          </cell>
          <cell r="L3971">
            <v>0</v>
          </cell>
          <cell r="M3971">
            <v>109.03</v>
          </cell>
          <cell r="N3971">
            <v>28.82</v>
          </cell>
          <cell r="O3971">
            <v>0.2643309180959369</v>
          </cell>
          <cell r="P3971">
            <v>230</v>
          </cell>
          <cell r="Q3971">
            <v>84000</v>
          </cell>
          <cell r="R3971">
            <v>7.7966156103824638</v>
          </cell>
          <cell r="S3971" t="str">
            <v/>
          </cell>
          <cell r="T3971">
            <v>25790</v>
          </cell>
          <cell r="U3971">
            <v>12.65130313564257</v>
          </cell>
          <cell r="V3971">
            <v>1700130</v>
          </cell>
          <cell r="W3971">
            <v>43616.1</v>
          </cell>
          <cell r="X3971">
            <v>45</v>
          </cell>
          <cell r="Y3971">
            <v>20</v>
          </cell>
          <cell r="Z3971">
            <v>0</v>
          </cell>
        </row>
        <row r="3972">
          <cell r="A3972">
            <v>41589</v>
          </cell>
          <cell r="B3972">
            <v>0</v>
          </cell>
          <cell r="C3972">
            <v>0</v>
          </cell>
          <cell r="D3972">
            <v>0</v>
          </cell>
          <cell r="E3972">
            <v>1745020</v>
          </cell>
          <cell r="H3972">
            <v>0</v>
          </cell>
          <cell r="I3972">
            <v>0</v>
          </cell>
          <cell r="J3972">
            <v>0</v>
          </cell>
          <cell r="K3972">
            <v>0</v>
          </cell>
          <cell r="L3972">
            <v>0</v>
          </cell>
          <cell r="M3972">
            <v>109.47</v>
          </cell>
          <cell r="N3972">
            <v>27.55</v>
          </cell>
          <cell r="O3972">
            <v>0.25166712341280717</v>
          </cell>
          <cell r="P3972">
            <v>230</v>
          </cell>
          <cell r="Q3972">
            <v>85000</v>
          </cell>
          <cell r="R3972">
            <v>7.970311500867818</v>
          </cell>
          <cell r="S3972" t="str">
            <v/>
          </cell>
          <cell r="T3972">
            <v>27495</v>
          </cell>
          <cell r="U3972">
            <v>13.140726180788759</v>
          </cell>
          <cell r="V3972">
            <v>1745020</v>
          </cell>
          <cell r="W3972">
            <v>32969.9</v>
          </cell>
          <cell r="X3972">
            <v>46</v>
          </cell>
          <cell r="Y3972">
            <v>19</v>
          </cell>
          <cell r="Z3972">
            <v>0</v>
          </cell>
        </row>
        <row r="3973">
          <cell r="A3973">
            <v>41590</v>
          </cell>
          <cell r="B3973">
            <v>0</v>
          </cell>
          <cell r="C3973">
            <v>0</v>
          </cell>
          <cell r="D3973">
            <v>226161</v>
          </cell>
          <cell r="E3973">
            <v>2109540</v>
          </cell>
          <cell r="H3973">
            <v>0</v>
          </cell>
          <cell r="I3973">
            <v>0</v>
          </cell>
          <cell r="J3973">
            <v>0</v>
          </cell>
          <cell r="K3973">
            <v>0</v>
          </cell>
          <cell r="L3973">
            <v>3000</v>
          </cell>
          <cell r="M3973">
            <v>135.09</v>
          </cell>
          <cell r="N3973">
            <v>33.26</v>
          </cell>
          <cell r="O3973">
            <v>0.24620623288178251</v>
          </cell>
          <cell r="P3973">
            <v>230</v>
          </cell>
          <cell r="Q3973">
            <v>112000</v>
          </cell>
          <cell r="R3973">
            <v>7.8079058405507435</v>
          </cell>
          <cell r="S3973">
            <v>75.387</v>
          </cell>
          <cell r="T3973">
            <v>30866</v>
          </cell>
          <cell r="U3973">
            <v>11.021206909617284</v>
          </cell>
          <cell r="V3973">
            <v>2335701</v>
          </cell>
          <cell r="W3973">
            <v>38348.6</v>
          </cell>
          <cell r="X3973">
            <v>30</v>
          </cell>
          <cell r="Y3973">
            <v>35</v>
          </cell>
          <cell r="Z3973">
            <v>0</v>
          </cell>
        </row>
        <row r="3974">
          <cell r="A3974">
            <v>41591</v>
          </cell>
          <cell r="B3974">
            <v>0</v>
          </cell>
          <cell r="C3974">
            <v>0</v>
          </cell>
          <cell r="D3974">
            <v>193436</v>
          </cell>
          <cell r="E3974">
            <v>2078320</v>
          </cell>
          <cell r="H3974">
            <v>0</v>
          </cell>
          <cell r="I3974">
            <v>0</v>
          </cell>
          <cell r="J3974">
            <v>0</v>
          </cell>
          <cell r="K3974">
            <v>0</v>
          </cell>
          <cell r="L3974">
            <v>2820</v>
          </cell>
          <cell r="M3974">
            <v>132.97</v>
          </cell>
          <cell r="N3974">
            <v>33.909999999999997</v>
          </cell>
          <cell r="O3974">
            <v>0.25501992930736256</v>
          </cell>
          <cell r="P3974">
            <v>230</v>
          </cell>
          <cell r="Q3974">
            <v>112000</v>
          </cell>
          <cell r="R3974">
            <v>7.8149958637286607</v>
          </cell>
          <cell r="S3974">
            <v>68.594326241134752</v>
          </cell>
          <cell r="T3974">
            <v>29709</v>
          </cell>
          <cell r="U3974">
            <v>10.906675716934389</v>
          </cell>
          <cell r="V3974">
            <v>2271756</v>
          </cell>
          <cell r="W3974">
            <v>39251.5</v>
          </cell>
          <cell r="X3974">
            <v>30</v>
          </cell>
          <cell r="Y3974">
            <v>35</v>
          </cell>
          <cell r="Z3974">
            <v>0</v>
          </cell>
        </row>
        <row r="3975">
          <cell r="A3975">
            <v>41592</v>
          </cell>
          <cell r="B3975">
            <v>0</v>
          </cell>
          <cell r="C3975">
            <v>0</v>
          </cell>
          <cell r="D3975">
            <v>11178</v>
          </cell>
          <cell r="E3975">
            <v>1957880</v>
          </cell>
          <cell r="H3975">
            <v>0</v>
          </cell>
          <cell r="I3975">
            <v>0</v>
          </cell>
          <cell r="J3975">
            <v>0</v>
          </cell>
          <cell r="K3975">
            <v>0</v>
          </cell>
          <cell r="L3975">
            <v>570</v>
          </cell>
          <cell r="M3975">
            <v>128.56</v>
          </cell>
          <cell r="N3975">
            <v>35.43</v>
          </cell>
          <cell r="O3975">
            <v>0.27559116365899189</v>
          </cell>
          <cell r="P3975">
            <v>230</v>
          </cell>
          <cell r="Q3975">
            <v>100000</v>
          </cell>
          <cell r="R3975">
            <v>7.6146546359676419</v>
          </cell>
          <cell r="S3975">
            <v>19.610526315789475</v>
          </cell>
          <cell r="T3975">
            <v>30061</v>
          </cell>
          <cell r="U3975">
            <v>12.732420274059983</v>
          </cell>
          <cell r="V3975">
            <v>1969058</v>
          </cell>
          <cell r="W3975">
            <v>54762.6</v>
          </cell>
          <cell r="X3975">
            <v>42</v>
          </cell>
          <cell r="Y3975">
            <v>23</v>
          </cell>
          <cell r="Z3975">
            <v>0</v>
          </cell>
        </row>
        <row r="3976">
          <cell r="A3976">
            <v>41593</v>
          </cell>
          <cell r="B3976">
            <v>0</v>
          </cell>
          <cell r="C3976">
            <v>0</v>
          </cell>
          <cell r="D3976">
            <v>55600</v>
          </cell>
          <cell r="E3976">
            <v>1707740</v>
          </cell>
          <cell r="H3976">
            <v>0</v>
          </cell>
          <cell r="I3976">
            <v>0</v>
          </cell>
          <cell r="J3976">
            <v>0</v>
          </cell>
          <cell r="K3976">
            <v>0</v>
          </cell>
          <cell r="L3976">
            <v>780</v>
          </cell>
          <cell r="M3976">
            <v>110.1</v>
          </cell>
          <cell r="N3976">
            <v>28.92</v>
          </cell>
          <cell r="O3976">
            <v>0.26267029972752048</v>
          </cell>
          <cell r="P3976">
            <v>230</v>
          </cell>
          <cell r="Q3976">
            <v>82000</v>
          </cell>
          <cell r="R3976">
            <v>7.7554041780199823</v>
          </cell>
          <cell r="S3976">
            <v>71.282051282051285</v>
          </cell>
          <cell r="T3976">
            <v>26922</v>
          </cell>
          <cell r="U3976">
            <v>12.733192691142944</v>
          </cell>
          <cell r="V3976">
            <v>1763340</v>
          </cell>
          <cell r="W3976">
            <v>53643</v>
          </cell>
          <cell r="X3976">
            <v>46</v>
          </cell>
          <cell r="Y3976">
            <v>19</v>
          </cell>
          <cell r="Z3976">
            <v>0</v>
          </cell>
        </row>
        <row r="3977">
          <cell r="A3977">
            <v>41594</v>
          </cell>
          <cell r="B3977">
            <v>0</v>
          </cell>
          <cell r="C3977">
            <v>0</v>
          </cell>
          <cell r="D3977">
            <v>0</v>
          </cell>
          <cell r="E3977">
            <v>1489320</v>
          </cell>
          <cell r="H3977">
            <v>0</v>
          </cell>
          <cell r="I3977">
            <v>0</v>
          </cell>
          <cell r="J3977">
            <v>0</v>
          </cell>
          <cell r="K3977">
            <v>0</v>
          </cell>
          <cell r="L3977">
            <v>0</v>
          </cell>
          <cell r="M3977">
            <v>98.11</v>
          </cell>
          <cell r="N3977">
            <v>20.54</v>
          </cell>
          <cell r="O3977">
            <v>0.20935684435837323</v>
          </cell>
          <cell r="P3977">
            <v>230</v>
          </cell>
          <cell r="Q3977">
            <v>66000</v>
          </cell>
          <cell r="R3977">
            <v>7.5900519824686574</v>
          </cell>
          <cell r="S3977" t="str">
            <v/>
          </cell>
          <cell r="T3977">
            <v>25819</v>
          </cell>
          <cell r="U3977">
            <v>14.458307146885826</v>
          </cell>
          <cell r="V3977">
            <v>1489320</v>
          </cell>
          <cell r="W3977">
            <v>46798.8</v>
          </cell>
          <cell r="X3977">
            <v>58</v>
          </cell>
          <cell r="Y3977">
            <v>7</v>
          </cell>
          <cell r="Z3977">
            <v>5.1455999999999804</v>
          </cell>
        </row>
        <row r="3978">
          <cell r="A3978">
            <v>41595</v>
          </cell>
          <cell r="B3978">
            <v>0</v>
          </cell>
          <cell r="C3978">
            <v>0</v>
          </cell>
          <cell r="D3978">
            <v>1497</v>
          </cell>
          <cell r="E3978">
            <v>1258610</v>
          </cell>
          <cell r="H3978">
            <v>0</v>
          </cell>
          <cell r="I3978">
            <v>0</v>
          </cell>
          <cell r="J3978">
            <v>0</v>
          </cell>
          <cell r="K3978">
            <v>0</v>
          </cell>
          <cell r="L3978">
            <v>90</v>
          </cell>
          <cell r="M3978">
            <v>85.05</v>
          </cell>
          <cell r="N3978">
            <v>18.88</v>
          </cell>
          <cell r="O3978">
            <v>0.22198706643151087</v>
          </cell>
          <cell r="P3978">
            <v>230</v>
          </cell>
          <cell r="Q3978">
            <v>61000</v>
          </cell>
          <cell r="R3978">
            <v>7.3992357436801885</v>
          </cell>
          <cell r="S3978">
            <v>16.633333333333333</v>
          </cell>
          <cell r="T3978">
            <v>26242</v>
          </cell>
          <cell r="U3978">
            <v>17.368229840799234</v>
          </cell>
          <cell r="V3978">
            <v>1260107</v>
          </cell>
          <cell r="W3978">
            <v>31501.5</v>
          </cell>
          <cell r="X3978">
            <v>66</v>
          </cell>
          <cell r="Y3978">
            <v>0</v>
          </cell>
          <cell r="Z3978">
            <v>11.047999999999973</v>
          </cell>
        </row>
        <row r="3979">
          <cell r="A3979">
            <v>41596</v>
          </cell>
          <cell r="B3979">
            <v>0</v>
          </cell>
          <cell r="C3979">
            <v>0</v>
          </cell>
          <cell r="D3979">
            <v>0</v>
          </cell>
          <cell r="E3979">
            <v>1570750</v>
          </cell>
          <cell r="H3979">
            <v>0</v>
          </cell>
          <cell r="I3979">
            <v>0</v>
          </cell>
          <cell r="J3979">
            <v>0</v>
          </cell>
          <cell r="K3979">
            <v>0</v>
          </cell>
          <cell r="L3979">
            <v>0</v>
          </cell>
          <cell r="M3979">
            <v>99.74</v>
          </cell>
          <cell r="N3979">
            <v>22.84</v>
          </cell>
          <cell r="O3979">
            <v>0.22899538800882294</v>
          </cell>
          <cell r="P3979">
            <v>230</v>
          </cell>
          <cell r="Q3979">
            <v>79000</v>
          </cell>
          <cell r="R3979">
            <v>7.8742229797473433</v>
          </cell>
          <cell r="S3979" t="str">
            <v/>
          </cell>
          <cell r="T3979">
            <v>27511</v>
          </cell>
          <cell r="U3979">
            <v>14.607145631067961</v>
          </cell>
          <cell r="V3979">
            <v>1570750</v>
          </cell>
          <cell r="W3979">
            <v>28119</v>
          </cell>
          <cell r="X3979">
            <v>46</v>
          </cell>
          <cell r="Y3979">
            <v>19</v>
          </cell>
          <cell r="Z3979">
            <v>0</v>
          </cell>
        </row>
        <row r="3980">
          <cell r="A3980">
            <v>41597</v>
          </cell>
          <cell r="B3980">
            <v>0</v>
          </cell>
          <cell r="C3980">
            <v>0</v>
          </cell>
          <cell r="D3980">
            <v>1391</v>
          </cell>
          <cell r="E3980">
            <v>1891480</v>
          </cell>
          <cell r="H3980">
            <v>0</v>
          </cell>
          <cell r="I3980">
            <v>0</v>
          </cell>
          <cell r="J3980">
            <v>0</v>
          </cell>
          <cell r="K3980">
            <v>0</v>
          </cell>
          <cell r="L3980">
            <v>40</v>
          </cell>
          <cell r="M3980">
            <v>121.35</v>
          </cell>
          <cell r="N3980">
            <v>26.58</v>
          </cell>
          <cell r="O3980">
            <v>0.21903584672435106</v>
          </cell>
          <cell r="P3980">
            <v>230</v>
          </cell>
          <cell r="Q3980">
            <v>93000</v>
          </cell>
          <cell r="R3980">
            <v>7.7934899052327973</v>
          </cell>
          <cell r="S3980">
            <v>34.774999999999999</v>
          </cell>
          <cell r="T3980">
            <v>29225</v>
          </cell>
          <cell r="U3980">
            <v>12.876551016947271</v>
          </cell>
          <cell r="V3980">
            <v>1892871</v>
          </cell>
          <cell r="W3980">
            <v>23006.5</v>
          </cell>
          <cell r="X3980">
            <v>37</v>
          </cell>
          <cell r="Y3980">
            <v>28</v>
          </cell>
          <cell r="Z3980">
            <v>0</v>
          </cell>
        </row>
        <row r="3981">
          <cell r="A3981">
            <v>41598</v>
          </cell>
          <cell r="B3981">
            <v>0</v>
          </cell>
          <cell r="C3981">
            <v>0</v>
          </cell>
          <cell r="D3981">
            <v>1853</v>
          </cell>
          <cell r="E3981">
            <v>1825020</v>
          </cell>
          <cell r="H3981">
            <v>0</v>
          </cell>
          <cell r="I3981">
            <v>0</v>
          </cell>
          <cell r="J3981">
            <v>0</v>
          </cell>
          <cell r="K3981">
            <v>0</v>
          </cell>
          <cell r="L3981">
            <v>260</v>
          </cell>
          <cell r="M3981">
            <v>120.94</v>
          </cell>
          <cell r="N3981">
            <v>27.09</v>
          </cell>
          <cell r="O3981">
            <v>0.22399536960476268</v>
          </cell>
          <cell r="P3981">
            <v>230</v>
          </cell>
          <cell r="Q3981">
            <v>91000</v>
          </cell>
          <cell r="R3981">
            <v>7.5451463535637506</v>
          </cell>
          <cell r="S3981">
            <v>7.1269230769230774</v>
          </cell>
          <cell r="T3981">
            <v>29470</v>
          </cell>
          <cell r="U3981">
            <v>13.45357887494095</v>
          </cell>
          <cell r="V3981">
            <v>1826873</v>
          </cell>
          <cell r="W3981">
            <v>32749.7</v>
          </cell>
          <cell r="X3981">
            <v>40</v>
          </cell>
          <cell r="Y3981">
            <v>25</v>
          </cell>
          <cell r="Z3981">
            <v>0</v>
          </cell>
        </row>
        <row r="3982">
          <cell r="A3982">
            <v>41599</v>
          </cell>
          <cell r="B3982">
            <v>0</v>
          </cell>
          <cell r="C3982">
            <v>0</v>
          </cell>
          <cell r="D3982">
            <v>0</v>
          </cell>
          <cell r="E3982">
            <v>1573350</v>
          </cell>
          <cell r="H3982">
            <v>0</v>
          </cell>
          <cell r="I3982">
            <v>0</v>
          </cell>
          <cell r="J3982">
            <v>0</v>
          </cell>
          <cell r="K3982">
            <v>0</v>
          </cell>
          <cell r="L3982">
            <v>0</v>
          </cell>
          <cell r="M3982">
            <v>102.52</v>
          </cell>
          <cell r="N3982">
            <v>21.66</v>
          </cell>
          <cell r="O3982">
            <v>0.21127584861490442</v>
          </cell>
          <cell r="P3982">
            <v>230</v>
          </cell>
          <cell r="Q3982">
            <v>70000</v>
          </cell>
          <cell r="R3982">
            <v>7.6733808037456104</v>
          </cell>
          <cell r="S3982" t="str">
            <v/>
          </cell>
          <cell r="T3982">
            <v>32359</v>
          </cell>
          <cell r="U3982">
            <v>17.152830584421775</v>
          </cell>
          <cell r="V3982">
            <v>1573350</v>
          </cell>
          <cell r="W3982">
            <v>45414.8</v>
          </cell>
          <cell r="X3982">
            <v>49</v>
          </cell>
          <cell r="Y3982">
            <v>16</v>
          </cell>
          <cell r="Z3982">
            <v>0</v>
          </cell>
        </row>
        <row r="3983">
          <cell r="A3983">
            <v>41600</v>
          </cell>
          <cell r="B3983">
            <v>0</v>
          </cell>
          <cell r="C3983">
            <v>0</v>
          </cell>
          <cell r="D3983">
            <v>0</v>
          </cell>
          <cell r="E3983">
            <v>1803120</v>
          </cell>
          <cell r="H3983">
            <v>0</v>
          </cell>
          <cell r="I3983">
            <v>0</v>
          </cell>
          <cell r="J3983">
            <v>0</v>
          </cell>
          <cell r="K3983">
            <v>0</v>
          </cell>
          <cell r="L3983">
            <v>0</v>
          </cell>
          <cell r="M3983">
            <v>115.86</v>
          </cell>
          <cell r="N3983">
            <v>25.18</v>
          </cell>
          <cell r="O3983">
            <v>0.21733126186777144</v>
          </cell>
          <cell r="P3983">
            <v>230</v>
          </cell>
          <cell r="Q3983">
            <v>87000</v>
          </cell>
          <cell r="R3983">
            <v>7.7814603832211287</v>
          </cell>
          <cell r="S3983" t="str">
            <v/>
          </cell>
          <cell r="T3983">
            <v>27668</v>
          </cell>
          <cell r="U3983">
            <v>12.797324637295354</v>
          </cell>
          <cell r="V3983">
            <v>1803120</v>
          </cell>
          <cell r="W3983">
            <v>40681.9</v>
          </cell>
          <cell r="X3983">
            <v>40</v>
          </cell>
          <cell r="Y3983">
            <v>25</v>
          </cell>
          <cell r="Z3983">
            <v>0</v>
          </cell>
        </row>
        <row r="3984">
          <cell r="A3984">
            <v>41601</v>
          </cell>
          <cell r="B3984">
            <v>0</v>
          </cell>
          <cell r="C3984">
            <v>0</v>
          </cell>
          <cell r="D3984">
            <v>141560</v>
          </cell>
          <cell r="E3984">
            <v>2121520</v>
          </cell>
          <cell r="H3984">
            <v>0</v>
          </cell>
          <cell r="I3984">
            <v>0</v>
          </cell>
          <cell r="J3984">
            <v>0</v>
          </cell>
          <cell r="K3984">
            <v>0</v>
          </cell>
          <cell r="L3984">
            <v>2230</v>
          </cell>
          <cell r="M3984">
            <v>135.29</v>
          </cell>
          <cell r="N3984">
            <v>29.71</v>
          </cell>
          <cell r="O3984">
            <v>0.21960233572326116</v>
          </cell>
          <cell r="P3984">
            <v>230</v>
          </cell>
          <cell r="Q3984">
            <v>110000</v>
          </cell>
          <cell r="R3984">
            <v>7.8406386281321607</v>
          </cell>
          <cell r="S3984">
            <v>63.479820627802688</v>
          </cell>
          <cell r="T3984">
            <v>27724</v>
          </cell>
          <cell r="U3984">
            <v>10.216968025876239</v>
          </cell>
          <cell r="V3984">
            <v>2263080</v>
          </cell>
          <cell r="W3984">
            <v>30622.9</v>
          </cell>
          <cell r="X3984">
            <v>31</v>
          </cell>
          <cell r="Y3984">
            <v>34</v>
          </cell>
          <cell r="Z3984">
            <v>0</v>
          </cell>
        </row>
        <row r="3985">
          <cell r="A3985">
            <v>41602</v>
          </cell>
          <cell r="B3985">
            <v>0</v>
          </cell>
          <cell r="C3985">
            <v>0</v>
          </cell>
          <cell r="D3985">
            <v>283492</v>
          </cell>
          <cell r="E3985">
            <v>2172780</v>
          </cell>
          <cell r="H3985">
            <v>0</v>
          </cell>
          <cell r="I3985">
            <v>0</v>
          </cell>
          <cell r="J3985">
            <v>0</v>
          </cell>
          <cell r="K3985">
            <v>0</v>
          </cell>
          <cell r="L3985">
            <v>3600</v>
          </cell>
          <cell r="M3985">
            <v>141.11000000000001</v>
          </cell>
          <cell r="N3985">
            <v>33.22</v>
          </cell>
          <cell r="O3985">
            <v>0.235419176528949</v>
          </cell>
          <cell r="P3985">
            <v>230</v>
          </cell>
          <cell r="Q3985">
            <v>109000</v>
          </cell>
          <cell r="R3985">
            <v>7.6988873928141164</v>
          </cell>
          <cell r="S3985">
            <v>78.747777777777785</v>
          </cell>
          <cell r="T3985">
            <v>28937</v>
          </cell>
          <cell r="U3985">
            <v>9.8252384100783612</v>
          </cell>
          <cell r="V3985">
            <v>2456272</v>
          </cell>
          <cell r="W3985">
            <v>42852.5</v>
          </cell>
          <cell r="X3985">
            <v>23</v>
          </cell>
          <cell r="Y3985">
            <v>42</v>
          </cell>
          <cell r="Z3985">
            <v>0</v>
          </cell>
        </row>
        <row r="3986">
          <cell r="A3986">
            <v>41603</v>
          </cell>
          <cell r="B3986">
            <v>0</v>
          </cell>
          <cell r="C3986">
            <v>0</v>
          </cell>
          <cell r="D3986">
            <v>146212</v>
          </cell>
          <cell r="E3986">
            <v>2176690</v>
          </cell>
          <cell r="H3986">
            <v>0</v>
          </cell>
          <cell r="I3986">
            <v>0</v>
          </cell>
          <cell r="J3986">
            <v>0</v>
          </cell>
          <cell r="K3986">
            <v>0</v>
          </cell>
          <cell r="L3986">
            <v>2180</v>
          </cell>
          <cell r="M3986">
            <v>138.81</v>
          </cell>
          <cell r="N3986">
            <v>31.89</v>
          </cell>
          <cell r="O3986">
            <v>0.22973849146315106</v>
          </cell>
          <cell r="P3986">
            <v>230</v>
          </cell>
          <cell r="Q3986">
            <v>106000</v>
          </cell>
          <cell r="R3986">
            <v>7.8405374252575459</v>
          </cell>
          <cell r="S3986">
            <v>67.069724770642196</v>
          </cell>
          <cell r="T3986">
            <v>28814</v>
          </cell>
          <cell r="U3986">
            <v>10.345195793881963</v>
          </cell>
          <cell r="V3986">
            <v>2322902</v>
          </cell>
          <cell r="W3986">
            <v>54957.8</v>
          </cell>
          <cell r="X3986">
            <v>32</v>
          </cell>
          <cell r="Y3986">
            <v>33</v>
          </cell>
          <cell r="Z3986">
            <v>0</v>
          </cell>
        </row>
        <row r="3987">
          <cell r="A3987">
            <v>41604</v>
          </cell>
          <cell r="B3987">
            <v>0</v>
          </cell>
          <cell r="C3987">
            <v>0</v>
          </cell>
          <cell r="D3987">
            <v>107833</v>
          </cell>
          <cell r="E3987">
            <v>2147700</v>
          </cell>
          <cell r="H3987">
            <v>0</v>
          </cell>
          <cell r="I3987">
            <v>0</v>
          </cell>
          <cell r="J3987">
            <v>0</v>
          </cell>
          <cell r="K3987">
            <v>0</v>
          </cell>
          <cell r="L3987">
            <v>1960</v>
          </cell>
          <cell r="M3987">
            <v>135.58000000000001</v>
          </cell>
          <cell r="N3987">
            <v>33.39</v>
          </cell>
          <cell r="O3987">
            <v>0.2462752618380292</v>
          </cell>
          <cell r="P3987">
            <v>230</v>
          </cell>
          <cell r="Q3987">
            <v>107000</v>
          </cell>
          <cell r="R3987">
            <v>7.9204159905590794</v>
          </cell>
          <cell r="S3987">
            <v>55.016836734693875</v>
          </cell>
          <cell r="T3987">
            <v>29766</v>
          </cell>
          <cell r="U3987">
            <v>11.006198534891753</v>
          </cell>
          <cell r="V3987">
            <v>2255533</v>
          </cell>
          <cell r="W3987">
            <v>56725</v>
          </cell>
          <cell r="X3987">
            <v>34</v>
          </cell>
          <cell r="Y3987">
            <v>31</v>
          </cell>
          <cell r="Z3987">
            <v>0</v>
          </cell>
        </row>
        <row r="3988">
          <cell r="A3988">
            <v>41605</v>
          </cell>
          <cell r="B3988">
            <v>0</v>
          </cell>
          <cell r="C3988">
            <v>0</v>
          </cell>
          <cell r="D3988">
            <v>449000</v>
          </cell>
          <cell r="E3988">
            <v>2211120</v>
          </cell>
          <cell r="H3988">
            <v>0</v>
          </cell>
          <cell r="I3988">
            <v>0</v>
          </cell>
          <cell r="J3988">
            <v>0</v>
          </cell>
          <cell r="K3988">
            <v>0</v>
          </cell>
          <cell r="L3988">
            <v>5400</v>
          </cell>
          <cell r="M3988">
            <v>137.88999999999999</v>
          </cell>
          <cell r="N3988">
            <v>35.51</v>
          </cell>
          <cell r="O3988">
            <v>0.25752411342374359</v>
          </cell>
          <cell r="P3988">
            <v>230</v>
          </cell>
          <cell r="Q3988">
            <v>120000</v>
          </cell>
          <cell r="R3988">
            <v>8.0176952643411408</v>
          </cell>
          <cell r="S3988">
            <v>83.148148148148152</v>
          </cell>
          <cell r="T3988">
            <v>41361</v>
          </cell>
          <cell r="U3988">
            <v>12.967487932875207</v>
          </cell>
          <cell r="V3988">
            <v>2660120</v>
          </cell>
          <cell r="W3988">
            <v>56668.1</v>
          </cell>
          <cell r="X3988">
            <v>24</v>
          </cell>
          <cell r="Y3988">
            <v>41</v>
          </cell>
          <cell r="Z3988">
            <v>0</v>
          </cell>
        </row>
        <row r="3989">
          <cell r="A3989">
            <v>41606</v>
          </cell>
          <cell r="B3989">
            <v>0</v>
          </cell>
          <cell r="C3989">
            <v>0</v>
          </cell>
          <cell r="D3989">
            <v>211018</v>
          </cell>
          <cell r="E3989">
            <v>2177260</v>
          </cell>
          <cell r="H3989">
            <v>0</v>
          </cell>
          <cell r="I3989">
            <v>0</v>
          </cell>
          <cell r="J3989">
            <v>0</v>
          </cell>
          <cell r="K3989">
            <v>0</v>
          </cell>
          <cell r="L3989">
            <v>2840</v>
          </cell>
          <cell r="M3989">
            <v>135.46</v>
          </cell>
          <cell r="N3989">
            <v>35.49</v>
          </cell>
          <cell r="O3989">
            <v>0.26199616122840691</v>
          </cell>
          <cell r="P3989">
            <v>230</v>
          </cell>
          <cell r="Q3989">
            <v>116000</v>
          </cell>
          <cell r="R3989">
            <v>8.0365421526649925</v>
          </cell>
          <cell r="S3989">
            <v>74.302112676056339</v>
          </cell>
          <cell r="T3989">
            <v>28964</v>
          </cell>
          <cell r="U3989">
            <v>10.114390368290458</v>
          </cell>
          <cell r="V3989">
            <v>2388278</v>
          </cell>
          <cell r="W3989">
            <v>55600.6</v>
          </cell>
          <cell r="X3989">
            <v>31</v>
          </cell>
          <cell r="Y3989">
            <v>34</v>
          </cell>
          <cell r="Z3989">
            <v>0</v>
          </cell>
        </row>
        <row r="3990">
          <cell r="A3990">
            <v>41607</v>
          </cell>
          <cell r="B3990">
            <v>0</v>
          </cell>
          <cell r="C3990">
            <v>0</v>
          </cell>
          <cell r="D3990">
            <v>124519</v>
          </cell>
          <cell r="E3990">
            <v>2089720</v>
          </cell>
          <cell r="H3990">
            <v>0</v>
          </cell>
          <cell r="I3990">
            <v>0</v>
          </cell>
          <cell r="J3990">
            <v>0</v>
          </cell>
          <cell r="K3990">
            <v>0</v>
          </cell>
          <cell r="L3990">
            <v>4690</v>
          </cell>
          <cell r="M3990">
            <v>130.16</v>
          </cell>
          <cell r="N3990">
            <v>33.81</v>
          </cell>
          <cell r="O3990">
            <v>0.25975722188076217</v>
          </cell>
          <cell r="P3990">
            <v>230</v>
          </cell>
          <cell r="Q3990">
            <v>112000</v>
          </cell>
          <cell r="R3990">
            <v>8.0275046097111247</v>
          </cell>
          <cell r="S3990">
            <v>26.549893390191897</v>
          </cell>
          <cell r="T3990">
            <v>36125</v>
          </cell>
          <cell r="U3990">
            <v>13.606593506843662</v>
          </cell>
          <cell r="V3990">
            <v>2214239</v>
          </cell>
          <cell r="W3990">
            <v>58630.2</v>
          </cell>
          <cell r="X3990">
            <v>34</v>
          </cell>
          <cell r="Y3990">
            <v>31</v>
          </cell>
          <cell r="Z3990">
            <v>0</v>
          </cell>
        </row>
        <row r="3991">
          <cell r="A3991">
            <v>41608</v>
          </cell>
          <cell r="B3991">
            <v>0</v>
          </cell>
          <cell r="C3991">
            <v>0</v>
          </cell>
          <cell r="D3991">
            <v>2183</v>
          </cell>
          <cell r="E3991">
            <v>1883150</v>
          </cell>
          <cell r="H3991">
            <v>0</v>
          </cell>
          <cell r="I3991">
            <v>0</v>
          </cell>
          <cell r="J3991">
            <v>0</v>
          </cell>
          <cell r="K3991">
            <v>0</v>
          </cell>
          <cell r="L3991">
            <v>490</v>
          </cell>
          <cell r="M3991">
            <v>117.3</v>
          </cell>
          <cell r="N3991">
            <v>28.15</v>
          </cell>
          <cell r="O3991">
            <v>0.23998294970161976</v>
          </cell>
          <cell r="P3991">
            <v>230</v>
          </cell>
          <cell r="Q3991">
            <v>91000</v>
          </cell>
          <cell r="R3991">
            <v>8.0270673486786013</v>
          </cell>
          <cell r="S3991">
            <v>4.4551020408163264</v>
          </cell>
          <cell r="T3991">
            <v>31560</v>
          </cell>
          <cell r="U3991">
            <v>13.960950134538569</v>
          </cell>
          <cell r="V3991">
            <v>1885333</v>
          </cell>
          <cell r="W3991">
            <v>56681</v>
          </cell>
          <cell r="X3991">
            <v>39</v>
          </cell>
          <cell r="Y3991">
            <v>26</v>
          </cell>
          <cell r="Z3991">
            <v>0</v>
          </cell>
        </row>
        <row r="3992">
          <cell r="A3992">
            <v>41609</v>
          </cell>
          <cell r="B3992">
            <v>0</v>
          </cell>
          <cell r="C3992">
            <v>0</v>
          </cell>
          <cell r="D3992">
            <v>0</v>
          </cell>
          <cell r="E3992">
            <v>1676030</v>
          </cell>
          <cell r="H3992">
            <v>0</v>
          </cell>
          <cell r="I3992">
            <v>0</v>
          </cell>
          <cell r="J3992">
            <v>0</v>
          </cell>
          <cell r="K3992">
            <v>0</v>
          </cell>
          <cell r="L3992">
            <v>0</v>
          </cell>
          <cell r="M3992">
            <v>105.35</v>
          </cell>
          <cell r="N3992">
            <v>26.1</v>
          </cell>
          <cell r="O3992">
            <v>0.24774560987185573</v>
          </cell>
          <cell r="P3992">
            <v>230</v>
          </cell>
          <cell r="Q3992">
            <v>79000</v>
          </cell>
          <cell r="R3992">
            <v>7.9545799715234935</v>
          </cell>
          <cell r="S3992" t="str">
            <v/>
          </cell>
          <cell r="T3992">
            <v>28960</v>
          </cell>
          <cell r="U3992">
            <v>14.410625108142455</v>
          </cell>
          <cell r="V3992">
            <v>1676030</v>
          </cell>
          <cell r="W3992">
            <v>52867.1</v>
          </cell>
          <cell r="X3992">
            <v>46</v>
          </cell>
          <cell r="Y3992">
            <v>19</v>
          </cell>
          <cell r="Z3992">
            <v>0</v>
          </cell>
        </row>
        <row r="3993">
          <cell r="A3993">
            <v>41610</v>
          </cell>
          <cell r="B3993">
            <v>0</v>
          </cell>
          <cell r="C3993">
            <v>0</v>
          </cell>
          <cell r="D3993">
            <v>0</v>
          </cell>
          <cell r="E3993">
            <v>1694590</v>
          </cell>
          <cell r="H3993">
            <v>0</v>
          </cell>
          <cell r="I3993">
            <v>0</v>
          </cell>
          <cell r="J3993">
            <v>0</v>
          </cell>
          <cell r="K3993">
            <v>0</v>
          </cell>
          <cell r="L3993">
            <v>0</v>
          </cell>
          <cell r="M3993">
            <v>107.07</v>
          </cell>
          <cell r="N3993">
            <v>25.76</v>
          </cell>
          <cell r="O3993">
            <v>0.24059026804893999</v>
          </cell>
          <cell r="P3993">
            <v>230</v>
          </cell>
          <cell r="Q3993">
            <v>81000</v>
          </cell>
          <cell r="R3993">
            <v>7.9134678247875225</v>
          </cell>
          <cell r="S3993" t="str">
            <v/>
          </cell>
          <cell r="T3993">
            <v>31067</v>
          </cell>
          <cell r="U3993">
            <v>15.289762125351855</v>
          </cell>
          <cell r="V3993">
            <v>1694590</v>
          </cell>
          <cell r="W3993">
            <v>42638.6</v>
          </cell>
          <cell r="X3993">
            <v>46</v>
          </cell>
          <cell r="Y3993">
            <v>19</v>
          </cell>
          <cell r="Z3993">
            <v>0</v>
          </cell>
        </row>
        <row r="3994">
          <cell r="A3994">
            <v>41611</v>
          </cell>
          <cell r="B3994">
            <v>0</v>
          </cell>
          <cell r="C3994">
            <v>0</v>
          </cell>
          <cell r="D3994">
            <v>0</v>
          </cell>
          <cell r="E3994">
            <v>1555090</v>
          </cell>
          <cell r="H3994">
            <v>0</v>
          </cell>
          <cell r="I3994">
            <v>0</v>
          </cell>
          <cell r="J3994">
            <v>0</v>
          </cell>
          <cell r="K3994">
            <v>0</v>
          </cell>
          <cell r="L3994">
            <v>0</v>
          </cell>
          <cell r="M3994">
            <v>98.84</v>
          </cell>
          <cell r="N3994">
            <v>24.8</v>
          </cell>
          <cell r="O3994">
            <v>0.25091056252529342</v>
          </cell>
          <cell r="P3994">
            <v>230</v>
          </cell>
          <cell r="Q3994">
            <v>71000</v>
          </cell>
          <cell r="R3994">
            <v>7.866703763658438</v>
          </cell>
          <cell r="S3994" t="str">
            <v/>
          </cell>
          <cell r="T3994">
            <v>30130</v>
          </cell>
          <cell r="U3994">
            <v>16.158820389816668</v>
          </cell>
          <cell r="V3994">
            <v>1555090</v>
          </cell>
          <cell r="W3994">
            <v>36443.199999999997</v>
          </cell>
          <cell r="X3994">
            <v>49</v>
          </cell>
          <cell r="Y3994">
            <v>16</v>
          </cell>
          <cell r="Z3994">
            <v>0</v>
          </cell>
        </row>
        <row r="3995">
          <cell r="A3995">
            <v>41612</v>
          </cell>
          <cell r="B3995">
            <v>0</v>
          </cell>
          <cell r="C3995">
            <v>0</v>
          </cell>
          <cell r="D3995">
            <v>0</v>
          </cell>
          <cell r="E3995">
            <v>1363100</v>
          </cell>
          <cell r="H3995">
            <v>0</v>
          </cell>
          <cell r="I3995">
            <v>0</v>
          </cell>
          <cell r="J3995">
            <v>0</v>
          </cell>
          <cell r="K3995">
            <v>0</v>
          </cell>
          <cell r="L3995">
            <v>0</v>
          </cell>
          <cell r="M3995">
            <v>88.99</v>
          </cell>
          <cell r="N3995">
            <v>20.079999999999998</v>
          </cell>
          <cell r="O3995">
            <v>0.22564333071131587</v>
          </cell>
          <cell r="P3995">
            <v>230</v>
          </cell>
          <cell r="Q3995">
            <v>62000</v>
          </cell>
          <cell r="R3995">
            <v>7.6587256995167996</v>
          </cell>
          <cell r="S3995" t="str">
            <v/>
          </cell>
          <cell r="T3995">
            <v>33589</v>
          </cell>
          <cell r="U3995">
            <v>20.551115838896632</v>
          </cell>
          <cell r="V3995">
            <v>1363100</v>
          </cell>
          <cell r="W3995">
            <v>36768.5</v>
          </cell>
          <cell r="X3995">
            <v>56</v>
          </cell>
          <cell r="Y3995">
            <v>9</v>
          </cell>
          <cell r="Z3995">
            <v>2.5199999999999889</v>
          </cell>
        </row>
        <row r="3996">
          <cell r="A3996">
            <v>41613</v>
          </cell>
          <cell r="B3996">
            <v>0</v>
          </cell>
          <cell r="C3996">
            <v>0</v>
          </cell>
          <cell r="D3996">
            <v>177152</v>
          </cell>
          <cell r="E3996">
            <v>1989860</v>
          </cell>
          <cell r="H3996">
            <v>0</v>
          </cell>
          <cell r="I3996">
            <v>0</v>
          </cell>
          <cell r="J3996">
            <v>0</v>
          </cell>
          <cell r="K3996">
            <v>0</v>
          </cell>
          <cell r="L3996">
            <v>2400</v>
          </cell>
          <cell r="M3996">
            <v>124.53</v>
          </cell>
          <cell r="N3996">
            <v>30.22</v>
          </cell>
          <cell r="O3996">
            <v>0.24267244840600657</v>
          </cell>
          <cell r="P3996">
            <v>230</v>
          </cell>
          <cell r="Q3996">
            <v>111000</v>
          </cell>
          <cell r="R3996">
            <v>7.9894804464787601</v>
          </cell>
          <cell r="S3996">
            <v>73.813333333333333</v>
          </cell>
          <cell r="T3996">
            <v>35206</v>
          </cell>
          <cell r="U3996">
            <v>13.549442273508404</v>
          </cell>
          <cell r="V3996">
            <v>2167012</v>
          </cell>
          <cell r="W3996">
            <v>30904.5</v>
          </cell>
          <cell r="X3996">
            <v>38</v>
          </cell>
          <cell r="Y3996">
            <v>27</v>
          </cell>
          <cell r="Z3996">
            <v>0</v>
          </cell>
        </row>
        <row r="3997">
          <cell r="A3997">
            <v>41614</v>
          </cell>
          <cell r="B3997">
            <v>0</v>
          </cell>
          <cell r="C3997">
            <v>0</v>
          </cell>
          <cell r="D3997">
            <v>658226</v>
          </cell>
          <cell r="E3997">
            <v>2196470</v>
          </cell>
          <cell r="H3997">
            <v>0</v>
          </cell>
          <cell r="I3997">
            <v>0</v>
          </cell>
          <cell r="J3997">
            <v>0</v>
          </cell>
          <cell r="K3997">
            <v>0</v>
          </cell>
          <cell r="L3997">
            <v>7850</v>
          </cell>
          <cell r="M3997">
            <v>138.97</v>
          </cell>
          <cell r="N3997">
            <v>31.73</v>
          </cell>
          <cell r="O3997">
            <v>0.228322659566813</v>
          </cell>
          <cell r="P3997">
            <v>230</v>
          </cell>
          <cell r="Q3997">
            <v>126000</v>
          </cell>
          <cell r="R3997">
            <v>7.902676836727351</v>
          </cell>
          <cell r="S3997">
            <v>83.850445859872607</v>
          </cell>
          <cell r="T3997">
            <v>46413</v>
          </cell>
          <cell r="U3997">
            <v>13.559567113275808</v>
          </cell>
          <cell r="V3997">
            <v>2854696</v>
          </cell>
          <cell r="W3997">
            <v>25420.1</v>
          </cell>
          <cell r="X3997">
            <v>22</v>
          </cell>
          <cell r="Y3997">
            <v>43</v>
          </cell>
          <cell r="Z3997">
            <v>0</v>
          </cell>
        </row>
        <row r="3998">
          <cell r="A3998">
            <v>41615</v>
          </cell>
          <cell r="B3998">
            <v>0</v>
          </cell>
          <cell r="C3998">
            <v>0</v>
          </cell>
          <cell r="D3998">
            <v>790885</v>
          </cell>
          <cell r="E3998">
            <v>2204320</v>
          </cell>
          <cell r="H3998">
            <v>0</v>
          </cell>
          <cell r="I3998">
            <v>0</v>
          </cell>
          <cell r="J3998">
            <v>0</v>
          </cell>
          <cell r="K3998">
            <v>0</v>
          </cell>
          <cell r="L3998">
            <v>9410</v>
          </cell>
          <cell r="M3998">
            <v>140.07</v>
          </cell>
          <cell r="N3998">
            <v>33.15</v>
          </cell>
          <cell r="O3998">
            <v>0.23666738059541659</v>
          </cell>
          <cell r="P3998">
            <v>230</v>
          </cell>
          <cell r="Q3998">
            <v>134000</v>
          </cell>
          <cell r="R3998">
            <v>7.8686371100164205</v>
          </cell>
          <cell r="S3998">
            <v>84.047290116896917</v>
          </cell>
          <cell r="T3998">
            <v>35051</v>
          </cell>
          <cell r="U3998">
            <v>9.7597773775083834</v>
          </cell>
          <cell r="V3998">
            <v>2995205</v>
          </cell>
          <cell r="W3998">
            <v>51834.9</v>
          </cell>
          <cell r="X3998">
            <v>12</v>
          </cell>
          <cell r="Y3998">
            <v>53</v>
          </cell>
          <cell r="Z3998">
            <v>0</v>
          </cell>
        </row>
        <row r="3999">
          <cell r="A3999">
            <v>41616</v>
          </cell>
          <cell r="B3999">
            <v>0</v>
          </cell>
          <cell r="C3999">
            <v>0</v>
          </cell>
          <cell r="D3999">
            <v>509765</v>
          </cell>
          <cell r="E3999">
            <v>2218430</v>
          </cell>
          <cell r="H3999">
            <v>0</v>
          </cell>
          <cell r="I3999">
            <v>0</v>
          </cell>
          <cell r="J3999">
            <v>0</v>
          </cell>
          <cell r="K3999">
            <v>0</v>
          </cell>
          <cell r="L3999">
            <v>6180</v>
          </cell>
          <cell r="M3999">
            <v>138.08000000000001</v>
          </cell>
          <cell r="N3999">
            <v>32.159999999999997</v>
          </cell>
          <cell r="O3999">
            <v>0.23290845886442638</v>
          </cell>
          <cell r="P3999">
            <v>230</v>
          </cell>
          <cell r="Q3999">
            <v>115000</v>
          </cell>
          <cell r="R3999">
            <v>8.0331329663962912</v>
          </cell>
          <cell r="S3999">
            <v>82.486245954692563</v>
          </cell>
          <cell r="T3999">
            <v>35657</v>
          </cell>
          <cell r="U3999">
            <v>10.90022450741241</v>
          </cell>
          <cell r="V3999">
            <v>2728195</v>
          </cell>
          <cell r="W3999">
            <v>57704.2</v>
          </cell>
          <cell r="X3999">
            <v>24</v>
          </cell>
          <cell r="Y3999">
            <v>41</v>
          </cell>
          <cell r="Z3999">
            <v>0</v>
          </cell>
        </row>
        <row r="4000">
          <cell r="A4000">
            <v>41617</v>
          </cell>
          <cell r="B4000">
            <v>0</v>
          </cell>
          <cell r="C4000">
            <v>0</v>
          </cell>
          <cell r="D4000">
            <v>641172</v>
          </cell>
          <cell r="E4000">
            <v>2037490</v>
          </cell>
          <cell r="H4000">
            <v>0</v>
          </cell>
          <cell r="I4000">
            <v>0</v>
          </cell>
          <cell r="J4000">
            <v>0</v>
          </cell>
          <cell r="K4000">
            <v>0</v>
          </cell>
          <cell r="L4000">
            <v>7860</v>
          </cell>
          <cell r="M4000">
            <v>128.38</v>
          </cell>
          <cell r="N4000">
            <v>31.78</v>
          </cell>
          <cell r="O4000">
            <v>0.24754634678298801</v>
          </cell>
          <cell r="P4000">
            <v>230</v>
          </cell>
          <cell r="Q4000">
            <v>118000</v>
          </cell>
          <cell r="R4000">
            <v>7.9353871319520177</v>
          </cell>
          <cell r="S4000">
            <v>81.574045801526722</v>
          </cell>
          <cell r="T4000">
            <v>37766</v>
          </cell>
          <cell r="U4000">
            <v>11.758424168484115</v>
          </cell>
          <cell r="V4000">
            <v>2678662</v>
          </cell>
          <cell r="W4000">
            <v>58461.5</v>
          </cell>
          <cell r="X4000">
            <v>26</v>
          </cell>
          <cell r="Y4000">
            <v>39</v>
          </cell>
          <cell r="Z4000">
            <v>0</v>
          </cell>
        </row>
        <row r="4001">
          <cell r="A4001">
            <v>41618</v>
          </cell>
          <cell r="B4001">
            <v>0</v>
          </cell>
          <cell r="C4001">
            <v>0</v>
          </cell>
          <cell r="D4001">
            <v>726124</v>
          </cell>
          <cell r="E4001">
            <v>1885480</v>
          </cell>
          <cell r="H4001">
            <v>0</v>
          </cell>
          <cell r="I4001">
            <v>0</v>
          </cell>
          <cell r="J4001">
            <v>0</v>
          </cell>
          <cell r="K4001">
            <v>0</v>
          </cell>
          <cell r="L4001">
            <v>8880</v>
          </cell>
          <cell r="M4001">
            <v>122.46</v>
          </cell>
          <cell r="N4001">
            <v>26.65</v>
          </cell>
          <cell r="O4001">
            <v>0.21762208067940553</v>
          </cell>
          <cell r="P4001">
            <v>230</v>
          </cell>
          <cell r="Q4001">
            <v>122000</v>
          </cell>
          <cell r="R4001">
            <v>7.6983504817899719</v>
          </cell>
          <cell r="S4001">
            <v>81.770720720720718</v>
          </cell>
          <cell r="T4001">
            <v>33184</v>
          </cell>
          <cell r="U4001">
            <v>10.59711043481324</v>
          </cell>
          <cell r="V4001">
            <v>2611604</v>
          </cell>
          <cell r="W4001">
            <v>58254.3</v>
          </cell>
          <cell r="X4001">
            <v>22</v>
          </cell>
          <cell r="Y4001">
            <v>43</v>
          </cell>
          <cell r="Z4001">
            <v>0</v>
          </cell>
        </row>
        <row r="4002">
          <cell r="A4002">
            <v>41619</v>
          </cell>
          <cell r="B4002">
            <v>0</v>
          </cell>
          <cell r="C4002">
            <v>0</v>
          </cell>
          <cell r="D4002">
            <v>716709</v>
          </cell>
          <cell r="E4002">
            <v>1918060</v>
          </cell>
          <cell r="H4002">
            <v>0</v>
          </cell>
          <cell r="I4002">
            <v>0</v>
          </cell>
          <cell r="J4002">
            <v>0</v>
          </cell>
          <cell r="K4002">
            <v>0</v>
          </cell>
          <cell r="L4002">
            <v>8710</v>
          </cell>
          <cell r="M4002">
            <v>125.31</v>
          </cell>
          <cell r="N4002">
            <v>26.47</v>
          </cell>
          <cell r="O4002">
            <v>0.21123613438672093</v>
          </cell>
          <cell r="P4002">
            <v>230</v>
          </cell>
          <cell r="Q4002">
            <v>123000</v>
          </cell>
          <cell r="R4002">
            <v>7.6532599154097838</v>
          </cell>
          <cell r="S4002">
            <v>82.285763490241109</v>
          </cell>
          <cell r="T4002">
            <v>34479</v>
          </cell>
          <cell r="U4002">
            <v>10.913854687071238</v>
          </cell>
          <cell r="V4002">
            <v>2634769</v>
          </cell>
          <cell r="W4002">
            <v>50337.1</v>
          </cell>
          <cell r="X4002">
            <v>22</v>
          </cell>
          <cell r="Y4002">
            <v>43</v>
          </cell>
          <cell r="Z4002">
            <v>0</v>
          </cell>
        </row>
        <row r="4003">
          <cell r="A4003">
            <v>41620</v>
          </cell>
          <cell r="B4003">
            <v>0</v>
          </cell>
          <cell r="C4003">
            <v>0</v>
          </cell>
          <cell r="D4003">
            <v>999568</v>
          </cell>
          <cell r="E4003">
            <v>1870440</v>
          </cell>
          <cell r="H4003">
            <v>0</v>
          </cell>
          <cell r="I4003">
            <v>0</v>
          </cell>
          <cell r="J4003">
            <v>0</v>
          </cell>
          <cell r="K4003">
            <v>0</v>
          </cell>
          <cell r="L4003">
            <v>11620</v>
          </cell>
          <cell r="M4003">
            <v>125.24</v>
          </cell>
          <cell r="N4003">
            <v>25.91</v>
          </cell>
          <cell r="O4003">
            <v>0.20688278505269883</v>
          </cell>
          <cell r="P4003">
            <v>230</v>
          </cell>
          <cell r="Q4003">
            <v>130000</v>
          </cell>
          <cell r="R4003">
            <v>7.4674225487064838</v>
          </cell>
          <cell r="S4003">
            <v>86.021342512908774</v>
          </cell>
          <cell r="T4003">
            <v>34719</v>
          </cell>
          <cell r="U4003">
            <v>10.089047138544563</v>
          </cell>
          <cell r="V4003">
            <v>2870008</v>
          </cell>
          <cell r="W4003">
            <v>44733.3</v>
          </cell>
          <cell r="X4003">
            <v>14</v>
          </cell>
          <cell r="Y4003">
            <v>51</v>
          </cell>
          <cell r="Z4003">
            <v>0</v>
          </cell>
        </row>
        <row r="4004">
          <cell r="A4004">
            <v>41621</v>
          </cell>
          <cell r="B4004">
            <v>0</v>
          </cell>
          <cell r="C4004">
            <v>0</v>
          </cell>
          <cell r="D4004">
            <v>607429</v>
          </cell>
          <cell r="E4004">
            <v>1924480</v>
          </cell>
          <cell r="H4004">
            <v>0</v>
          </cell>
          <cell r="I4004">
            <v>0</v>
          </cell>
          <cell r="J4004">
            <v>0</v>
          </cell>
          <cell r="K4004">
            <v>0</v>
          </cell>
          <cell r="L4004">
            <v>7260</v>
          </cell>
          <cell r="M4004">
            <v>129.16999999999999</v>
          </cell>
          <cell r="N4004">
            <v>27.95</v>
          </cell>
          <cell r="O4004">
            <v>0.21638151273515524</v>
          </cell>
          <cell r="P4004">
            <v>230</v>
          </cell>
          <cell r="Q4004">
            <v>116000</v>
          </cell>
          <cell r="R4004">
            <v>7.449407757219169</v>
          </cell>
          <cell r="S4004">
            <v>83.667906336088151</v>
          </cell>
          <cell r="T4004">
            <v>32483</v>
          </cell>
          <cell r="U4004">
            <v>10.699761326335187</v>
          </cell>
          <cell r="V4004">
            <v>2531909</v>
          </cell>
          <cell r="W4004">
            <v>45613.5</v>
          </cell>
          <cell r="X4004">
            <v>28</v>
          </cell>
          <cell r="Y4004">
            <v>37</v>
          </cell>
          <cell r="Z4004">
            <v>0</v>
          </cell>
        </row>
        <row r="4005">
          <cell r="A4005">
            <v>41622</v>
          </cell>
          <cell r="B4005">
            <v>0</v>
          </cell>
          <cell r="C4005">
            <v>0</v>
          </cell>
          <cell r="D4005">
            <v>494406</v>
          </cell>
          <cell r="E4005">
            <v>1970700</v>
          </cell>
          <cell r="H4005">
            <v>0</v>
          </cell>
          <cell r="I4005">
            <v>0</v>
          </cell>
          <cell r="J4005">
            <v>0</v>
          </cell>
          <cell r="K4005">
            <v>0</v>
          </cell>
          <cell r="L4005">
            <v>5940</v>
          </cell>
          <cell r="M4005">
            <v>128.1</v>
          </cell>
          <cell r="N4005">
            <v>31</v>
          </cell>
          <cell r="O4005">
            <v>0.24199843871975021</v>
          </cell>
          <cell r="P4005">
            <v>230</v>
          </cell>
          <cell r="Q4005">
            <v>111000</v>
          </cell>
          <cell r="R4005">
            <v>7.6920374707259951</v>
          </cell>
          <cell r="S4005">
            <v>83.233333333333334</v>
          </cell>
          <cell r="T4005">
            <v>29855</v>
          </cell>
          <cell r="U4005">
            <v>10.100608249706097</v>
          </cell>
          <cell r="V4005">
            <v>2465106</v>
          </cell>
          <cell r="W4005">
            <v>43139.7</v>
          </cell>
          <cell r="X4005">
            <v>33</v>
          </cell>
          <cell r="Y4005">
            <v>32</v>
          </cell>
          <cell r="Z4005">
            <v>0</v>
          </cell>
        </row>
        <row r="4006">
          <cell r="A4006">
            <v>41623</v>
          </cell>
          <cell r="B4006">
            <v>0</v>
          </cell>
          <cell r="C4006">
            <v>0</v>
          </cell>
          <cell r="D4006">
            <v>586336</v>
          </cell>
          <cell r="E4006">
            <v>1981870</v>
          </cell>
          <cell r="H4006">
            <v>0</v>
          </cell>
          <cell r="I4006">
            <v>0</v>
          </cell>
          <cell r="J4006">
            <v>0</v>
          </cell>
          <cell r="K4006">
            <v>0</v>
          </cell>
          <cell r="L4006">
            <v>6970</v>
          </cell>
          <cell r="M4006">
            <v>131.77000000000001</v>
          </cell>
          <cell r="N4006">
            <v>29.12</v>
          </cell>
          <cell r="O4006">
            <v>0.22099112089246414</v>
          </cell>
          <cell r="P4006">
            <v>230</v>
          </cell>
          <cell r="Q4006">
            <v>111000</v>
          </cell>
          <cell r="R4006">
            <v>7.5201866889276774</v>
          </cell>
          <cell r="S4006">
            <v>84.12281205164993</v>
          </cell>
          <cell r="T4006">
            <v>30443</v>
          </cell>
          <cell r="U4006">
            <v>9.8860691081634418</v>
          </cell>
          <cell r="V4006">
            <v>2568206</v>
          </cell>
          <cell r="W4006">
            <v>45853.599999999999</v>
          </cell>
          <cell r="X4006">
            <v>30</v>
          </cell>
          <cell r="Y4006">
            <v>35</v>
          </cell>
          <cell r="Z4006">
            <v>0</v>
          </cell>
        </row>
        <row r="4007">
          <cell r="A4007">
            <v>41624</v>
          </cell>
          <cell r="B4007">
            <v>0</v>
          </cell>
          <cell r="C4007">
            <v>0</v>
          </cell>
          <cell r="D4007">
            <v>260175</v>
          </cell>
          <cell r="E4007">
            <v>1950130</v>
          </cell>
          <cell r="H4007">
            <v>0</v>
          </cell>
          <cell r="I4007">
            <v>0</v>
          </cell>
          <cell r="J4007">
            <v>0</v>
          </cell>
          <cell r="K4007">
            <v>0</v>
          </cell>
          <cell r="L4007">
            <v>3350</v>
          </cell>
          <cell r="M4007">
            <v>125.54</v>
          </cell>
          <cell r="N4007">
            <v>29.55</v>
          </cell>
          <cell r="O4007">
            <v>0.23538314481440178</v>
          </cell>
          <cell r="P4007">
            <v>230</v>
          </cell>
          <cell r="Q4007">
            <v>101000</v>
          </cell>
          <cell r="R4007">
            <v>7.7669667038394135</v>
          </cell>
          <cell r="S4007">
            <v>77.664179104477611</v>
          </cell>
          <cell r="T4007">
            <v>29835</v>
          </cell>
          <cell r="U4007">
            <v>11.257446370523525</v>
          </cell>
          <cell r="V4007">
            <v>2210305</v>
          </cell>
          <cell r="W4007">
            <v>47811.4</v>
          </cell>
          <cell r="X4007">
            <v>38</v>
          </cell>
          <cell r="Y4007">
            <v>27</v>
          </cell>
          <cell r="Z4007">
            <v>0</v>
          </cell>
        </row>
        <row r="4008">
          <cell r="A4008">
            <v>41625</v>
          </cell>
          <cell r="B4008">
            <v>0</v>
          </cell>
          <cell r="C4008">
            <v>0</v>
          </cell>
          <cell r="D4008">
            <v>360305</v>
          </cell>
          <cell r="E4008">
            <v>1960140</v>
          </cell>
          <cell r="H4008">
            <v>0</v>
          </cell>
          <cell r="I4008">
            <v>0</v>
          </cell>
          <cell r="J4008">
            <v>0</v>
          </cell>
          <cell r="K4008">
            <v>0</v>
          </cell>
          <cell r="L4008">
            <v>4440</v>
          </cell>
          <cell r="M4008">
            <v>128.08000000000001</v>
          </cell>
          <cell r="N4008">
            <v>29.25</v>
          </cell>
          <cell r="O4008">
            <v>0.2283728919425359</v>
          </cell>
          <cell r="P4008">
            <v>230</v>
          </cell>
          <cell r="Q4008">
            <v>111000</v>
          </cell>
          <cell r="R4008">
            <v>7.6520143660212359</v>
          </cell>
          <cell r="S4008">
            <v>81.14977477477477</v>
          </cell>
          <cell r="T4008">
            <v>29094</v>
          </cell>
          <cell r="U4008">
            <v>10.45678565964718</v>
          </cell>
          <cell r="V4008">
            <v>2320445</v>
          </cell>
          <cell r="W4008">
            <v>48620.6</v>
          </cell>
          <cell r="X4008">
            <v>34</v>
          </cell>
          <cell r="Y4008">
            <v>31</v>
          </cell>
          <cell r="Z4008">
            <v>0</v>
          </cell>
        </row>
        <row r="4009">
          <cell r="A4009">
            <v>41626</v>
          </cell>
          <cell r="B4009">
            <v>0</v>
          </cell>
          <cell r="C4009">
            <v>0</v>
          </cell>
          <cell r="D4009">
            <v>208092</v>
          </cell>
          <cell r="E4009">
            <v>1945020</v>
          </cell>
          <cell r="H4009">
            <v>0</v>
          </cell>
          <cell r="I4009">
            <v>0</v>
          </cell>
          <cell r="J4009">
            <v>0</v>
          </cell>
          <cell r="K4009">
            <v>0</v>
          </cell>
          <cell r="L4009">
            <v>2560</v>
          </cell>
          <cell r="M4009">
            <v>125.35</v>
          </cell>
          <cell r="N4009">
            <v>30.64</v>
          </cell>
          <cell r="O4009">
            <v>0.24443558037495017</v>
          </cell>
          <cell r="P4009">
            <v>230</v>
          </cell>
          <cell r="Q4009">
            <v>111000</v>
          </cell>
          <cell r="R4009">
            <v>7.7583566015157555</v>
          </cell>
          <cell r="S4009">
            <v>81.285937500000003</v>
          </cell>
          <cell r="T4009">
            <v>28168</v>
          </cell>
          <cell r="U4009">
            <v>10.91077101423428</v>
          </cell>
          <cell r="V4009">
            <v>2153112</v>
          </cell>
          <cell r="W4009">
            <v>47048.5</v>
          </cell>
          <cell r="X4009">
            <v>33</v>
          </cell>
          <cell r="Y4009">
            <v>32</v>
          </cell>
          <cell r="Z4009">
            <v>0</v>
          </cell>
        </row>
        <row r="4010">
          <cell r="A4010">
            <v>41627</v>
          </cell>
          <cell r="B4010">
            <v>0</v>
          </cell>
          <cell r="C4010">
            <v>0</v>
          </cell>
          <cell r="D4010">
            <v>0</v>
          </cell>
          <cell r="E4010">
            <v>1681660</v>
          </cell>
          <cell r="H4010">
            <v>0</v>
          </cell>
          <cell r="I4010">
            <v>0</v>
          </cell>
          <cell r="J4010">
            <v>0</v>
          </cell>
          <cell r="K4010">
            <v>0</v>
          </cell>
          <cell r="L4010">
            <v>0</v>
          </cell>
          <cell r="M4010">
            <v>110.09</v>
          </cell>
          <cell r="N4010">
            <v>25.34</v>
          </cell>
          <cell r="O4010">
            <v>0.23017531110909256</v>
          </cell>
          <cell r="P4010">
            <v>230</v>
          </cell>
          <cell r="Q4010">
            <v>82000</v>
          </cell>
          <cell r="R4010">
            <v>7.6376600962848578</v>
          </cell>
          <cell r="S4010" t="str">
            <v/>
          </cell>
          <cell r="T4010">
            <v>25042</v>
          </cell>
          <cell r="U4010">
            <v>12.419292841596993</v>
          </cell>
          <cell r="V4010">
            <v>1681660</v>
          </cell>
          <cell r="W4010">
            <v>47957</v>
          </cell>
          <cell r="X4010">
            <v>50</v>
          </cell>
          <cell r="Y4010">
            <v>15</v>
          </cell>
          <cell r="Z4010">
            <v>0</v>
          </cell>
        </row>
        <row r="4011">
          <cell r="A4011">
            <v>41628</v>
          </cell>
          <cell r="B4011">
            <v>0</v>
          </cell>
          <cell r="C4011">
            <v>0</v>
          </cell>
          <cell r="D4011">
            <v>0</v>
          </cell>
          <cell r="E4011">
            <v>1367320</v>
          </cell>
          <cell r="H4011">
            <v>0</v>
          </cell>
          <cell r="I4011">
            <v>0</v>
          </cell>
          <cell r="J4011">
            <v>0</v>
          </cell>
          <cell r="K4011">
            <v>0</v>
          </cell>
          <cell r="L4011">
            <v>0</v>
          </cell>
          <cell r="M4011">
            <v>88.03</v>
          </cell>
          <cell r="N4011">
            <v>20.03</v>
          </cell>
          <cell r="O4011">
            <v>0.22753606724980122</v>
          </cell>
          <cell r="P4011">
            <v>230</v>
          </cell>
          <cell r="Q4011">
            <v>76000</v>
          </cell>
          <cell r="R4011">
            <v>7.7662160627058956</v>
          </cell>
          <cell r="S4011" t="str">
            <v/>
          </cell>
          <cell r="T4011">
            <v>23147</v>
          </cell>
          <cell r="U4011">
            <v>14.11856624637978</v>
          </cell>
          <cell r="V4011">
            <v>1367320</v>
          </cell>
          <cell r="W4011">
            <v>46866.2</v>
          </cell>
          <cell r="X4011">
            <v>54</v>
          </cell>
          <cell r="Y4011">
            <v>11</v>
          </cell>
          <cell r="Z4011">
            <v>2.0159999999999769</v>
          </cell>
        </row>
        <row r="4012">
          <cell r="A4012">
            <v>41629</v>
          </cell>
          <cell r="B4012">
            <v>0</v>
          </cell>
          <cell r="C4012">
            <v>0</v>
          </cell>
          <cell r="D4012">
            <v>147252</v>
          </cell>
          <cell r="E4012">
            <v>1979800</v>
          </cell>
          <cell r="H4012">
            <v>0</v>
          </cell>
          <cell r="I4012">
            <v>0</v>
          </cell>
          <cell r="J4012">
            <v>0</v>
          </cell>
          <cell r="K4012">
            <v>0</v>
          </cell>
          <cell r="L4012">
            <v>2130</v>
          </cell>
          <cell r="M4012">
            <v>127.84</v>
          </cell>
          <cell r="N4012">
            <v>30.48</v>
          </cell>
          <cell r="O4012">
            <v>0.23842302878598248</v>
          </cell>
          <cell r="P4012">
            <v>230</v>
          </cell>
          <cell r="Q4012">
            <v>98000</v>
          </cell>
          <cell r="R4012">
            <v>7.7432728410513141</v>
          </cell>
          <cell r="S4012">
            <v>69.13239436619719</v>
          </cell>
          <cell r="T4012">
            <v>25832</v>
          </cell>
          <cell r="U4012">
            <v>10.128519660074131</v>
          </cell>
          <cell r="V4012">
            <v>2127052</v>
          </cell>
          <cell r="W4012">
            <v>35158.9</v>
          </cell>
          <cell r="X4012">
            <v>40</v>
          </cell>
          <cell r="Y4012">
            <v>25</v>
          </cell>
          <cell r="Z4012">
            <v>0</v>
          </cell>
        </row>
        <row r="4013">
          <cell r="A4013">
            <v>41630</v>
          </cell>
          <cell r="B4013">
            <v>0</v>
          </cell>
          <cell r="C4013">
            <v>0</v>
          </cell>
          <cell r="D4013">
            <v>144541</v>
          </cell>
          <cell r="E4013">
            <v>2084160</v>
          </cell>
          <cell r="H4013">
            <v>0</v>
          </cell>
          <cell r="I4013">
            <v>0</v>
          </cell>
          <cell r="J4013">
            <v>0</v>
          </cell>
          <cell r="K4013">
            <v>0</v>
          </cell>
          <cell r="L4013">
            <v>2300</v>
          </cell>
          <cell r="M4013">
            <v>135.81</v>
          </cell>
          <cell r="N4013">
            <v>33.950000000000003</v>
          </cell>
          <cell r="O4013">
            <v>0.24998159192990207</v>
          </cell>
          <cell r="P4013">
            <v>230</v>
          </cell>
          <cell r="Q4013">
            <v>103000</v>
          </cell>
          <cell r="R4013">
            <v>7.6730726750607463</v>
          </cell>
          <cell r="S4013">
            <v>62.84391304347826</v>
          </cell>
          <cell r="T4013">
            <v>27464</v>
          </cell>
          <cell r="U4013">
            <v>10.277276314768109</v>
          </cell>
          <cell r="V4013">
            <v>2228701</v>
          </cell>
          <cell r="W4013">
            <v>27518.1</v>
          </cell>
          <cell r="X4013">
            <v>37</v>
          </cell>
          <cell r="Y4013">
            <v>28</v>
          </cell>
          <cell r="Z4013">
            <v>0</v>
          </cell>
        </row>
        <row r="4014">
          <cell r="A4014">
            <v>41631</v>
          </cell>
          <cell r="B4014">
            <v>0</v>
          </cell>
          <cell r="C4014">
            <v>0</v>
          </cell>
          <cell r="D4014">
            <v>503474</v>
          </cell>
          <cell r="E4014">
            <v>2080410</v>
          </cell>
          <cell r="H4014">
            <v>0</v>
          </cell>
          <cell r="I4014">
            <v>0</v>
          </cell>
          <cell r="J4014">
            <v>0</v>
          </cell>
          <cell r="K4014">
            <v>0</v>
          </cell>
          <cell r="L4014">
            <v>5970</v>
          </cell>
          <cell r="M4014">
            <v>131.96</v>
          </cell>
          <cell r="N4014">
            <v>29.98</v>
          </cell>
          <cell r="O4014">
            <v>0.22719005759321007</v>
          </cell>
          <cell r="P4014">
            <v>230</v>
          </cell>
          <cell r="Q4014">
            <v>118000</v>
          </cell>
          <cell r="R4014">
            <v>7.8827296150348589</v>
          </cell>
          <cell r="S4014">
            <v>84.334003350083748</v>
          </cell>
          <cell r="T4014">
            <v>31792</v>
          </cell>
          <cell r="U4014">
            <v>10.261500903291324</v>
          </cell>
          <cell r="V4014">
            <v>2583884</v>
          </cell>
          <cell r="W4014">
            <v>49773.8</v>
          </cell>
          <cell r="X4014">
            <v>26</v>
          </cell>
          <cell r="Y4014">
            <v>39</v>
          </cell>
          <cell r="Z4014">
            <v>0</v>
          </cell>
        </row>
        <row r="4015">
          <cell r="A4015">
            <v>41632</v>
          </cell>
          <cell r="B4015">
            <v>0</v>
          </cell>
          <cell r="C4015">
            <v>0</v>
          </cell>
          <cell r="D4015">
            <v>1016800</v>
          </cell>
          <cell r="E4015">
            <v>1861000</v>
          </cell>
          <cell r="H4015">
            <v>0</v>
          </cell>
          <cell r="I4015">
            <v>0</v>
          </cell>
          <cell r="J4015">
            <v>0</v>
          </cell>
          <cell r="K4015">
            <v>0</v>
          </cell>
          <cell r="L4015">
            <v>12420</v>
          </cell>
          <cell r="M4015">
            <v>117.68</v>
          </cell>
          <cell r="N4015">
            <v>22.69</v>
          </cell>
          <cell r="O4015">
            <v>0.19281101291638342</v>
          </cell>
          <cell r="P4015">
            <v>230</v>
          </cell>
          <cell r="Q4015">
            <v>132000</v>
          </cell>
          <cell r="R4015">
            <v>7.9070360299116249</v>
          </cell>
          <cell r="S4015">
            <v>81.867954911433173</v>
          </cell>
          <cell r="T4015">
            <v>34316</v>
          </cell>
          <cell r="U4015">
            <v>9.9449384946834396</v>
          </cell>
          <cell r="V4015">
            <v>2877800</v>
          </cell>
          <cell r="W4015">
            <v>53063</v>
          </cell>
          <cell r="X4015">
            <v>18</v>
          </cell>
          <cell r="Y4015">
            <v>47</v>
          </cell>
          <cell r="Z4015">
            <v>0</v>
          </cell>
        </row>
        <row r="4016">
          <cell r="A4016">
            <v>41633</v>
          </cell>
          <cell r="B4016">
            <v>0</v>
          </cell>
          <cell r="C4016">
            <v>0</v>
          </cell>
          <cell r="D4016">
            <v>724590</v>
          </cell>
          <cell r="E4016">
            <v>1787360</v>
          </cell>
          <cell r="H4016">
            <v>0</v>
          </cell>
          <cell r="I4016">
            <v>0</v>
          </cell>
          <cell r="J4016">
            <v>0</v>
          </cell>
          <cell r="K4016">
            <v>0</v>
          </cell>
          <cell r="L4016">
            <v>8890</v>
          </cell>
          <cell r="M4016">
            <v>114.38</v>
          </cell>
          <cell r="N4016">
            <v>24.76</v>
          </cell>
          <cell r="O4016">
            <v>0.21647141108585419</v>
          </cell>
          <cell r="P4016">
            <v>230</v>
          </cell>
          <cell r="Q4016">
            <v>120000</v>
          </cell>
          <cell r="R4016">
            <v>7.8132540653960483</v>
          </cell>
          <cell r="S4016">
            <v>81.506186726659166</v>
          </cell>
          <cell r="T4016">
            <v>30536</v>
          </cell>
          <cell r="U4016">
            <v>10.138348295149187</v>
          </cell>
          <cell r="V4016">
            <v>2511950</v>
          </cell>
          <cell r="W4016">
            <v>52675.4</v>
          </cell>
          <cell r="X4016">
            <v>28</v>
          </cell>
          <cell r="Y4016">
            <v>37</v>
          </cell>
          <cell r="Z4016">
            <v>0</v>
          </cell>
        </row>
        <row r="4017">
          <cell r="A4017">
            <v>41634</v>
          </cell>
          <cell r="B4017">
            <v>0</v>
          </cell>
          <cell r="C4017">
            <v>0</v>
          </cell>
          <cell r="D4017">
            <v>434897</v>
          </cell>
          <cell r="E4017">
            <v>1833010</v>
          </cell>
          <cell r="H4017">
            <v>0</v>
          </cell>
          <cell r="I4017">
            <v>0</v>
          </cell>
          <cell r="J4017">
            <v>0</v>
          </cell>
          <cell r="K4017">
            <v>0</v>
          </cell>
          <cell r="L4017">
            <v>5490</v>
          </cell>
          <cell r="M4017">
            <v>118.4</v>
          </cell>
          <cell r="N4017">
            <v>27.31</v>
          </cell>
          <cell r="O4017">
            <v>0.23065878378378377</v>
          </cell>
          <cell r="P4017">
            <v>230</v>
          </cell>
          <cell r="Q4017">
            <v>112000</v>
          </cell>
          <cell r="R4017">
            <v>7.7407516891891888</v>
          </cell>
          <cell r="S4017">
            <v>79.216211293260471</v>
          </cell>
          <cell r="T4017">
            <v>27070</v>
          </cell>
          <cell r="U4017">
            <v>9.954720365517634</v>
          </cell>
          <cell r="V4017">
            <v>2267907</v>
          </cell>
          <cell r="W4017">
            <v>42288.1</v>
          </cell>
          <cell r="X4017">
            <v>35</v>
          </cell>
          <cell r="Y4017">
            <v>30</v>
          </cell>
          <cell r="Z4017">
            <v>0</v>
          </cell>
        </row>
        <row r="4018">
          <cell r="A4018">
            <v>41635</v>
          </cell>
          <cell r="B4018">
            <v>0</v>
          </cell>
          <cell r="C4018">
            <v>0</v>
          </cell>
          <cell r="D4018">
            <v>229455</v>
          </cell>
          <cell r="E4018">
            <v>1766300</v>
          </cell>
          <cell r="H4018">
            <v>0</v>
          </cell>
          <cell r="I4018">
            <v>0</v>
          </cell>
          <cell r="J4018">
            <v>0</v>
          </cell>
          <cell r="K4018">
            <v>0</v>
          </cell>
          <cell r="L4018">
            <v>3320</v>
          </cell>
          <cell r="M4018">
            <v>113.58</v>
          </cell>
          <cell r="N4018">
            <v>25.57</v>
          </cell>
          <cell r="O4018">
            <v>0.22512766332100723</v>
          </cell>
          <cell r="P4018">
            <v>230</v>
          </cell>
          <cell r="Q4018">
            <v>100000</v>
          </cell>
          <cell r="R4018">
            <v>7.7755766860362741</v>
          </cell>
          <cell r="S4018">
            <v>69.11295180722891</v>
          </cell>
          <cell r="T4018">
            <v>25642</v>
          </cell>
          <cell r="U4018">
            <v>10.715457558668273</v>
          </cell>
          <cell r="V4018">
            <v>1995755</v>
          </cell>
          <cell r="W4018">
            <v>39465</v>
          </cell>
          <cell r="X4018">
            <v>40</v>
          </cell>
          <cell r="Y4018">
            <v>25</v>
          </cell>
          <cell r="Z4018">
            <v>0</v>
          </cell>
        </row>
        <row r="4019">
          <cell r="A4019">
            <v>41636</v>
          </cell>
          <cell r="B4019">
            <v>0</v>
          </cell>
          <cell r="C4019">
            <v>0</v>
          </cell>
          <cell r="D4019">
            <v>124412</v>
          </cell>
          <cell r="E4019">
            <v>1769210</v>
          </cell>
          <cell r="H4019">
            <v>0</v>
          </cell>
          <cell r="I4019">
            <v>0</v>
          </cell>
          <cell r="J4019">
            <v>0</v>
          </cell>
          <cell r="K4019">
            <v>0</v>
          </cell>
          <cell r="L4019">
            <v>2320</v>
          </cell>
          <cell r="M4019">
            <v>117.84</v>
          </cell>
          <cell r="N4019">
            <v>25.41</v>
          </cell>
          <cell r="O4019">
            <v>0.21563136456211812</v>
          </cell>
          <cell r="P4019">
            <v>230</v>
          </cell>
          <cell r="Q4019">
            <v>94000</v>
          </cell>
          <cell r="R4019">
            <v>7.5068312966734556</v>
          </cell>
          <cell r="S4019">
            <v>53.625862068965517</v>
          </cell>
          <cell r="T4019">
            <v>25355</v>
          </cell>
          <cell r="U4019">
            <v>11.166996369919655</v>
          </cell>
          <cell r="V4019">
            <v>1893622</v>
          </cell>
          <cell r="W4019">
            <v>41507.599999999999</v>
          </cell>
          <cell r="X4019">
            <v>42</v>
          </cell>
          <cell r="Y4019">
            <v>23</v>
          </cell>
          <cell r="Z4019">
            <v>0</v>
          </cell>
        </row>
        <row r="4020">
          <cell r="A4020">
            <v>41637</v>
          </cell>
          <cell r="B4020">
            <v>0</v>
          </cell>
          <cell r="C4020">
            <v>0</v>
          </cell>
          <cell r="D4020">
            <v>438957</v>
          </cell>
          <cell r="E4020">
            <v>1814670</v>
          </cell>
          <cell r="H4020">
            <v>0</v>
          </cell>
          <cell r="I4020">
            <v>0</v>
          </cell>
          <cell r="J4020">
            <v>0</v>
          </cell>
          <cell r="K4020">
            <v>0</v>
          </cell>
          <cell r="L4020">
            <v>5610</v>
          </cell>
          <cell r="M4020">
            <v>120.64</v>
          </cell>
          <cell r="N4020">
            <v>28.96</v>
          </cell>
          <cell r="O4020">
            <v>0.240053050397878</v>
          </cell>
          <cell r="P4020">
            <v>230</v>
          </cell>
          <cell r="Q4020">
            <v>114000</v>
          </cell>
          <cell r="R4020">
            <v>7.5210129310344831</v>
          </cell>
          <cell r="S4020">
            <v>78.24545454545455</v>
          </cell>
          <cell r="T4020">
            <v>27131</v>
          </cell>
          <cell r="U4020">
            <v>10.040372253261076</v>
          </cell>
          <cell r="V4020">
            <v>2253627</v>
          </cell>
          <cell r="W4020">
            <v>38953.699999999997</v>
          </cell>
          <cell r="X4020">
            <v>35</v>
          </cell>
          <cell r="Y4020">
            <v>30</v>
          </cell>
          <cell r="Z4020">
            <v>0</v>
          </cell>
        </row>
        <row r="4021">
          <cell r="A4021">
            <v>41638</v>
          </cell>
          <cell r="B4021">
            <v>0</v>
          </cell>
          <cell r="C4021">
            <v>0</v>
          </cell>
          <cell r="D4021">
            <v>968097</v>
          </cell>
          <cell r="E4021">
            <v>1743850</v>
          </cell>
          <cell r="H4021">
            <v>0</v>
          </cell>
          <cell r="I4021">
            <v>0</v>
          </cell>
          <cell r="J4021">
            <v>0</v>
          </cell>
          <cell r="K4021">
            <v>0</v>
          </cell>
          <cell r="L4021">
            <v>11740</v>
          </cell>
          <cell r="M4021">
            <v>113.46</v>
          </cell>
          <cell r="N4021">
            <v>27.76</v>
          </cell>
          <cell r="O4021">
            <v>0.24466772430812625</v>
          </cell>
          <cell r="P4021">
            <v>230</v>
          </cell>
          <cell r="Q4021">
            <v>123000</v>
          </cell>
          <cell r="R4021">
            <v>7.6848669134496737</v>
          </cell>
          <cell r="S4021">
            <v>82.461413969335609</v>
          </cell>
          <cell r="T4021">
            <v>29794</v>
          </cell>
          <cell r="U4021">
            <v>9.1624932198158735</v>
          </cell>
          <cell r="V4021">
            <v>2711947</v>
          </cell>
          <cell r="W4021">
            <v>39175.199999999997</v>
          </cell>
          <cell r="X4021">
            <v>22</v>
          </cell>
          <cell r="Y4021">
            <v>43</v>
          </cell>
          <cell r="Z4021">
            <v>0</v>
          </cell>
        </row>
        <row r="4022">
          <cell r="A4022">
            <v>41639</v>
          </cell>
          <cell r="B4022">
            <v>0</v>
          </cell>
          <cell r="C4022">
            <v>0</v>
          </cell>
          <cell r="D4022">
            <v>484648</v>
          </cell>
          <cell r="E4022">
            <v>1866180</v>
          </cell>
          <cell r="H4022">
            <v>0</v>
          </cell>
          <cell r="I4022">
            <v>0</v>
          </cell>
          <cell r="J4022">
            <v>0</v>
          </cell>
          <cell r="K4022">
            <v>0</v>
          </cell>
          <cell r="L4022">
            <v>5930</v>
          </cell>
          <cell r="M4022">
            <v>124.51</v>
          </cell>
          <cell r="N4022">
            <v>28.02</v>
          </cell>
          <cell r="O4022">
            <v>0.22504216528792867</v>
          </cell>
          <cell r="P4022">
            <v>230</v>
          </cell>
          <cell r="Q4022">
            <v>116000</v>
          </cell>
          <cell r="R4022">
            <v>7.4940968596899848</v>
          </cell>
          <cell r="S4022">
            <v>81.728161888701521</v>
          </cell>
          <cell r="T4022">
            <v>33173</v>
          </cell>
          <cell r="U4022">
            <v>11.768739354814558</v>
          </cell>
          <cell r="V4022">
            <v>2350828</v>
          </cell>
          <cell r="W4022">
            <v>40359.4</v>
          </cell>
          <cell r="X4022">
            <v>32</v>
          </cell>
          <cell r="Y4022">
            <v>33</v>
          </cell>
          <cell r="Z4022">
            <v>0</v>
          </cell>
        </row>
        <row r="4023">
          <cell r="A4023">
            <v>41640</v>
          </cell>
          <cell r="B4023">
            <v>0</v>
          </cell>
          <cell r="C4023">
            <v>0</v>
          </cell>
          <cell r="D4023">
            <v>169782</v>
          </cell>
          <cell r="E4023">
            <v>1899580</v>
          </cell>
          <cell r="F4023">
            <v>95400</v>
          </cell>
          <cell r="H4023">
            <v>0</v>
          </cell>
          <cell r="I4023">
            <v>0</v>
          </cell>
          <cell r="J4023">
            <v>0</v>
          </cell>
          <cell r="K4023">
            <v>0</v>
          </cell>
          <cell r="L4023">
            <v>2670</v>
          </cell>
          <cell r="M4023">
            <v>124.32</v>
          </cell>
          <cell r="N4023">
            <v>29.79</v>
          </cell>
          <cell r="O4023">
            <v>0.23962355212355213</v>
          </cell>
          <cell r="P4023">
            <v>230</v>
          </cell>
          <cell r="Q4023">
            <v>99000</v>
          </cell>
          <cell r="R4023">
            <v>8.0235682110682109</v>
          </cell>
          <cell r="S4023">
            <v>63.588764044943822</v>
          </cell>
          <cell r="T4023">
            <v>26422</v>
          </cell>
          <cell r="U4023">
            <v>10.179386001786803</v>
          </cell>
          <cell r="V4023">
            <v>2164762</v>
          </cell>
          <cell r="W4023">
            <v>38207.599999999999</v>
          </cell>
          <cell r="X4023">
            <v>38</v>
          </cell>
          <cell r="Y4023">
            <v>27</v>
          </cell>
          <cell r="Z4023">
            <v>0</v>
          </cell>
        </row>
        <row r="4024">
          <cell r="A4024">
            <v>41641</v>
          </cell>
          <cell r="B4024">
            <v>0</v>
          </cell>
          <cell r="C4024">
            <v>0</v>
          </cell>
          <cell r="D4024">
            <v>755746</v>
          </cell>
          <cell r="E4024">
            <v>2019910</v>
          </cell>
          <cell r="F4024">
            <v>100730</v>
          </cell>
          <cell r="H4024">
            <v>0</v>
          </cell>
          <cell r="I4024">
            <v>0</v>
          </cell>
          <cell r="J4024">
            <v>0</v>
          </cell>
          <cell r="K4024">
            <v>0</v>
          </cell>
          <cell r="L4024">
            <v>9040</v>
          </cell>
          <cell r="M4024">
            <v>132.27000000000001</v>
          </cell>
          <cell r="N4024">
            <v>32.4</v>
          </cell>
          <cell r="O4024">
            <v>0.24495350419596276</v>
          </cell>
          <cell r="P4024">
            <v>230</v>
          </cell>
          <cell r="Q4024">
            <v>126000</v>
          </cell>
          <cell r="R4024">
            <v>8.0163302336130648</v>
          </cell>
          <cell r="S4024">
            <v>83.600221238938047</v>
          </cell>
          <cell r="T4024">
            <v>29655</v>
          </cell>
          <cell r="U4024">
            <v>8.5983835271065843</v>
          </cell>
          <cell r="V4024">
            <v>2876386</v>
          </cell>
          <cell r="W4024">
            <v>43990.2</v>
          </cell>
          <cell r="X4024">
            <v>26</v>
          </cell>
          <cell r="Y4024">
            <v>39</v>
          </cell>
          <cell r="Z4024">
            <v>0</v>
          </cell>
        </row>
        <row r="4025">
          <cell r="A4025">
            <v>41642</v>
          </cell>
          <cell r="B4025">
            <v>0</v>
          </cell>
          <cell r="C4025">
            <v>0</v>
          </cell>
          <cell r="D4025">
            <v>752056</v>
          </cell>
          <cell r="E4025">
            <v>2083880</v>
          </cell>
          <cell r="F4025">
            <v>104920</v>
          </cell>
          <cell r="H4025">
            <v>0</v>
          </cell>
          <cell r="I4025">
            <v>0</v>
          </cell>
          <cell r="J4025">
            <v>0</v>
          </cell>
          <cell r="K4025">
            <v>0</v>
          </cell>
          <cell r="L4025">
            <v>9120</v>
          </cell>
          <cell r="M4025">
            <v>133.28</v>
          </cell>
          <cell r="N4025">
            <v>31.18</v>
          </cell>
          <cell r="O4025">
            <v>0.23394357743097238</v>
          </cell>
          <cell r="P4025">
            <v>230</v>
          </cell>
          <cell r="Q4025">
            <v>135000</v>
          </cell>
          <cell r="R4025">
            <v>8.2112845138055217</v>
          </cell>
          <cell r="S4025">
            <v>82.462280701754381</v>
          </cell>
          <cell r="T4025">
            <v>30840</v>
          </cell>
          <cell r="U4025">
            <v>8.7459433579882866</v>
          </cell>
          <cell r="V4025">
            <v>2940856</v>
          </cell>
          <cell r="W4025">
            <v>45355.3</v>
          </cell>
          <cell r="X4025">
            <v>18</v>
          </cell>
          <cell r="Y4025">
            <v>47</v>
          </cell>
          <cell r="Z4025">
            <v>0</v>
          </cell>
        </row>
        <row r="4026">
          <cell r="A4026">
            <v>41643</v>
          </cell>
          <cell r="B4026">
            <v>0</v>
          </cell>
          <cell r="C4026">
            <v>0</v>
          </cell>
          <cell r="D4026">
            <v>203744</v>
          </cell>
          <cell r="E4026">
            <v>2131630</v>
          </cell>
          <cell r="F4026">
            <v>110220</v>
          </cell>
          <cell r="H4026">
            <v>0</v>
          </cell>
          <cell r="I4026">
            <v>0</v>
          </cell>
          <cell r="J4026">
            <v>0</v>
          </cell>
          <cell r="K4026">
            <v>0</v>
          </cell>
          <cell r="L4026">
            <v>3060</v>
          </cell>
          <cell r="M4026">
            <v>135.47</v>
          </cell>
          <cell r="N4026">
            <v>34.49</v>
          </cell>
          <cell r="O4026">
            <v>0.25459511330921974</v>
          </cell>
          <cell r="P4026">
            <v>230</v>
          </cell>
          <cell r="Q4026">
            <v>112000</v>
          </cell>
          <cell r="R4026">
            <v>8.2743411825496427</v>
          </cell>
          <cell r="S4026">
            <v>66.583006535947717</v>
          </cell>
          <cell r="T4026">
            <v>29069</v>
          </cell>
          <cell r="U4026">
            <v>9.9131523875181244</v>
          </cell>
          <cell r="V4026">
            <v>2445594</v>
          </cell>
          <cell r="W4026">
            <v>49673.599999999999</v>
          </cell>
          <cell r="X4026">
            <v>33</v>
          </cell>
          <cell r="Y4026">
            <v>32</v>
          </cell>
          <cell r="Z4026">
            <v>0</v>
          </cell>
        </row>
        <row r="4027">
          <cell r="A4027">
            <v>41644</v>
          </cell>
          <cell r="B4027">
            <v>0</v>
          </cell>
          <cell r="C4027">
            <v>0</v>
          </cell>
          <cell r="D4027">
            <v>522143</v>
          </cell>
          <cell r="E4027">
            <v>2175520</v>
          </cell>
          <cell r="F4027">
            <v>111390</v>
          </cell>
          <cell r="H4027">
            <v>0</v>
          </cell>
          <cell r="I4027">
            <v>0</v>
          </cell>
          <cell r="J4027">
            <v>0</v>
          </cell>
          <cell r="K4027">
            <v>0</v>
          </cell>
          <cell r="L4027">
            <v>5420</v>
          </cell>
          <cell r="M4027">
            <v>138.66999999999999</v>
          </cell>
          <cell r="N4027">
            <v>37.4</v>
          </cell>
          <cell r="O4027">
            <v>0.2697050551669431</v>
          </cell>
          <cell r="P4027">
            <v>230</v>
          </cell>
          <cell r="Q4027">
            <v>137000</v>
          </cell>
          <cell r="R4027">
            <v>8.2458714934737145</v>
          </cell>
          <cell r="S4027">
            <v>96.336346863468634</v>
          </cell>
          <cell r="T4027">
            <v>32233</v>
          </cell>
          <cell r="U4027">
            <v>9.5698877878060689</v>
          </cell>
          <cell r="V4027">
            <v>2809053</v>
          </cell>
          <cell r="W4027">
            <v>53329.1</v>
          </cell>
          <cell r="X4027">
            <v>21</v>
          </cell>
          <cell r="Y4027">
            <v>44</v>
          </cell>
          <cell r="Z4027">
            <v>0</v>
          </cell>
        </row>
        <row r="4028">
          <cell r="A4028">
            <v>41645</v>
          </cell>
          <cell r="B4028">
            <v>0</v>
          </cell>
          <cell r="C4028">
            <v>0</v>
          </cell>
          <cell r="D4028">
            <v>1295570</v>
          </cell>
          <cell r="E4028">
            <v>2148870</v>
          </cell>
          <cell r="F4028">
            <v>110980</v>
          </cell>
          <cell r="H4028">
            <v>0</v>
          </cell>
          <cell r="I4028">
            <v>0</v>
          </cell>
          <cell r="J4028">
            <v>0</v>
          </cell>
          <cell r="K4028">
            <v>0</v>
          </cell>
          <cell r="L4028">
            <v>16360</v>
          </cell>
          <cell r="M4028">
            <v>139.16</v>
          </cell>
          <cell r="N4028">
            <v>36.72</v>
          </cell>
          <cell r="O4028">
            <v>0.26386892785283128</v>
          </cell>
          <cell r="P4028">
            <v>230</v>
          </cell>
          <cell r="Q4028">
            <v>147000</v>
          </cell>
          <cell r="R4028">
            <v>8.1196105202644446</v>
          </cell>
          <cell r="S4028">
            <v>79.191320293398533</v>
          </cell>
          <cell r="T4028">
            <v>33260</v>
          </cell>
          <cell r="U4028">
            <v>7.8018461953861999</v>
          </cell>
          <cell r="V4028">
            <v>3555420</v>
          </cell>
          <cell r="W4028">
            <v>54728.7</v>
          </cell>
          <cell r="X4028">
            <v>2</v>
          </cell>
          <cell r="Y4028">
            <v>63</v>
          </cell>
          <cell r="Z4028">
            <v>0</v>
          </cell>
        </row>
        <row r="4029">
          <cell r="A4029">
            <v>41646</v>
          </cell>
          <cell r="B4029">
            <v>0</v>
          </cell>
          <cell r="C4029">
            <v>0</v>
          </cell>
          <cell r="D4029">
            <v>1031970</v>
          </cell>
          <cell r="E4029">
            <v>2154630</v>
          </cell>
          <cell r="F4029">
            <v>109710</v>
          </cell>
          <cell r="H4029">
            <v>0</v>
          </cell>
          <cell r="I4029">
            <v>0</v>
          </cell>
          <cell r="J4029">
            <v>0</v>
          </cell>
          <cell r="K4029">
            <v>0</v>
          </cell>
          <cell r="L4029">
            <v>12360</v>
          </cell>
          <cell r="M4029">
            <v>141.09</v>
          </cell>
          <cell r="N4029">
            <v>36.130000000000003</v>
          </cell>
          <cell r="O4029">
            <v>0.25607768091289251</v>
          </cell>
          <cell r="P4029">
            <v>230</v>
          </cell>
          <cell r="Q4029">
            <v>148000</v>
          </cell>
          <cell r="R4029">
            <v>8.0244524771422494</v>
          </cell>
          <cell r="S4029">
            <v>83.492718446601941</v>
          </cell>
          <cell r="T4029">
            <v>38497</v>
          </cell>
          <cell r="U4029">
            <v>9.7401330578738037</v>
          </cell>
          <cell r="V4029">
            <v>3296310</v>
          </cell>
          <cell r="W4029">
            <v>56891.1</v>
          </cell>
          <cell r="X4029">
            <v>12</v>
          </cell>
          <cell r="Y4029">
            <v>53</v>
          </cell>
          <cell r="Z4029">
            <v>0</v>
          </cell>
        </row>
        <row r="4030">
          <cell r="A4030">
            <v>41647</v>
          </cell>
          <cell r="B4030">
            <v>0</v>
          </cell>
          <cell r="C4030">
            <v>0</v>
          </cell>
          <cell r="D4030">
            <v>565519</v>
          </cell>
          <cell r="E4030">
            <v>2154610</v>
          </cell>
          <cell r="F4030">
            <v>111790</v>
          </cell>
          <cell r="H4030">
            <v>0</v>
          </cell>
          <cell r="I4030">
            <v>0</v>
          </cell>
          <cell r="J4030">
            <v>0</v>
          </cell>
          <cell r="K4030">
            <v>0</v>
          </cell>
          <cell r="L4030">
            <v>6750</v>
          </cell>
          <cell r="M4030">
            <v>137.9</v>
          </cell>
          <cell r="N4030">
            <v>33.090000000000003</v>
          </cell>
          <cell r="O4030">
            <v>0.23995649021029733</v>
          </cell>
          <cell r="P4030">
            <v>230</v>
          </cell>
          <cell r="Q4030">
            <v>123000</v>
          </cell>
          <cell r="R4030">
            <v>8.2175489485134161</v>
          </cell>
          <cell r="S4030">
            <v>83.780592592592598</v>
          </cell>
          <cell r="T4030">
            <v>41961</v>
          </cell>
          <cell r="U4030">
            <v>12.357512344103062</v>
          </cell>
          <cell r="V4030">
            <v>2831919</v>
          </cell>
          <cell r="W4030">
            <v>55745</v>
          </cell>
          <cell r="X4030">
            <v>27</v>
          </cell>
          <cell r="Y4030">
            <v>38</v>
          </cell>
          <cell r="Z4030">
            <v>0</v>
          </cell>
        </row>
        <row r="4031">
          <cell r="A4031">
            <v>41648</v>
          </cell>
          <cell r="B4031">
            <v>0</v>
          </cell>
          <cell r="C4031">
            <v>0</v>
          </cell>
          <cell r="D4031">
            <v>352107</v>
          </cell>
          <cell r="E4031">
            <v>2148260</v>
          </cell>
          <cell r="F4031">
            <v>112280</v>
          </cell>
          <cell r="H4031">
            <v>0</v>
          </cell>
          <cell r="I4031">
            <v>0</v>
          </cell>
          <cell r="J4031">
            <v>0</v>
          </cell>
          <cell r="K4031">
            <v>0</v>
          </cell>
          <cell r="L4031">
            <v>4300</v>
          </cell>
          <cell r="M4031">
            <v>138.29</v>
          </cell>
          <cell r="N4031">
            <v>34.85</v>
          </cell>
          <cell r="O4031">
            <v>0.25200665268638373</v>
          </cell>
          <cell r="P4031">
            <v>230</v>
          </cell>
          <cell r="Q4031">
            <v>111000</v>
          </cell>
          <cell r="R4031">
            <v>8.1731867814014034</v>
          </cell>
          <cell r="S4031">
            <v>81.885348837209307</v>
          </cell>
          <cell r="T4031">
            <v>29509</v>
          </cell>
          <cell r="U4031">
            <v>9.4197593475123114</v>
          </cell>
          <cell r="V4031">
            <v>2612647</v>
          </cell>
          <cell r="W4031">
            <v>56110.1</v>
          </cell>
          <cell r="X4031">
            <v>32</v>
          </cell>
          <cell r="Y4031">
            <v>33</v>
          </cell>
          <cell r="Z4031">
            <v>0</v>
          </cell>
        </row>
        <row r="4032">
          <cell r="A4032">
            <v>41649</v>
          </cell>
          <cell r="B4032">
            <v>0</v>
          </cell>
          <cell r="C4032">
            <v>0</v>
          </cell>
          <cell r="D4032">
            <v>62283</v>
          </cell>
          <cell r="E4032">
            <v>2085780</v>
          </cell>
          <cell r="F4032">
            <v>106790</v>
          </cell>
          <cell r="H4032">
            <v>0</v>
          </cell>
          <cell r="I4032">
            <v>0</v>
          </cell>
          <cell r="J4032">
            <v>0</v>
          </cell>
          <cell r="K4032">
            <v>0</v>
          </cell>
          <cell r="L4032">
            <v>900</v>
          </cell>
          <cell r="M4032">
            <v>134.47999999999999</v>
          </cell>
          <cell r="N4032">
            <v>33.22</v>
          </cell>
          <cell r="O4032">
            <v>0.2470255800118977</v>
          </cell>
          <cell r="P4032">
            <v>230</v>
          </cell>
          <cell r="Q4032">
            <v>99000</v>
          </cell>
          <cell r="R4032">
            <v>8.1520300416418792</v>
          </cell>
          <cell r="S4032">
            <v>69.203333333333333</v>
          </cell>
          <cell r="T4032">
            <v>27094</v>
          </cell>
          <cell r="U4032">
            <v>10.021227991359082</v>
          </cell>
          <cell r="V4032">
            <v>2254853</v>
          </cell>
          <cell r="W4032">
            <v>55478.6</v>
          </cell>
          <cell r="X4032">
            <v>40</v>
          </cell>
          <cell r="Y4032">
            <v>25</v>
          </cell>
          <cell r="Z4032">
            <v>0</v>
          </cell>
        </row>
        <row r="4033">
          <cell r="A4033">
            <v>41650</v>
          </cell>
          <cell r="B4033">
            <v>0</v>
          </cell>
          <cell r="C4033">
            <v>0</v>
          </cell>
          <cell r="D4033">
            <v>4630</v>
          </cell>
          <cell r="E4033">
            <v>1989040</v>
          </cell>
          <cell r="F4033">
            <v>102130</v>
          </cell>
          <cell r="H4033">
            <v>0</v>
          </cell>
          <cell r="I4033">
            <v>0</v>
          </cell>
          <cell r="J4033">
            <v>0</v>
          </cell>
          <cell r="K4033">
            <v>0</v>
          </cell>
          <cell r="L4033">
            <v>520</v>
          </cell>
          <cell r="M4033">
            <v>128.54</v>
          </cell>
          <cell r="N4033">
            <v>32.04</v>
          </cell>
          <cell r="O4033">
            <v>0.24926093044966549</v>
          </cell>
          <cell r="P4033">
            <v>230</v>
          </cell>
          <cell r="Q4033">
            <v>90000</v>
          </cell>
          <cell r="R4033">
            <v>8.1343161661739547</v>
          </cell>
          <cell r="S4033">
            <v>8.9038461538461533</v>
          </cell>
          <cell r="T4033">
            <v>26461</v>
          </cell>
          <cell r="U4033">
            <v>10.529856856570282</v>
          </cell>
          <cell r="V4033">
            <v>2095800</v>
          </cell>
          <cell r="W4033">
            <v>55659.6</v>
          </cell>
          <cell r="X4033">
            <v>44</v>
          </cell>
          <cell r="Y4033">
            <v>21</v>
          </cell>
          <cell r="Z4033">
            <v>0</v>
          </cell>
        </row>
        <row r="4034">
          <cell r="A4034">
            <v>41651</v>
          </cell>
          <cell r="B4034">
            <v>0</v>
          </cell>
          <cell r="C4034">
            <v>0</v>
          </cell>
          <cell r="D4034">
            <v>53433</v>
          </cell>
          <cell r="E4034">
            <v>1952360</v>
          </cell>
          <cell r="F4034">
            <v>103070</v>
          </cell>
          <cell r="H4034">
            <v>0</v>
          </cell>
          <cell r="I4034">
            <v>0</v>
          </cell>
          <cell r="J4034">
            <v>0</v>
          </cell>
          <cell r="K4034">
            <v>0</v>
          </cell>
          <cell r="L4034">
            <v>840</v>
          </cell>
          <cell r="M4034">
            <v>127.72</v>
          </cell>
          <cell r="N4034">
            <v>32.83</v>
          </cell>
          <cell r="O4034">
            <v>0.25704666457876602</v>
          </cell>
          <cell r="P4034">
            <v>230</v>
          </cell>
          <cell r="Q4034">
            <v>99000</v>
          </cell>
          <cell r="R4034">
            <v>8.0466254306295024</v>
          </cell>
          <cell r="S4034">
            <v>63.610714285714288</v>
          </cell>
          <cell r="T4034">
            <v>26736</v>
          </cell>
          <cell r="U4034">
            <v>10.57338670174402</v>
          </cell>
          <cell r="V4034">
            <v>2108863</v>
          </cell>
          <cell r="W4034">
            <v>52013.599999999999</v>
          </cell>
          <cell r="X4034">
            <v>40</v>
          </cell>
          <cell r="Y4034">
            <v>25</v>
          </cell>
          <cell r="Z4034">
            <v>0</v>
          </cell>
        </row>
        <row r="4035">
          <cell r="A4035">
            <v>41652</v>
          </cell>
          <cell r="B4035">
            <v>0</v>
          </cell>
          <cell r="C4035">
            <v>0</v>
          </cell>
          <cell r="D4035">
            <v>0</v>
          </cell>
          <cell r="E4035">
            <v>1711450</v>
          </cell>
          <cell r="F4035">
            <v>93380</v>
          </cell>
          <cell r="H4035">
            <v>0</v>
          </cell>
          <cell r="I4035">
            <v>0</v>
          </cell>
          <cell r="J4035">
            <v>0</v>
          </cell>
          <cell r="K4035">
            <v>0</v>
          </cell>
          <cell r="L4035">
            <v>0</v>
          </cell>
          <cell r="M4035">
            <v>110.66</v>
          </cell>
          <cell r="N4035">
            <v>28.46</v>
          </cell>
          <cell r="O4035">
            <v>0.25718416772094704</v>
          </cell>
          <cell r="P4035">
            <v>230</v>
          </cell>
          <cell r="Q4035">
            <v>85000</v>
          </cell>
          <cell r="R4035">
            <v>8.1548436652810405</v>
          </cell>
          <cell r="S4035" t="str">
            <v/>
          </cell>
          <cell r="T4035">
            <v>25213</v>
          </cell>
          <cell r="U4035">
            <v>11.650760459433851</v>
          </cell>
          <cell r="V4035">
            <v>1804830</v>
          </cell>
          <cell r="W4035">
            <v>49037.599999999999</v>
          </cell>
          <cell r="X4035">
            <v>49</v>
          </cell>
          <cell r="Y4035">
            <v>16</v>
          </cell>
          <cell r="Z4035">
            <v>0</v>
          </cell>
        </row>
        <row r="4036">
          <cell r="A4036">
            <v>41653</v>
          </cell>
          <cell r="B4036">
            <v>0</v>
          </cell>
          <cell r="C4036">
            <v>0</v>
          </cell>
          <cell r="D4036">
            <v>20391</v>
          </cell>
          <cell r="E4036">
            <v>2028870</v>
          </cell>
          <cell r="F4036">
            <v>104390</v>
          </cell>
          <cell r="H4036">
            <v>0</v>
          </cell>
          <cell r="I4036">
            <v>0</v>
          </cell>
          <cell r="J4036">
            <v>0</v>
          </cell>
          <cell r="K4036">
            <v>0</v>
          </cell>
          <cell r="L4036">
            <v>580</v>
          </cell>
          <cell r="M4036">
            <v>133.65</v>
          </cell>
          <cell r="N4036">
            <v>33.32</v>
          </cell>
          <cell r="O4036">
            <v>0.24930789375233819</v>
          </cell>
          <cell r="P4036">
            <v>230</v>
          </cell>
          <cell r="Q4036">
            <v>100000</v>
          </cell>
          <cell r="R4036">
            <v>7.9807706696595586</v>
          </cell>
          <cell r="S4036">
            <v>35.156896551724138</v>
          </cell>
          <cell r="T4036">
            <v>27791</v>
          </cell>
          <cell r="U4036">
            <v>10.762047332645819</v>
          </cell>
          <cell r="V4036">
            <v>2153651</v>
          </cell>
          <cell r="W4036">
            <v>46262.1</v>
          </cell>
          <cell r="X4036">
            <v>38</v>
          </cell>
          <cell r="Y4036">
            <v>27</v>
          </cell>
          <cell r="Z4036">
            <v>0</v>
          </cell>
        </row>
        <row r="4037">
          <cell r="A4037">
            <v>41654</v>
          </cell>
          <cell r="B4037">
            <v>0</v>
          </cell>
          <cell r="C4037">
            <v>0</v>
          </cell>
          <cell r="D4037">
            <v>673897</v>
          </cell>
          <cell r="E4037">
            <v>1820350</v>
          </cell>
          <cell r="F4037">
            <v>101450</v>
          </cell>
          <cell r="H4037">
            <v>0</v>
          </cell>
          <cell r="I4037">
            <v>0</v>
          </cell>
          <cell r="J4037">
            <v>0</v>
          </cell>
          <cell r="K4037">
            <v>0</v>
          </cell>
          <cell r="L4037">
            <v>8220</v>
          </cell>
          <cell r="M4037">
            <v>118.02</v>
          </cell>
          <cell r="N4037">
            <v>28.74</v>
          </cell>
          <cell r="O4037">
            <v>0.24351804778851041</v>
          </cell>
          <cell r="P4037">
            <v>230</v>
          </cell>
          <cell r="Q4037">
            <v>111000</v>
          </cell>
          <cell r="R4037">
            <v>8.1418403660396539</v>
          </cell>
          <cell r="S4037">
            <v>81.982603406326035</v>
          </cell>
          <cell r="T4037">
            <v>29908</v>
          </cell>
          <cell r="U4037">
            <v>9.6094698264088603</v>
          </cell>
          <cell r="V4037">
            <v>2595697</v>
          </cell>
          <cell r="W4037">
            <v>36820.400000000001</v>
          </cell>
          <cell r="X4037">
            <v>26</v>
          </cell>
          <cell r="Y4037">
            <v>39</v>
          </cell>
          <cell r="Z4037">
            <v>0</v>
          </cell>
        </row>
        <row r="4038">
          <cell r="A4038">
            <v>41655</v>
          </cell>
          <cell r="B4038">
            <v>0</v>
          </cell>
          <cell r="C4038">
            <v>0</v>
          </cell>
          <cell r="D4038">
            <v>446822</v>
          </cell>
          <cell r="E4038">
            <v>1777070</v>
          </cell>
          <cell r="F4038">
            <v>96940</v>
          </cell>
          <cell r="H4038">
            <v>0</v>
          </cell>
          <cell r="I4038">
            <v>0</v>
          </cell>
          <cell r="J4038">
            <v>0</v>
          </cell>
          <cell r="K4038">
            <v>0</v>
          </cell>
          <cell r="L4038">
            <v>5570</v>
          </cell>
          <cell r="M4038">
            <v>116.88</v>
          </cell>
          <cell r="N4038">
            <v>28.62</v>
          </cell>
          <cell r="O4038">
            <v>0.24486652977412732</v>
          </cell>
          <cell r="P4038">
            <v>230</v>
          </cell>
          <cell r="Q4038">
            <v>107000</v>
          </cell>
          <cell r="R4038">
            <v>8.0168121149897331</v>
          </cell>
          <cell r="S4038">
            <v>80.219389587073607</v>
          </cell>
          <cell r="T4038">
            <v>31171</v>
          </cell>
          <cell r="U4038">
            <v>11.201420007997132</v>
          </cell>
          <cell r="V4038">
            <v>2320832</v>
          </cell>
          <cell r="W4038">
            <v>50798.8</v>
          </cell>
          <cell r="X4038">
            <v>36</v>
          </cell>
          <cell r="Y4038">
            <v>29</v>
          </cell>
          <cell r="Z4038">
            <v>0</v>
          </cell>
        </row>
        <row r="4039">
          <cell r="A4039">
            <v>41656</v>
          </cell>
          <cell r="B4039">
            <v>0</v>
          </cell>
          <cell r="C4039">
            <v>0</v>
          </cell>
          <cell r="D4039">
            <v>582198</v>
          </cell>
          <cell r="E4039">
            <v>2139800</v>
          </cell>
          <cell r="F4039">
            <v>111860</v>
          </cell>
          <cell r="H4039">
            <v>0</v>
          </cell>
          <cell r="I4039">
            <v>0</v>
          </cell>
          <cell r="J4039">
            <v>0</v>
          </cell>
          <cell r="K4039">
            <v>0</v>
          </cell>
          <cell r="L4039">
            <v>7040</v>
          </cell>
          <cell r="M4039">
            <v>136.94999999999999</v>
          </cell>
          <cell r="N4039">
            <v>36.43</v>
          </cell>
          <cell r="O4039">
            <v>0.26600949251551664</v>
          </cell>
          <cell r="P4039">
            <v>230</v>
          </cell>
          <cell r="Q4039">
            <v>122000</v>
          </cell>
          <cell r="R4039">
            <v>8.2207374954362908</v>
          </cell>
          <cell r="S4039">
            <v>82.69857954545455</v>
          </cell>
          <cell r="T4039">
            <v>30315</v>
          </cell>
          <cell r="U4039">
            <v>8.9216573307484008</v>
          </cell>
          <cell r="V4039">
            <v>2833858</v>
          </cell>
          <cell r="W4039">
            <v>40155.800000000003</v>
          </cell>
          <cell r="X4039">
            <v>26</v>
          </cell>
          <cell r="Y4039">
            <v>39</v>
          </cell>
          <cell r="Z4039">
            <v>0</v>
          </cell>
        </row>
        <row r="4040">
          <cell r="A4040">
            <v>41657</v>
          </cell>
          <cell r="B4040">
            <v>0</v>
          </cell>
          <cell r="C4040">
            <v>0</v>
          </cell>
          <cell r="D4040">
            <v>495158</v>
          </cell>
          <cell r="E4040">
            <v>2040630</v>
          </cell>
          <cell r="F4040">
            <v>106250</v>
          </cell>
          <cell r="H4040">
            <v>0</v>
          </cell>
          <cell r="I4040">
            <v>0</v>
          </cell>
          <cell r="J4040">
            <v>0</v>
          </cell>
          <cell r="K4040">
            <v>0</v>
          </cell>
          <cell r="L4040">
            <v>6040</v>
          </cell>
          <cell r="M4040">
            <v>128.09</v>
          </cell>
          <cell r="N4040">
            <v>31.45</v>
          </cell>
          <cell r="O4040">
            <v>0.24553048637676633</v>
          </cell>
          <cell r="P4040">
            <v>230</v>
          </cell>
          <cell r="Q4040">
            <v>119000</v>
          </cell>
          <cell r="R4040">
            <v>8.3803575610898591</v>
          </cell>
          <cell r="S4040">
            <v>81.979801324503313</v>
          </cell>
          <cell r="T4040">
            <v>30072</v>
          </cell>
          <cell r="U4040">
            <v>9.4926901127084466</v>
          </cell>
          <cell r="V4040">
            <v>2642038</v>
          </cell>
          <cell r="W4040">
            <v>39917.9</v>
          </cell>
          <cell r="X4040">
            <v>29</v>
          </cell>
          <cell r="Y4040">
            <v>36</v>
          </cell>
          <cell r="Z4040">
            <v>0</v>
          </cell>
        </row>
        <row r="4041">
          <cell r="A4041">
            <v>41658</v>
          </cell>
          <cell r="B4041">
            <v>0</v>
          </cell>
          <cell r="C4041">
            <v>0</v>
          </cell>
          <cell r="D4041">
            <v>334309</v>
          </cell>
          <cell r="E4041">
            <v>1982130</v>
          </cell>
          <cell r="F4041">
            <v>98280</v>
          </cell>
          <cell r="H4041">
            <v>0</v>
          </cell>
          <cell r="I4041">
            <v>0</v>
          </cell>
          <cell r="J4041">
            <v>0</v>
          </cell>
          <cell r="K4041">
            <v>0</v>
          </cell>
          <cell r="L4041">
            <v>4210</v>
          </cell>
          <cell r="M4041">
            <v>125.51</v>
          </cell>
          <cell r="N4041">
            <v>32.72</v>
          </cell>
          <cell r="O4041">
            <v>0.26069635885586806</v>
          </cell>
          <cell r="P4041">
            <v>230</v>
          </cell>
          <cell r="Q4041">
            <v>105000</v>
          </cell>
          <cell r="R4041">
            <v>8.2878256712612544</v>
          </cell>
          <cell r="S4041">
            <v>79.408313539192406</v>
          </cell>
          <cell r="T4041">
            <v>27851</v>
          </cell>
          <cell r="U4041">
            <v>9.6192285727656088</v>
          </cell>
          <cell r="V4041">
            <v>2414719</v>
          </cell>
          <cell r="W4041">
            <v>55835.199999999997</v>
          </cell>
          <cell r="X4041">
            <v>36</v>
          </cell>
          <cell r="Y4041">
            <v>29</v>
          </cell>
          <cell r="Z4041">
            <v>0</v>
          </cell>
        </row>
        <row r="4042">
          <cell r="A4042">
            <v>41659</v>
          </cell>
          <cell r="B4042">
            <v>0</v>
          </cell>
          <cell r="C4042">
            <v>0</v>
          </cell>
          <cell r="D4042">
            <v>113006</v>
          </cell>
          <cell r="E4042">
            <v>1935210</v>
          </cell>
          <cell r="F4042">
            <v>98030</v>
          </cell>
          <cell r="H4042">
            <v>0</v>
          </cell>
          <cell r="I4042">
            <v>0</v>
          </cell>
          <cell r="J4042">
            <v>0</v>
          </cell>
          <cell r="K4042">
            <v>0</v>
          </cell>
          <cell r="L4042">
            <v>1710</v>
          </cell>
          <cell r="M4042">
            <v>122.97</v>
          </cell>
          <cell r="N4042">
            <v>31.1</v>
          </cell>
          <cell r="O4042">
            <v>0.25290721314141662</v>
          </cell>
          <cell r="P4042">
            <v>230</v>
          </cell>
          <cell r="Q4042">
            <v>100000</v>
          </cell>
          <cell r="R4042">
            <v>8.2672196470683907</v>
          </cell>
          <cell r="S4042">
            <v>66.085380116959058</v>
          </cell>
          <cell r="T4042">
            <v>31616</v>
          </cell>
          <cell r="U4042">
            <v>12.285518062701108</v>
          </cell>
          <cell r="V4042">
            <v>2146246</v>
          </cell>
          <cell r="W4042">
            <v>49959.3</v>
          </cell>
          <cell r="X4042">
            <v>41</v>
          </cell>
          <cell r="Y4042">
            <v>24</v>
          </cell>
          <cell r="Z4042">
            <v>0</v>
          </cell>
        </row>
        <row r="4043">
          <cell r="A4043">
            <v>41660</v>
          </cell>
          <cell r="B4043">
            <v>0</v>
          </cell>
          <cell r="C4043">
            <v>0</v>
          </cell>
          <cell r="D4043">
            <v>676735</v>
          </cell>
          <cell r="E4043">
            <v>2123020</v>
          </cell>
          <cell r="F4043">
            <v>108460</v>
          </cell>
          <cell r="H4043">
            <v>0</v>
          </cell>
          <cell r="I4043">
            <v>0</v>
          </cell>
          <cell r="J4043">
            <v>0</v>
          </cell>
          <cell r="K4043">
            <v>0</v>
          </cell>
          <cell r="L4043">
            <v>8160</v>
          </cell>
          <cell r="M4043">
            <v>133.69</v>
          </cell>
          <cell r="N4043">
            <v>33</v>
          </cell>
          <cell r="O4043">
            <v>0.24683970379235545</v>
          </cell>
          <cell r="P4043">
            <v>230</v>
          </cell>
          <cell r="Q4043">
            <v>128000</v>
          </cell>
          <cell r="R4043">
            <v>8.345725185129778</v>
          </cell>
          <cell r="S4043">
            <v>82.933210784313729</v>
          </cell>
          <cell r="T4043">
            <v>30832</v>
          </cell>
          <cell r="U4043">
            <v>8.8418112140952445</v>
          </cell>
          <cell r="V4043">
            <v>2908215</v>
          </cell>
          <cell r="W4043">
            <v>48039.8</v>
          </cell>
          <cell r="X4043">
            <v>24</v>
          </cell>
          <cell r="Y4043">
            <v>41</v>
          </cell>
          <cell r="Z4043">
            <v>0</v>
          </cell>
        </row>
        <row r="4044">
          <cell r="A4044">
            <v>41661</v>
          </cell>
          <cell r="B4044">
            <v>0</v>
          </cell>
          <cell r="C4044">
            <v>0</v>
          </cell>
          <cell r="D4044">
            <v>583175</v>
          </cell>
          <cell r="E4044">
            <v>2202920</v>
          </cell>
          <cell r="F4044">
            <v>113860</v>
          </cell>
          <cell r="H4044">
            <v>0</v>
          </cell>
          <cell r="I4044">
            <v>0</v>
          </cell>
          <cell r="J4044">
            <v>0</v>
          </cell>
          <cell r="K4044">
            <v>0</v>
          </cell>
          <cell r="L4044">
            <v>7030</v>
          </cell>
          <cell r="M4044">
            <v>140.75</v>
          </cell>
          <cell r="N4044">
            <v>32.9</v>
          </cell>
          <cell r="O4044">
            <v>0.23374777975133215</v>
          </cell>
          <cell r="P4044">
            <v>230</v>
          </cell>
          <cell r="Q4044">
            <v>126000</v>
          </cell>
          <cell r="R4044">
            <v>8.2301243339253993</v>
          </cell>
          <cell r="S4044">
            <v>82.955192034139401</v>
          </cell>
          <cell r="T4044">
            <v>31035</v>
          </cell>
          <cell r="U4044">
            <v>8.9253764282549213</v>
          </cell>
          <cell r="V4044">
            <v>2899955</v>
          </cell>
          <cell r="W4044">
            <v>45894.9</v>
          </cell>
          <cell r="X4044">
            <v>22</v>
          </cell>
          <cell r="Y4044">
            <v>43</v>
          </cell>
          <cell r="Z4044">
            <v>0</v>
          </cell>
        </row>
        <row r="4045">
          <cell r="A4045">
            <v>41662</v>
          </cell>
          <cell r="B4045">
            <v>0</v>
          </cell>
          <cell r="C4045">
            <v>0</v>
          </cell>
          <cell r="D4045">
            <v>1063560</v>
          </cell>
          <cell r="E4045">
            <v>2194930</v>
          </cell>
          <cell r="F4045">
            <v>111230</v>
          </cell>
          <cell r="H4045">
            <v>0</v>
          </cell>
          <cell r="I4045">
            <v>0</v>
          </cell>
          <cell r="J4045">
            <v>0</v>
          </cell>
          <cell r="K4045">
            <v>0</v>
          </cell>
          <cell r="L4045">
            <v>12770</v>
          </cell>
          <cell r="M4045">
            <v>139.85</v>
          </cell>
          <cell r="N4045">
            <v>31.84</v>
          </cell>
          <cell r="O4045">
            <v>0.22767250625670363</v>
          </cell>
          <cell r="P4045">
            <v>230</v>
          </cell>
          <cell r="Q4045">
            <v>147000</v>
          </cell>
          <cell r="R4045">
            <v>8.2451197711834112</v>
          </cell>
          <cell r="S4045">
            <v>83.285826155050898</v>
          </cell>
          <cell r="T4045">
            <v>32907</v>
          </cell>
          <cell r="U4045">
            <v>8.1444268366511174</v>
          </cell>
          <cell r="V4045">
            <v>3369720</v>
          </cell>
          <cell r="W4045">
            <v>54578.7</v>
          </cell>
          <cell r="X4045">
            <v>12</v>
          </cell>
          <cell r="Y4045">
            <v>53</v>
          </cell>
          <cell r="Z4045">
            <v>0</v>
          </cell>
        </row>
        <row r="4046">
          <cell r="A4046">
            <v>41663</v>
          </cell>
          <cell r="B4046">
            <v>0</v>
          </cell>
          <cell r="C4046">
            <v>0</v>
          </cell>
          <cell r="D4046">
            <v>1359570</v>
          </cell>
          <cell r="E4046">
            <v>1702170</v>
          </cell>
          <cell r="F4046">
            <v>89910</v>
          </cell>
          <cell r="H4046">
            <v>0</v>
          </cell>
          <cell r="I4046">
            <v>0</v>
          </cell>
          <cell r="J4046">
            <v>0</v>
          </cell>
          <cell r="K4046">
            <v>0</v>
          </cell>
          <cell r="L4046">
            <v>16370</v>
          </cell>
          <cell r="M4046">
            <v>106.39</v>
          </cell>
          <cell r="N4046">
            <v>25.72</v>
          </cell>
          <cell r="O4046">
            <v>0.24175204436507189</v>
          </cell>
          <cell r="P4046">
            <v>230</v>
          </cell>
          <cell r="Q4046">
            <v>138000</v>
          </cell>
          <cell r="R4046">
            <v>8.4222201334711908</v>
          </cell>
          <cell r="S4046">
            <v>83.052535125229085</v>
          </cell>
          <cell r="T4046">
            <v>29604</v>
          </cell>
          <cell r="U4046">
            <v>7.8339079529770119</v>
          </cell>
          <cell r="V4046">
            <v>3151650</v>
          </cell>
          <cell r="W4046">
            <v>57425.5</v>
          </cell>
          <cell r="X4046">
            <v>14</v>
          </cell>
          <cell r="Y4046">
            <v>51</v>
          </cell>
          <cell r="Z4046">
            <v>0</v>
          </cell>
        </row>
        <row r="4047">
          <cell r="A4047">
            <v>41664</v>
          </cell>
          <cell r="B4047">
            <v>0</v>
          </cell>
          <cell r="C4047">
            <v>0</v>
          </cell>
          <cell r="D4047">
            <v>689280</v>
          </cell>
          <cell r="E4047">
            <v>1761970</v>
          </cell>
          <cell r="F4047">
            <v>94690</v>
          </cell>
          <cell r="H4047">
            <v>0</v>
          </cell>
          <cell r="I4047">
            <v>0</v>
          </cell>
          <cell r="J4047">
            <v>0</v>
          </cell>
          <cell r="K4047">
            <v>0</v>
          </cell>
          <cell r="L4047">
            <v>8460</v>
          </cell>
          <cell r="M4047">
            <v>109.13</v>
          </cell>
          <cell r="N4047">
            <v>22.52</v>
          </cell>
          <cell r="O4047">
            <v>0.20635938788600752</v>
          </cell>
          <cell r="P4047">
            <v>230</v>
          </cell>
          <cell r="Q4047">
            <v>115000</v>
          </cell>
          <cell r="R4047">
            <v>8.5066434527627592</v>
          </cell>
          <cell r="S4047">
            <v>81.475177304964532</v>
          </cell>
          <cell r="T4047">
            <v>27681</v>
          </cell>
          <cell r="U4047">
            <v>9.0677525786153641</v>
          </cell>
          <cell r="V4047">
            <v>2545940</v>
          </cell>
          <cell r="W4047">
            <v>56630.2</v>
          </cell>
          <cell r="X4047">
            <v>34</v>
          </cell>
          <cell r="Y4047">
            <v>31</v>
          </cell>
          <cell r="Z4047">
            <v>0</v>
          </cell>
        </row>
        <row r="4048">
          <cell r="A4048">
            <v>41665</v>
          </cell>
          <cell r="B4048">
            <v>0</v>
          </cell>
          <cell r="C4048">
            <v>0</v>
          </cell>
          <cell r="D4048">
            <v>174860</v>
          </cell>
          <cell r="E4048">
            <v>1912510</v>
          </cell>
          <cell r="F4048">
            <v>99630</v>
          </cell>
          <cell r="H4048">
            <v>0</v>
          </cell>
          <cell r="I4048">
            <v>0</v>
          </cell>
          <cell r="J4048">
            <v>0</v>
          </cell>
          <cell r="K4048">
            <v>0</v>
          </cell>
          <cell r="L4048">
            <v>3030</v>
          </cell>
          <cell r="M4048">
            <v>119.25</v>
          </cell>
          <cell r="N4048">
            <v>27.89</v>
          </cell>
          <cell r="O4048">
            <v>0.23387840670859539</v>
          </cell>
          <cell r="P4048">
            <v>230</v>
          </cell>
          <cell r="Q4048">
            <v>107000</v>
          </cell>
          <cell r="R4048">
            <v>8.4366457023060804</v>
          </cell>
          <cell r="S4048">
            <v>57.709570957095707</v>
          </cell>
          <cell r="T4048">
            <v>29943</v>
          </cell>
          <cell r="U4048">
            <v>11.418592592592592</v>
          </cell>
          <cell r="V4048">
            <v>2187000</v>
          </cell>
          <cell r="W4048">
            <v>35731.699999999997</v>
          </cell>
          <cell r="X4048">
            <v>40</v>
          </cell>
          <cell r="Y4048">
            <v>25</v>
          </cell>
          <cell r="Z4048">
            <v>0</v>
          </cell>
        </row>
        <row r="4049">
          <cell r="A4049">
            <v>41666</v>
          </cell>
          <cell r="B4049">
            <v>0</v>
          </cell>
          <cell r="C4049">
            <v>0</v>
          </cell>
          <cell r="D4049">
            <v>1035250</v>
          </cell>
          <cell r="E4049">
            <v>1952900</v>
          </cell>
          <cell r="F4049">
            <v>103740</v>
          </cell>
          <cell r="H4049">
            <v>0</v>
          </cell>
          <cell r="I4049">
            <v>0</v>
          </cell>
          <cell r="J4049">
            <v>0</v>
          </cell>
          <cell r="K4049">
            <v>0</v>
          </cell>
          <cell r="L4049">
            <v>12590</v>
          </cell>
          <cell r="M4049">
            <v>120.55</v>
          </cell>
          <cell r="N4049">
            <v>24.66</v>
          </cell>
          <cell r="O4049">
            <v>0.20456242223143925</v>
          </cell>
          <cell r="P4049">
            <v>230</v>
          </cell>
          <cell r="Q4049">
            <v>140000</v>
          </cell>
          <cell r="R4049">
            <v>8.5302364164247209</v>
          </cell>
          <cell r="S4049">
            <v>82.227958697378867</v>
          </cell>
          <cell r="T4049">
            <v>34004</v>
          </cell>
          <cell r="U4049">
            <v>9.1721684794737186</v>
          </cell>
          <cell r="V4049">
            <v>3091890</v>
          </cell>
          <cell r="W4049">
            <v>39677</v>
          </cell>
          <cell r="X4049">
            <v>19</v>
          </cell>
          <cell r="Y4049">
            <v>46</v>
          </cell>
          <cell r="Z4049">
            <v>0</v>
          </cell>
        </row>
        <row r="4050">
          <cell r="A4050">
            <v>41667</v>
          </cell>
          <cell r="B4050">
            <v>0</v>
          </cell>
          <cell r="C4050">
            <v>0</v>
          </cell>
          <cell r="D4050">
            <v>1428630</v>
          </cell>
          <cell r="E4050">
            <v>1750620</v>
          </cell>
          <cell r="F4050">
            <v>94140</v>
          </cell>
          <cell r="H4050">
            <v>0</v>
          </cell>
          <cell r="I4050">
            <v>0</v>
          </cell>
          <cell r="J4050">
            <v>0</v>
          </cell>
          <cell r="K4050">
            <v>0</v>
          </cell>
          <cell r="L4050">
            <v>17720</v>
          </cell>
          <cell r="M4050">
            <v>110.07</v>
          </cell>
          <cell r="N4050">
            <v>22.68</v>
          </cell>
          <cell r="O4050">
            <v>0.20605069501226494</v>
          </cell>
          <cell r="P4050">
            <v>230</v>
          </cell>
          <cell r="Q4050">
            <v>141000</v>
          </cell>
          <cell r="R4050">
            <v>8.3799400381575353</v>
          </cell>
          <cell r="S4050">
            <v>80.622460496613996</v>
          </cell>
          <cell r="T4050">
            <v>32819</v>
          </cell>
          <cell r="U4050">
            <v>8.3616819260766366</v>
          </cell>
          <cell r="V4050">
            <v>3273390</v>
          </cell>
          <cell r="W4050">
            <v>44946.5</v>
          </cell>
          <cell r="X4050">
            <v>11</v>
          </cell>
          <cell r="Y4050">
            <v>54</v>
          </cell>
          <cell r="Z4050">
            <v>0</v>
          </cell>
        </row>
        <row r="4051">
          <cell r="A4051">
            <v>41668</v>
          </cell>
          <cell r="B4051">
            <v>0</v>
          </cell>
          <cell r="C4051">
            <v>0</v>
          </cell>
          <cell r="D4051">
            <v>1242310</v>
          </cell>
          <cell r="E4051">
            <v>1678580</v>
          </cell>
          <cell r="F4051">
            <v>90210</v>
          </cell>
          <cell r="H4051">
            <v>0</v>
          </cell>
          <cell r="I4051">
            <v>0</v>
          </cell>
          <cell r="J4051">
            <v>0</v>
          </cell>
          <cell r="K4051">
            <v>0</v>
          </cell>
          <cell r="L4051">
            <v>15450</v>
          </cell>
          <cell r="M4051">
            <v>104.16</v>
          </cell>
          <cell r="N4051">
            <v>22.54</v>
          </cell>
          <cell r="O4051">
            <v>0.21639784946236559</v>
          </cell>
          <cell r="P4051">
            <v>230</v>
          </cell>
          <cell r="Q4051">
            <v>137000</v>
          </cell>
          <cell r="R4051">
            <v>8.4907354070660528</v>
          </cell>
          <cell r="S4051">
            <v>80.408414239482198</v>
          </cell>
          <cell r="T4051">
            <v>38054</v>
          </cell>
          <cell r="U4051">
            <v>10.540013948390953</v>
          </cell>
          <cell r="V4051">
            <v>3011100</v>
          </cell>
          <cell r="W4051">
            <v>46867.1</v>
          </cell>
          <cell r="X4051">
            <v>18</v>
          </cell>
          <cell r="Y4051">
            <v>47</v>
          </cell>
          <cell r="Z4051">
            <v>0</v>
          </cell>
        </row>
        <row r="4052">
          <cell r="A4052">
            <v>41669</v>
          </cell>
          <cell r="B4052">
            <v>0</v>
          </cell>
          <cell r="C4052">
            <v>0</v>
          </cell>
          <cell r="D4052">
            <v>845400</v>
          </cell>
          <cell r="E4052">
            <v>1718540</v>
          </cell>
          <cell r="F4052">
            <v>91720</v>
          </cell>
          <cell r="H4052">
            <v>0</v>
          </cell>
          <cell r="I4052">
            <v>0</v>
          </cell>
          <cell r="J4052">
            <v>0</v>
          </cell>
          <cell r="K4052">
            <v>0</v>
          </cell>
          <cell r="L4052">
            <v>10310</v>
          </cell>
          <cell r="M4052">
            <v>108.17</v>
          </cell>
          <cell r="N4052">
            <v>22.29</v>
          </cell>
          <cell r="O4052">
            <v>0.20606452805768696</v>
          </cell>
          <cell r="P4052">
            <v>230</v>
          </cell>
          <cell r="Q4052">
            <v>120000</v>
          </cell>
          <cell r="R4052">
            <v>8.3676620134972737</v>
          </cell>
          <cell r="S4052">
            <v>81.998060135790496</v>
          </cell>
          <cell r="T4052">
            <v>34441</v>
          </cell>
          <cell r="U4052">
            <v>10.816066062673686</v>
          </cell>
          <cell r="V4052">
            <v>2655660</v>
          </cell>
          <cell r="W4052">
            <v>38186.5</v>
          </cell>
          <cell r="X4052">
            <v>30</v>
          </cell>
          <cell r="Y4052">
            <v>35</v>
          </cell>
          <cell r="Z4052">
            <v>0</v>
          </cell>
        </row>
        <row r="4053">
          <cell r="A4053">
            <v>41670</v>
          </cell>
          <cell r="B4053">
            <v>0</v>
          </cell>
          <cell r="C4053">
            <v>0</v>
          </cell>
          <cell r="D4053">
            <v>241225</v>
          </cell>
          <cell r="E4053">
            <v>2073930</v>
          </cell>
          <cell r="F4053">
            <v>104670</v>
          </cell>
          <cell r="H4053">
            <v>0</v>
          </cell>
          <cell r="I4053">
            <v>0</v>
          </cell>
          <cell r="J4053">
            <v>0</v>
          </cell>
          <cell r="K4053">
            <v>0</v>
          </cell>
          <cell r="L4053">
            <v>3390</v>
          </cell>
          <cell r="M4053">
            <v>130.4</v>
          </cell>
          <cell r="N4053">
            <v>34.44</v>
          </cell>
          <cell r="O4053">
            <v>0.26411042944785273</v>
          </cell>
          <cell r="P4053">
            <v>230</v>
          </cell>
          <cell r="Q4053">
            <v>115000</v>
          </cell>
          <cell r="R4053">
            <v>8.3535276073619631</v>
          </cell>
          <cell r="S4053">
            <v>71.157817109144545</v>
          </cell>
          <cell r="T4053">
            <v>29241</v>
          </cell>
          <cell r="U4053">
            <v>10.077999028855393</v>
          </cell>
          <cell r="V4053">
            <v>2419825</v>
          </cell>
          <cell r="W4053">
            <v>35075.9</v>
          </cell>
          <cell r="X4053">
            <v>36</v>
          </cell>
          <cell r="Y4053">
            <v>29</v>
          </cell>
          <cell r="Z4053">
            <v>0</v>
          </cell>
        </row>
        <row r="4054">
          <cell r="A4054">
            <v>41671</v>
          </cell>
          <cell r="B4054">
            <v>0</v>
          </cell>
          <cell r="C4054">
            <v>0</v>
          </cell>
          <cell r="D4054">
            <v>69091</v>
          </cell>
          <cell r="E4054">
            <v>1993750</v>
          </cell>
          <cell r="F4054">
            <v>104420</v>
          </cell>
          <cell r="H4054">
            <v>0</v>
          </cell>
          <cell r="I4054">
            <v>0</v>
          </cell>
          <cell r="J4054">
            <v>0</v>
          </cell>
          <cell r="K4054">
            <v>0</v>
          </cell>
          <cell r="L4054">
            <v>1260</v>
          </cell>
          <cell r="M4054">
            <v>123.87</v>
          </cell>
          <cell r="N4054">
            <v>31.1</v>
          </cell>
          <cell r="O4054">
            <v>0.25106966981512879</v>
          </cell>
          <cell r="P4054">
            <v>230</v>
          </cell>
          <cell r="Q4054">
            <v>101000</v>
          </cell>
          <cell r="R4054">
            <v>8.469241947202713</v>
          </cell>
          <cell r="S4054">
            <v>54.834126984126982</v>
          </cell>
          <cell r="T4054">
            <v>26840</v>
          </cell>
          <cell r="U4054">
            <v>10.328502197012728</v>
          </cell>
          <cell r="V4054">
            <v>2167261</v>
          </cell>
          <cell r="W4054">
            <v>37765.300000000003</v>
          </cell>
          <cell r="X4054">
            <v>44</v>
          </cell>
          <cell r="Y4054">
            <v>21</v>
          </cell>
          <cell r="Z4054">
            <v>0</v>
          </cell>
        </row>
        <row r="4055">
          <cell r="A4055">
            <v>41672</v>
          </cell>
          <cell r="B4055">
            <v>0</v>
          </cell>
          <cell r="C4055">
            <v>0</v>
          </cell>
          <cell r="D4055">
            <v>540139</v>
          </cell>
          <cell r="E4055">
            <v>2160100</v>
          </cell>
          <cell r="F4055">
            <v>111170</v>
          </cell>
          <cell r="H4055">
            <v>0</v>
          </cell>
          <cell r="I4055">
            <v>0</v>
          </cell>
          <cell r="J4055">
            <v>0</v>
          </cell>
          <cell r="K4055">
            <v>0</v>
          </cell>
          <cell r="L4055">
            <v>7130</v>
          </cell>
          <cell r="M4055">
            <v>133.9</v>
          </cell>
          <cell r="N4055">
            <v>32.96</v>
          </cell>
          <cell r="O4055">
            <v>0.24615384615384614</v>
          </cell>
          <cell r="P4055">
            <v>230</v>
          </cell>
          <cell r="Q4055">
            <v>120000</v>
          </cell>
          <cell r="R4055">
            <v>8.4812173263629571</v>
          </cell>
          <cell r="S4055">
            <v>75.755820476858347</v>
          </cell>
          <cell r="T4055">
            <v>31106</v>
          </cell>
          <cell r="U4055">
            <v>9.2275453340300189</v>
          </cell>
          <cell r="V4055">
            <v>2811409</v>
          </cell>
          <cell r="W4055">
            <v>51721.3</v>
          </cell>
          <cell r="X4055">
            <v>28</v>
          </cell>
          <cell r="Y4055">
            <v>37</v>
          </cell>
          <cell r="Z4055">
            <v>0</v>
          </cell>
        </row>
        <row r="4056">
          <cell r="A4056">
            <v>41673</v>
          </cell>
          <cell r="B4056">
            <v>0</v>
          </cell>
          <cell r="C4056">
            <v>0</v>
          </cell>
          <cell r="D4056">
            <v>624412</v>
          </cell>
          <cell r="E4056">
            <v>2161480</v>
          </cell>
          <cell r="F4056">
            <v>113110</v>
          </cell>
          <cell r="H4056">
            <v>0</v>
          </cell>
          <cell r="I4056">
            <v>0</v>
          </cell>
          <cell r="J4056">
            <v>0</v>
          </cell>
          <cell r="K4056">
            <v>0</v>
          </cell>
          <cell r="L4056">
            <v>7180</v>
          </cell>
          <cell r="M4056">
            <v>136.94999999999999</v>
          </cell>
          <cell r="N4056">
            <v>31.56</v>
          </cell>
          <cell r="O4056">
            <v>0.23044906900328588</v>
          </cell>
          <cell r="P4056">
            <v>230</v>
          </cell>
          <cell r="Q4056">
            <v>130000</v>
          </cell>
          <cell r="R4056">
            <v>8.3044541803577943</v>
          </cell>
          <cell r="S4056">
            <v>86.96545961002785</v>
          </cell>
          <cell r="T4056">
            <v>35366</v>
          </cell>
          <cell r="U4056">
            <v>10.174275147102348</v>
          </cell>
          <cell r="V4056">
            <v>2899002</v>
          </cell>
          <cell r="W4056">
            <v>47962.7</v>
          </cell>
          <cell r="X4056">
            <v>23</v>
          </cell>
          <cell r="Y4056">
            <v>42</v>
          </cell>
          <cell r="Z4056">
            <v>0</v>
          </cell>
        </row>
        <row r="4057">
          <cell r="A4057">
            <v>41674</v>
          </cell>
          <cell r="B4057">
            <v>0</v>
          </cell>
          <cell r="C4057">
            <v>0</v>
          </cell>
          <cell r="D4057">
            <v>609014</v>
          </cell>
          <cell r="E4057">
            <v>2088730</v>
          </cell>
          <cell r="F4057">
            <v>106960</v>
          </cell>
          <cell r="H4057">
            <v>0</v>
          </cell>
          <cell r="I4057">
            <v>0</v>
          </cell>
          <cell r="J4057">
            <v>0</v>
          </cell>
          <cell r="K4057">
            <v>0</v>
          </cell>
          <cell r="L4057">
            <v>7520</v>
          </cell>
          <cell r="M4057">
            <v>135.97</v>
          </cell>
          <cell r="N4057">
            <v>30.73</v>
          </cell>
          <cell r="O4057">
            <v>0.22600573655953521</v>
          </cell>
          <cell r="P4057">
            <v>230</v>
          </cell>
          <cell r="Q4057">
            <v>115000</v>
          </cell>
          <cell r="R4057">
            <v>8.0741707729646244</v>
          </cell>
          <cell r="S4057">
            <v>80.985904255319156</v>
          </cell>
          <cell r="T4057">
            <v>31303</v>
          </cell>
          <cell r="U4057">
            <v>9.3081843930767736</v>
          </cell>
          <cell r="V4057">
            <v>2804704</v>
          </cell>
          <cell r="W4057">
            <v>55137.599999999999</v>
          </cell>
          <cell r="X4057">
            <v>28</v>
          </cell>
          <cell r="Y4057">
            <v>37</v>
          </cell>
          <cell r="Z4057">
            <v>0</v>
          </cell>
        </row>
        <row r="4058">
          <cell r="A4058">
            <v>41675</v>
          </cell>
          <cell r="B4058">
            <v>0</v>
          </cell>
          <cell r="C4058">
            <v>0</v>
          </cell>
          <cell r="D4058">
            <v>758139</v>
          </cell>
          <cell r="E4058">
            <v>2100770</v>
          </cell>
          <cell r="F4058">
            <v>107810</v>
          </cell>
          <cell r="H4058">
            <v>0</v>
          </cell>
          <cell r="I4058">
            <v>0</v>
          </cell>
          <cell r="J4058">
            <v>0</v>
          </cell>
          <cell r="K4058">
            <v>0</v>
          </cell>
          <cell r="L4058">
            <v>9390</v>
          </cell>
          <cell r="M4058">
            <v>141.47999999999999</v>
          </cell>
          <cell r="N4058">
            <v>34.4</v>
          </cell>
          <cell r="O4058">
            <v>0.24314390726604468</v>
          </cell>
          <cell r="P4058">
            <v>230</v>
          </cell>
          <cell r="Q4058">
            <v>130000</v>
          </cell>
          <cell r="R4058">
            <v>7.8052728300819902</v>
          </cell>
          <cell r="S4058">
            <v>80.738977635782746</v>
          </cell>
          <cell r="T4058">
            <v>33284</v>
          </cell>
          <cell r="U4058">
            <v>9.3567526954861577</v>
          </cell>
          <cell r="V4058">
            <v>2966719</v>
          </cell>
          <cell r="W4058">
            <v>55609.1</v>
          </cell>
          <cell r="X4058">
            <v>22</v>
          </cell>
          <cell r="Y4058">
            <v>43</v>
          </cell>
          <cell r="Z4058">
            <v>0</v>
          </cell>
        </row>
        <row r="4059">
          <cell r="A4059">
            <v>41676</v>
          </cell>
          <cell r="B4059">
            <v>0</v>
          </cell>
          <cell r="C4059">
            <v>0</v>
          </cell>
          <cell r="D4059">
            <v>1021990</v>
          </cell>
          <cell r="E4059">
            <v>2152750</v>
          </cell>
          <cell r="F4059">
            <v>113560</v>
          </cell>
          <cell r="H4059">
            <v>0</v>
          </cell>
          <cell r="I4059">
            <v>0</v>
          </cell>
          <cell r="J4059">
            <v>0</v>
          </cell>
          <cell r="K4059">
            <v>0</v>
          </cell>
          <cell r="L4059">
            <v>12140</v>
          </cell>
          <cell r="M4059">
            <v>146.13999999999999</v>
          </cell>
          <cell r="N4059">
            <v>36.340000000000003</v>
          </cell>
          <cell r="O4059">
            <v>0.24866566306281651</v>
          </cell>
          <cell r="P4059">
            <v>230</v>
          </cell>
          <cell r="Q4059">
            <v>140000</v>
          </cell>
          <cell r="R4059">
            <v>7.7539003695086901</v>
          </cell>
          <cell r="S4059">
            <v>84.183690280065903</v>
          </cell>
          <cell r="T4059">
            <v>33359</v>
          </cell>
          <cell r="U4059">
            <v>8.4607262111121262</v>
          </cell>
          <cell r="V4059">
            <v>3288300</v>
          </cell>
          <cell r="W4059">
            <v>51908.7</v>
          </cell>
          <cell r="X4059">
            <v>10</v>
          </cell>
          <cell r="Y4059">
            <v>55</v>
          </cell>
          <cell r="Z4059">
            <v>0</v>
          </cell>
        </row>
        <row r="4060">
          <cell r="A4060">
            <v>41677</v>
          </cell>
          <cell r="B4060">
            <v>0</v>
          </cell>
          <cell r="C4060">
            <v>0</v>
          </cell>
          <cell r="D4060">
            <v>878743</v>
          </cell>
          <cell r="E4060">
            <v>2188980</v>
          </cell>
          <cell r="F4060">
            <v>112170</v>
          </cell>
          <cell r="H4060">
            <v>0</v>
          </cell>
          <cell r="I4060">
            <v>0</v>
          </cell>
          <cell r="J4060">
            <v>0</v>
          </cell>
          <cell r="K4060">
            <v>0</v>
          </cell>
          <cell r="L4060">
            <v>10680</v>
          </cell>
          <cell r="M4060">
            <v>145.66</v>
          </cell>
          <cell r="N4060">
            <v>37.47</v>
          </cell>
          <cell r="O4060">
            <v>0.25724289441164355</v>
          </cell>
          <cell r="P4060">
            <v>230</v>
          </cell>
          <cell r="Q4060">
            <v>140000</v>
          </cell>
          <cell r="R4060">
            <v>7.8990457229163802</v>
          </cell>
          <cell r="S4060">
            <v>82.279307116104874</v>
          </cell>
          <cell r="T4060">
            <v>34042</v>
          </cell>
          <cell r="U4060">
            <v>8.9282966439436784</v>
          </cell>
          <cell r="V4060">
            <v>3179893</v>
          </cell>
          <cell r="W4060">
            <v>53162.1</v>
          </cell>
          <cell r="X4060">
            <v>11</v>
          </cell>
          <cell r="Y4060">
            <v>54</v>
          </cell>
          <cell r="Z4060">
            <v>0</v>
          </cell>
        </row>
        <row r="4061">
          <cell r="A4061">
            <v>41678</v>
          </cell>
          <cell r="B4061">
            <v>0</v>
          </cell>
          <cell r="C4061">
            <v>0</v>
          </cell>
          <cell r="D4061">
            <v>507009</v>
          </cell>
          <cell r="E4061">
            <v>2224150</v>
          </cell>
          <cell r="F4061">
            <v>113000</v>
          </cell>
          <cell r="H4061">
            <v>0</v>
          </cell>
          <cell r="I4061">
            <v>0</v>
          </cell>
          <cell r="J4061">
            <v>0</v>
          </cell>
          <cell r="K4061">
            <v>0</v>
          </cell>
          <cell r="L4061">
            <v>6130</v>
          </cell>
          <cell r="M4061">
            <v>147.94999999999999</v>
          </cell>
          <cell r="N4061">
            <v>38.99</v>
          </cell>
          <cell r="O4061">
            <v>0.26353497803311932</v>
          </cell>
          <cell r="P4061">
            <v>230</v>
          </cell>
          <cell r="Q4061">
            <v>122000</v>
          </cell>
          <cell r="R4061">
            <v>7.898445420750253</v>
          </cell>
          <cell r="S4061">
            <v>82.709461663947792</v>
          </cell>
          <cell r="T4061">
            <v>31081</v>
          </cell>
          <cell r="U4061">
            <v>9.1139609283447243</v>
          </cell>
          <cell r="V4061">
            <v>2844159</v>
          </cell>
          <cell r="W4061">
            <v>54815.199999999997</v>
          </cell>
          <cell r="X4061">
            <v>24</v>
          </cell>
          <cell r="Y4061">
            <v>41</v>
          </cell>
          <cell r="Z4061">
            <v>0</v>
          </cell>
        </row>
        <row r="4062">
          <cell r="A4062">
            <v>41679</v>
          </cell>
          <cell r="B4062">
            <v>0</v>
          </cell>
          <cell r="C4062">
            <v>0</v>
          </cell>
          <cell r="D4062">
            <v>468750</v>
          </cell>
          <cell r="E4062">
            <v>2228760</v>
          </cell>
          <cell r="F4062">
            <v>112870</v>
          </cell>
          <cell r="H4062">
            <v>0</v>
          </cell>
          <cell r="I4062">
            <v>0</v>
          </cell>
          <cell r="J4062">
            <v>0</v>
          </cell>
          <cell r="K4062">
            <v>0</v>
          </cell>
          <cell r="L4062">
            <v>5660</v>
          </cell>
          <cell r="M4062">
            <v>146.47</v>
          </cell>
          <cell r="N4062">
            <v>40.56</v>
          </cell>
          <cell r="O4062">
            <v>0.27691677476616372</v>
          </cell>
          <cell r="P4062">
            <v>230</v>
          </cell>
          <cell r="Q4062">
            <v>124000</v>
          </cell>
          <cell r="R4062">
            <v>7.9935481668601076</v>
          </cell>
          <cell r="S4062">
            <v>82.81802120141343</v>
          </cell>
          <cell r="T4062">
            <v>29245</v>
          </cell>
          <cell r="U4062">
            <v>8.6786591137141578</v>
          </cell>
          <cell r="V4062">
            <v>2810380</v>
          </cell>
          <cell r="W4062">
            <v>56837.5</v>
          </cell>
          <cell r="X4062">
            <v>26</v>
          </cell>
          <cell r="Y4062">
            <v>39</v>
          </cell>
          <cell r="Z4062">
            <v>0</v>
          </cell>
        </row>
        <row r="4063">
          <cell r="A4063">
            <v>41680</v>
          </cell>
          <cell r="B4063">
            <v>0</v>
          </cell>
          <cell r="C4063">
            <v>0</v>
          </cell>
          <cell r="D4063">
            <v>913372</v>
          </cell>
          <cell r="E4063">
            <v>2197650</v>
          </cell>
          <cell r="F4063">
            <v>113400</v>
          </cell>
          <cell r="H4063">
            <v>0</v>
          </cell>
          <cell r="I4063">
            <v>0</v>
          </cell>
          <cell r="J4063">
            <v>0</v>
          </cell>
          <cell r="K4063">
            <v>0</v>
          </cell>
          <cell r="L4063">
            <v>10820</v>
          </cell>
          <cell r="M4063">
            <v>143.38999999999999</v>
          </cell>
          <cell r="N4063">
            <v>37.08</v>
          </cell>
          <cell r="O4063">
            <v>0.25859543901248344</v>
          </cell>
          <cell r="P4063">
            <v>230</v>
          </cell>
          <cell r="Q4063">
            <v>140000</v>
          </cell>
          <cell r="R4063">
            <v>8.0586163609735681</v>
          </cell>
          <cell r="S4063">
            <v>84.415157116451013</v>
          </cell>
          <cell r="T4063">
            <v>31655</v>
          </cell>
          <cell r="U4063">
            <v>8.1875976531607844</v>
          </cell>
          <cell r="V4063">
            <v>3224422</v>
          </cell>
          <cell r="W4063">
            <v>58271.5</v>
          </cell>
          <cell r="X4063">
            <v>14</v>
          </cell>
          <cell r="Y4063">
            <v>51</v>
          </cell>
          <cell r="Z4063">
            <v>0</v>
          </cell>
        </row>
        <row r="4064">
          <cell r="A4064">
            <v>41681</v>
          </cell>
          <cell r="B4064">
            <v>0</v>
          </cell>
          <cell r="C4064">
            <v>0</v>
          </cell>
          <cell r="D4064">
            <v>982564</v>
          </cell>
          <cell r="E4064">
            <v>2181070</v>
          </cell>
          <cell r="F4064">
            <v>113690</v>
          </cell>
          <cell r="H4064">
            <v>0</v>
          </cell>
          <cell r="I4064">
            <v>0</v>
          </cell>
          <cell r="J4064">
            <v>0</v>
          </cell>
          <cell r="K4064">
            <v>0</v>
          </cell>
          <cell r="L4064">
            <v>11960</v>
          </cell>
          <cell r="M4064">
            <v>142.41</v>
          </cell>
          <cell r="N4064">
            <v>37.619999999999997</v>
          </cell>
          <cell r="O4064">
            <v>0.26416684221613651</v>
          </cell>
          <cell r="P4064">
            <v>230</v>
          </cell>
          <cell r="Q4064">
            <v>141000</v>
          </cell>
          <cell r="R4064">
            <v>8.0568780282283541</v>
          </cell>
          <cell r="S4064">
            <v>82.15418060200669</v>
          </cell>
          <cell r="T4064">
            <v>32050</v>
          </cell>
          <cell r="U4064">
            <v>8.1559528444548057</v>
          </cell>
          <cell r="V4064">
            <v>3277324</v>
          </cell>
          <cell r="W4064">
            <v>58090.8</v>
          </cell>
          <cell r="X4064">
            <v>12</v>
          </cell>
          <cell r="Y4064">
            <v>53</v>
          </cell>
          <cell r="Z4064">
            <v>0</v>
          </cell>
        </row>
        <row r="4065">
          <cell r="A4065">
            <v>41682</v>
          </cell>
          <cell r="B4065">
            <v>0</v>
          </cell>
          <cell r="C4065">
            <v>0</v>
          </cell>
          <cell r="D4065">
            <v>651459</v>
          </cell>
          <cell r="E4065">
            <v>2209340</v>
          </cell>
          <cell r="F4065">
            <v>113840</v>
          </cell>
          <cell r="H4065">
            <v>0</v>
          </cell>
          <cell r="I4065">
            <v>0</v>
          </cell>
          <cell r="J4065">
            <v>0</v>
          </cell>
          <cell r="K4065">
            <v>0</v>
          </cell>
          <cell r="L4065">
            <v>7910</v>
          </cell>
          <cell r="M4065">
            <v>142.1</v>
          </cell>
          <cell r="N4065">
            <v>36.479999999999997</v>
          </cell>
          <cell r="O4065">
            <v>0.25672061928219564</v>
          </cell>
          <cell r="P4065">
            <v>230</v>
          </cell>
          <cell r="Q4065">
            <v>135000</v>
          </cell>
          <cell r="R4065">
            <v>8.1744546094299793</v>
          </cell>
          <cell r="S4065">
            <v>82.358912768647286</v>
          </cell>
          <cell r="T4065">
            <v>31172</v>
          </cell>
          <cell r="U4065">
            <v>8.7396984978681438</v>
          </cell>
          <cell r="V4065">
            <v>2974639</v>
          </cell>
          <cell r="W4065">
            <v>56960.9</v>
          </cell>
          <cell r="X4065">
            <v>20</v>
          </cell>
          <cell r="Y4065">
            <v>45</v>
          </cell>
          <cell r="Z4065">
            <v>0</v>
          </cell>
        </row>
        <row r="4066">
          <cell r="A4066">
            <v>41683</v>
          </cell>
          <cell r="B4066">
            <v>0</v>
          </cell>
          <cell r="C4066">
            <v>0</v>
          </cell>
          <cell r="D4066">
            <v>304640</v>
          </cell>
          <cell r="E4066">
            <v>2135390</v>
          </cell>
          <cell r="F4066">
            <v>111030</v>
          </cell>
          <cell r="H4066">
            <v>0</v>
          </cell>
          <cell r="I4066">
            <v>0</v>
          </cell>
          <cell r="J4066">
            <v>0</v>
          </cell>
          <cell r="K4066">
            <v>0</v>
          </cell>
          <cell r="L4066">
            <v>3970</v>
          </cell>
          <cell r="M4066">
            <v>137.25</v>
          </cell>
          <cell r="N4066">
            <v>33.840000000000003</v>
          </cell>
          <cell r="O4066">
            <v>0.24655737704918035</v>
          </cell>
          <cell r="P4066">
            <v>230</v>
          </cell>
          <cell r="Q4066">
            <v>124000</v>
          </cell>
          <cell r="R4066">
            <v>8.1836794171220397</v>
          </cell>
          <cell r="S4066">
            <v>76.735516372795971</v>
          </cell>
          <cell r="T4066">
            <v>32682</v>
          </cell>
          <cell r="U4066">
            <v>10.684495072636473</v>
          </cell>
          <cell r="V4066">
            <v>2551060</v>
          </cell>
          <cell r="W4066">
            <v>56110.9</v>
          </cell>
          <cell r="X4066">
            <v>30</v>
          </cell>
          <cell r="Y4066">
            <v>35</v>
          </cell>
          <cell r="Z4066">
            <v>0</v>
          </cell>
        </row>
        <row r="4067">
          <cell r="A4067">
            <v>41684</v>
          </cell>
          <cell r="B4067">
            <v>0</v>
          </cell>
          <cell r="C4067">
            <v>0</v>
          </cell>
          <cell r="D4067">
            <v>302652</v>
          </cell>
          <cell r="E4067">
            <v>2198390</v>
          </cell>
          <cell r="F4067">
            <v>112760</v>
          </cell>
          <cell r="H4067">
            <v>0</v>
          </cell>
          <cell r="I4067">
            <v>0</v>
          </cell>
          <cell r="J4067">
            <v>0</v>
          </cell>
          <cell r="K4067">
            <v>0</v>
          </cell>
          <cell r="L4067">
            <v>3930</v>
          </cell>
          <cell r="M4067">
            <v>138.31</v>
          </cell>
          <cell r="N4067">
            <v>34.46</v>
          </cell>
          <cell r="O4067">
            <v>0.24915045911358544</v>
          </cell>
          <cell r="P4067">
            <v>230</v>
          </cell>
          <cell r="Q4067">
            <v>120000</v>
          </cell>
          <cell r="R4067">
            <v>8.3549634878172228</v>
          </cell>
          <cell r="S4067">
            <v>77.010687022900768</v>
          </cell>
          <cell r="T4067">
            <v>32284</v>
          </cell>
          <cell r="U4067">
            <v>10.301031218125933</v>
          </cell>
          <cell r="V4067">
            <v>2613802</v>
          </cell>
          <cell r="W4067">
            <v>57261.7</v>
          </cell>
          <cell r="X4067">
            <v>30</v>
          </cell>
          <cell r="Y4067">
            <v>35</v>
          </cell>
          <cell r="Z4067">
            <v>0</v>
          </cell>
        </row>
        <row r="4068">
          <cell r="A4068">
            <v>41685</v>
          </cell>
          <cell r="B4068">
            <v>0</v>
          </cell>
          <cell r="C4068">
            <v>0</v>
          </cell>
          <cell r="D4068">
            <v>508640</v>
          </cell>
          <cell r="E4068">
            <v>2215170</v>
          </cell>
          <cell r="F4068">
            <v>113950</v>
          </cell>
          <cell r="H4068">
            <v>0</v>
          </cell>
          <cell r="I4068">
            <v>0</v>
          </cell>
          <cell r="J4068">
            <v>0</v>
          </cell>
          <cell r="K4068">
            <v>0</v>
          </cell>
          <cell r="L4068">
            <v>6240</v>
          </cell>
          <cell r="M4068">
            <v>138.91</v>
          </cell>
          <cell r="N4068">
            <v>36.03</v>
          </cell>
          <cell r="O4068">
            <v>0.25937657476063641</v>
          </cell>
          <cell r="P4068">
            <v>230</v>
          </cell>
          <cell r="Q4068">
            <v>125000</v>
          </cell>
          <cell r="R4068">
            <v>8.3835576992297174</v>
          </cell>
          <cell r="S4068">
            <v>81.512820512820511</v>
          </cell>
          <cell r="T4068">
            <v>28191</v>
          </cell>
          <cell r="U4068">
            <v>8.2851594215155622</v>
          </cell>
          <cell r="V4068">
            <v>2837760</v>
          </cell>
          <cell r="W4068">
            <v>54484.1</v>
          </cell>
          <cell r="X4068">
            <v>21</v>
          </cell>
          <cell r="Y4068">
            <v>44</v>
          </cell>
          <cell r="Z4068">
            <v>0</v>
          </cell>
        </row>
        <row r="4069">
          <cell r="A4069">
            <v>41686</v>
          </cell>
          <cell r="B4069">
            <v>0</v>
          </cell>
          <cell r="C4069">
            <v>0</v>
          </cell>
          <cell r="D4069">
            <v>396501</v>
          </cell>
          <cell r="E4069">
            <v>2206820</v>
          </cell>
          <cell r="F4069">
            <v>114410</v>
          </cell>
          <cell r="H4069">
            <v>0</v>
          </cell>
          <cell r="I4069">
            <v>0</v>
          </cell>
          <cell r="J4069">
            <v>0</v>
          </cell>
          <cell r="K4069">
            <v>0</v>
          </cell>
          <cell r="L4069">
            <v>4760</v>
          </cell>
          <cell r="M4069">
            <v>139.97999999999999</v>
          </cell>
          <cell r="N4069">
            <v>35.42</v>
          </cell>
          <cell r="O4069">
            <v>0.25303614802114593</v>
          </cell>
          <cell r="P4069">
            <v>230</v>
          </cell>
          <cell r="Q4069">
            <v>113000</v>
          </cell>
          <cell r="R4069">
            <v>8.2912916130875836</v>
          </cell>
          <cell r="S4069">
            <v>83.298529411764704</v>
          </cell>
          <cell r="T4069">
            <v>27977</v>
          </cell>
          <cell r="U4069">
            <v>8.5854037798442882</v>
          </cell>
          <cell r="V4069">
            <v>2717731</v>
          </cell>
          <cell r="W4069">
            <v>57378.6</v>
          </cell>
          <cell r="X4069">
            <v>28</v>
          </cell>
          <cell r="Y4069">
            <v>37</v>
          </cell>
          <cell r="Z4069">
            <v>0</v>
          </cell>
        </row>
        <row r="4070">
          <cell r="A4070">
            <v>41687</v>
          </cell>
          <cell r="B4070">
            <v>0</v>
          </cell>
          <cell r="C4070">
            <v>0</v>
          </cell>
          <cell r="D4070">
            <v>177932</v>
          </cell>
          <cell r="E4070">
            <v>2122320</v>
          </cell>
          <cell r="F4070">
            <v>109040</v>
          </cell>
          <cell r="H4070">
            <v>0</v>
          </cell>
          <cell r="I4070">
            <v>0</v>
          </cell>
          <cell r="J4070">
            <v>0</v>
          </cell>
          <cell r="K4070">
            <v>0</v>
          </cell>
          <cell r="L4070">
            <v>2810</v>
          </cell>
          <cell r="M4070">
            <v>134.47</v>
          </cell>
          <cell r="N4070">
            <v>33.44</v>
          </cell>
          <cell r="O4070">
            <v>0.24868000297464116</v>
          </cell>
          <cell r="P4070">
            <v>230</v>
          </cell>
          <cell r="Q4070">
            <v>109000</v>
          </cell>
          <cell r="R4070">
            <v>8.296869190153938</v>
          </cell>
          <cell r="S4070">
            <v>63.320996441281139</v>
          </cell>
          <cell r="T4070">
            <v>28342</v>
          </cell>
          <cell r="U4070">
            <v>9.8108606179740772</v>
          </cell>
          <cell r="V4070">
            <v>2409292</v>
          </cell>
          <cell r="W4070">
            <v>57729.2</v>
          </cell>
          <cell r="X4070">
            <v>38</v>
          </cell>
          <cell r="Y4070">
            <v>27</v>
          </cell>
          <cell r="Z4070">
            <v>0</v>
          </cell>
        </row>
        <row r="4071">
          <cell r="A4071">
            <v>41688</v>
          </cell>
          <cell r="B4071">
            <v>0</v>
          </cell>
          <cell r="C4071">
            <v>0</v>
          </cell>
          <cell r="D4071">
            <v>9744</v>
          </cell>
          <cell r="E4071">
            <v>1859900</v>
          </cell>
          <cell r="F4071">
            <v>99510</v>
          </cell>
          <cell r="H4071">
            <v>0</v>
          </cell>
          <cell r="I4071">
            <v>0</v>
          </cell>
          <cell r="J4071">
            <v>0</v>
          </cell>
          <cell r="K4071">
            <v>0</v>
          </cell>
          <cell r="L4071">
            <v>550</v>
          </cell>
          <cell r="M4071">
            <v>119.08</v>
          </cell>
          <cell r="N4071">
            <v>30.2</v>
          </cell>
          <cell r="O4071">
            <v>0.25361101780315753</v>
          </cell>
          <cell r="P4071">
            <v>230</v>
          </cell>
          <cell r="Q4071">
            <v>93000</v>
          </cell>
          <cell r="R4071">
            <v>8.2272841787033926</v>
          </cell>
          <cell r="S4071">
            <v>17.716363636363635</v>
          </cell>
          <cell r="T4071">
            <v>26964</v>
          </cell>
          <cell r="U4071">
            <v>11.420120518760848</v>
          </cell>
          <cell r="V4071">
            <v>1969154</v>
          </cell>
          <cell r="W4071">
            <v>57391.6</v>
          </cell>
          <cell r="X4071">
            <v>44</v>
          </cell>
          <cell r="Y4071">
            <v>21</v>
          </cell>
          <cell r="Z4071">
            <v>0</v>
          </cell>
        </row>
        <row r="4072">
          <cell r="A4072">
            <v>41689</v>
          </cell>
          <cell r="B4072">
            <v>0</v>
          </cell>
          <cell r="C4072">
            <v>0</v>
          </cell>
          <cell r="D4072">
            <v>0</v>
          </cell>
          <cell r="E4072">
            <v>1736970</v>
          </cell>
          <cell r="F4072">
            <v>93980</v>
          </cell>
          <cell r="H4072">
            <v>0</v>
          </cell>
          <cell r="I4072">
            <v>0</v>
          </cell>
          <cell r="J4072">
            <v>0</v>
          </cell>
          <cell r="K4072">
            <v>0</v>
          </cell>
          <cell r="L4072">
            <v>0</v>
          </cell>
          <cell r="M4072">
            <v>115.39</v>
          </cell>
          <cell r="N4072">
            <v>30.73</v>
          </cell>
          <cell r="O4072">
            <v>0.26631423866886211</v>
          </cell>
          <cell r="P4072">
            <v>230</v>
          </cell>
          <cell r="Q4072">
            <v>84000</v>
          </cell>
          <cell r="R4072">
            <v>7.9337464251668255</v>
          </cell>
          <cell r="S4072" t="str">
            <v/>
          </cell>
          <cell r="T4072">
            <v>25397</v>
          </cell>
          <cell r="U4072">
            <v>11.568365056391491</v>
          </cell>
          <cell r="V4072">
            <v>1830950</v>
          </cell>
          <cell r="W4072">
            <v>53593.3</v>
          </cell>
          <cell r="X4072">
            <v>47</v>
          </cell>
          <cell r="Y4072">
            <v>18</v>
          </cell>
          <cell r="Z4072">
            <v>0</v>
          </cell>
        </row>
        <row r="4073">
          <cell r="A4073">
            <v>41690</v>
          </cell>
          <cell r="B4073">
            <v>0</v>
          </cell>
          <cell r="C4073">
            <v>0</v>
          </cell>
          <cell r="D4073">
            <v>934236</v>
          </cell>
          <cell r="E4073">
            <v>733270</v>
          </cell>
          <cell r="F4073">
            <v>25250</v>
          </cell>
          <cell r="H4073">
            <v>0</v>
          </cell>
          <cell r="I4073">
            <v>0</v>
          </cell>
          <cell r="J4073">
            <v>0</v>
          </cell>
          <cell r="K4073">
            <v>0</v>
          </cell>
          <cell r="L4073">
            <v>10950</v>
          </cell>
          <cell r="M4073">
            <v>47.87</v>
          </cell>
          <cell r="N4073">
            <v>18.34</v>
          </cell>
          <cell r="O4073">
            <v>0.38312095257990392</v>
          </cell>
          <cell r="P4073">
            <v>230</v>
          </cell>
          <cell r="Q4073">
            <v>84000</v>
          </cell>
          <cell r="R4073">
            <v>7.9227073323584705</v>
          </cell>
          <cell r="S4073">
            <v>85.318356164383559</v>
          </cell>
          <cell r="T4073">
            <v>31331</v>
          </cell>
          <cell r="U4073">
            <v>15.436397212592956</v>
          </cell>
          <cell r="V4073">
            <v>1692756</v>
          </cell>
          <cell r="W4073">
            <v>41271.699999999997</v>
          </cell>
          <cell r="X4073">
            <v>52</v>
          </cell>
          <cell r="Y4073">
            <v>13</v>
          </cell>
          <cell r="Z4073">
            <v>0</v>
          </cell>
        </row>
        <row r="4074">
          <cell r="A4074">
            <v>41691</v>
          </cell>
          <cell r="B4074">
            <v>0</v>
          </cell>
          <cell r="C4074">
            <v>0</v>
          </cell>
          <cell r="D4074">
            <v>475464</v>
          </cell>
          <cell r="E4074">
            <v>1321200</v>
          </cell>
          <cell r="F4074">
            <v>38380</v>
          </cell>
          <cell r="H4074">
            <v>0</v>
          </cell>
          <cell r="I4074">
            <v>0</v>
          </cell>
          <cell r="J4074">
            <v>0</v>
          </cell>
          <cell r="K4074">
            <v>0</v>
          </cell>
          <cell r="L4074">
            <v>5730</v>
          </cell>
          <cell r="M4074">
            <v>83.58</v>
          </cell>
          <cell r="N4074">
            <v>19.8</v>
          </cell>
          <cell r="O4074">
            <v>0.23689877961234745</v>
          </cell>
          <cell r="P4074">
            <v>230</v>
          </cell>
          <cell r="Q4074">
            <v>91000</v>
          </cell>
          <cell r="R4074">
            <v>8.1334051208423066</v>
          </cell>
          <cell r="S4074">
            <v>82.978010471204186</v>
          </cell>
          <cell r="T4074">
            <v>33770</v>
          </cell>
          <cell r="U4074">
            <v>15.347958959022234</v>
          </cell>
          <cell r="V4074">
            <v>1835044</v>
          </cell>
          <cell r="W4074">
            <v>38024.9</v>
          </cell>
          <cell r="X4074">
            <v>45</v>
          </cell>
          <cell r="Y4074">
            <v>20</v>
          </cell>
          <cell r="Z4074">
            <v>0</v>
          </cell>
        </row>
        <row r="4075">
          <cell r="A4075">
            <v>41692</v>
          </cell>
          <cell r="B4075">
            <v>0</v>
          </cell>
          <cell r="C4075">
            <v>0</v>
          </cell>
          <cell r="D4075">
            <v>1159</v>
          </cell>
          <cell r="E4075">
            <v>1699040</v>
          </cell>
          <cell r="F4075">
            <v>90240</v>
          </cell>
          <cell r="H4075">
            <v>0</v>
          </cell>
          <cell r="I4075">
            <v>0</v>
          </cell>
          <cell r="J4075">
            <v>0</v>
          </cell>
          <cell r="K4075">
            <v>0</v>
          </cell>
          <cell r="L4075">
            <v>130</v>
          </cell>
          <cell r="M4075">
            <v>109.36</v>
          </cell>
          <cell r="N4075">
            <v>29.65</v>
          </cell>
          <cell r="O4075">
            <v>0.27112289685442575</v>
          </cell>
          <cell r="P4075">
            <v>230</v>
          </cell>
          <cell r="Q4075">
            <v>89000</v>
          </cell>
          <cell r="R4075">
            <v>8.1806876371616681</v>
          </cell>
          <cell r="S4075">
            <v>8.9153846153846157</v>
          </cell>
          <cell r="T4075">
            <v>31017</v>
          </cell>
          <cell r="U4075">
            <v>14.447952708804934</v>
          </cell>
          <cell r="V4075">
            <v>1790439</v>
          </cell>
          <cell r="W4075">
            <v>4179.1000000000004</v>
          </cell>
          <cell r="X4075">
            <v>50</v>
          </cell>
          <cell r="Y4075">
            <v>15</v>
          </cell>
          <cell r="Z4075">
            <v>0</v>
          </cell>
        </row>
        <row r="4076">
          <cell r="A4076">
            <v>41693</v>
          </cell>
          <cell r="B4076">
            <v>0</v>
          </cell>
          <cell r="C4076">
            <v>0</v>
          </cell>
          <cell r="D4076">
            <v>50013</v>
          </cell>
          <cell r="E4076">
            <v>2103440</v>
          </cell>
          <cell r="F4076">
            <v>103540</v>
          </cell>
          <cell r="H4076">
            <v>0</v>
          </cell>
          <cell r="I4076">
            <v>0</v>
          </cell>
          <cell r="J4076">
            <v>0</v>
          </cell>
          <cell r="K4076">
            <v>0</v>
          </cell>
          <cell r="L4076">
            <v>1800</v>
          </cell>
          <cell r="M4076">
            <v>132.09</v>
          </cell>
          <cell r="N4076">
            <v>34.89</v>
          </cell>
          <cell r="O4076">
            <v>0.26413808766749941</v>
          </cell>
          <cell r="P4076">
            <v>230</v>
          </cell>
          <cell r="Q4076">
            <v>106000</v>
          </cell>
          <cell r="R4076">
            <v>8.3540767658414712</v>
          </cell>
          <cell r="S4076">
            <v>27.785</v>
          </cell>
          <cell r="T4076">
            <v>34588</v>
          </cell>
          <cell r="U4076">
            <v>12.780895643008197</v>
          </cell>
          <cell r="V4076">
            <v>2256993</v>
          </cell>
          <cell r="W4076">
            <v>16422.8</v>
          </cell>
          <cell r="X4076">
            <v>34</v>
          </cell>
          <cell r="Y4076">
            <v>31</v>
          </cell>
          <cell r="Z4076">
            <v>0</v>
          </cell>
        </row>
        <row r="4077">
          <cell r="A4077">
            <v>41694</v>
          </cell>
          <cell r="B4077">
            <v>0</v>
          </cell>
          <cell r="C4077">
            <v>0</v>
          </cell>
          <cell r="D4077">
            <v>192676</v>
          </cell>
          <cell r="E4077">
            <v>2195470</v>
          </cell>
          <cell r="F4077">
            <v>110200</v>
          </cell>
          <cell r="H4077">
            <v>0</v>
          </cell>
          <cell r="I4077">
            <v>0</v>
          </cell>
          <cell r="J4077">
            <v>0</v>
          </cell>
          <cell r="K4077">
            <v>0</v>
          </cell>
          <cell r="L4077">
            <v>2760</v>
          </cell>
          <cell r="M4077">
            <v>135.88</v>
          </cell>
          <cell r="N4077">
            <v>36.090000000000003</v>
          </cell>
          <cell r="O4077">
            <v>0.26560200176626436</v>
          </cell>
          <cell r="P4077">
            <v>230</v>
          </cell>
          <cell r="Q4077">
            <v>110000</v>
          </cell>
          <cell r="R4077">
            <v>8.4842140123638501</v>
          </cell>
          <cell r="S4077">
            <v>69.810144927536228</v>
          </cell>
          <cell r="T4077">
            <v>36219</v>
          </cell>
          <cell r="U4077">
            <v>12.090657579054303</v>
          </cell>
          <cell r="V4077">
            <v>2498346</v>
          </cell>
          <cell r="W4077">
            <v>36974.400000000001</v>
          </cell>
          <cell r="X4077">
            <v>30</v>
          </cell>
          <cell r="Y4077">
            <v>35</v>
          </cell>
          <cell r="Z4077">
            <v>0</v>
          </cell>
        </row>
        <row r="4078">
          <cell r="A4078">
            <v>41695</v>
          </cell>
          <cell r="B4078">
            <v>0</v>
          </cell>
          <cell r="C4078">
            <v>0</v>
          </cell>
          <cell r="D4078">
            <v>260804</v>
          </cell>
          <cell r="E4078">
            <v>2218920</v>
          </cell>
          <cell r="F4078">
            <v>112030</v>
          </cell>
          <cell r="H4078">
            <v>0</v>
          </cell>
          <cell r="I4078">
            <v>0</v>
          </cell>
          <cell r="J4078">
            <v>0</v>
          </cell>
          <cell r="K4078">
            <v>0</v>
          </cell>
          <cell r="L4078">
            <v>3380</v>
          </cell>
          <cell r="M4078">
            <v>137.05000000000001</v>
          </cell>
          <cell r="N4078">
            <v>36.22</v>
          </cell>
          <cell r="O4078">
            <v>0.26428310835461505</v>
          </cell>
          <cell r="P4078">
            <v>230</v>
          </cell>
          <cell r="Q4078">
            <v>115000</v>
          </cell>
          <cell r="R4078">
            <v>8.5040131338927392</v>
          </cell>
          <cell r="S4078">
            <v>77.160946745562129</v>
          </cell>
          <cell r="T4078">
            <v>36498</v>
          </cell>
          <cell r="U4078">
            <v>11.744684101963381</v>
          </cell>
          <cell r="V4078">
            <v>2591754</v>
          </cell>
          <cell r="W4078">
            <v>53522.3</v>
          </cell>
          <cell r="X4078">
            <v>30</v>
          </cell>
          <cell r="Y4078">
            <v>35</v>
          </cell>
          <cell r="Z4078">
            <v>0</v>
          </cell>
        </row>
        <row r="4079">
          <cell r="A4079">
            <v>41696</v>
          </cell>
          <cell r="B4079">
            <v>0</v>
          </cell>
          <cell r="C4079">
            <v>0</v>
          </cell>
          <cell r="D4079">
            <v>616847</v>
          </cell>
          <cell r="E4079">
            <v>2215260</v>
          </cell>
          <cell r="F4079">
            <v>112010</v>
          </cell>
          <cell r="H4079">
            <v>0</v>
          </cell>
          <cell r="I4079">
            <v>0</v>
          </cell>
          <cell r="J4079">
            <v>0</v>
          </cell>
          <cell r="K4079">
            <v>0</v>
          </cell>
          <cell r="L4079">
            <v>7520</v>
          </cell>
          <cell r="M4079">
            <v>138.59</v>
          </cell>
          <cell r="N4079">
            <v>35.61</v>
          </cell>
          <cell r="O4079">
            <v>0.25694494552276498</v>
          </cell>
          <cell r="P4079">
            <v>230</v>
          </cell>
          <cell r="Q4079">
            <v>129000</v>
          </cell>
          <cell r="R4079">
            <v>8.3962407100079375</v>
          </cell>
          <cell r="S4079">
            <v>82.027526595744675</v>
          </cell>
          <cell r="T4079">
            <v>32585</v>
          </cell>
          <cell r="U4079">
            <v>9.2305740566696244</v>
          </cell>
          <cell r="V4079">
            <v>2944117</v>
          </cell>
          <cell r="W4079">
            <v>56895.5</v>
          </cell>
          <cell r="X4079">
            <v>21</v>
          </cell>
          <cell r="Y4079">
            <v>44</v>
          </cell>
          <cell r="Z4079">
            <v>0</v>
          </cell>
        </row>
        <row r="4080">
          <cell r="A4080">
            <v>41697</v>
          </cell>
          <cell r="B4080">
            <v>0</v>
          </cell>
          <cell r="C4080">
            <v>0</v>
          </cell>
          <cell r="D4080">
            <v>457663</v>
          </cell>
          <cell r="E4080">
            <v>2221940</v>
          </cell>
          <cell r="F4080">
            <v>111860</v>
          </cell>
          <cell r="H4080">
            <v>0</v>
          </cell>
          <cell r="I4080">
            <v>0</v>
          </cell>
          <cell r="J4080">
            <v>0</v>
          </cell>
          <cell r="K4080">
            <v>0</v>
          </cell>
          <cell r="L4080">
            <v>5610</v>
          </cell>
          <cell r="M4080">
            <v>139.4</v>
          </cell>
          <cell r="N4080">
            <v>33.770000000000003</v>
          </cell>
          <cell r="O4080">
            <v>0.24225251076040175</v>
          </cell>
          <cell r="P4080">
            <v>230</v>
          </cell>
          <cell r="Q4080">
            <v>119000</v>
          </cell>
          <cell r="R4080">
            <v>8.3708751793400289</v>
          </cell>
          <cell r="S4080">
            <v>81.579857397504455</v>
          </cell>
          <cell r="T4080">
            <v>31100</v>
          </cell>
          <cell r="U4080">
            <v>9.2916868323169606</v>
          </cell>
          <cell r="V4080">
            <v>2791463</v>
          </cell>
          <cell r="W4080">
            <v>57841.9</v>
          </cell>
          <cell r="X4080">
            <v>24</v>
          </cell>
          <cell r="Y4080">
            <v>41</v>
          </cell>
          <cell r="Z4080">
            <v>0</v>
          </cell>
        </row>
        <row r="4081">
          <cell r="A4081">
            <v>41698</v>
          </cell>
          <cell r="B4081">
            <v>0</v>
          </cell>
          <cell r="C4081">
            <v>0</v>
          </cell>
          <cell r="D4081">
            <v>261321</v>
          </cell>
          <cell r="E4081">
            <v>2119410</v>
          </cell>
          <cell r="F4081">
            <v>106210</v>
          </cell>
          <cell r="H4081">
            <v>0</v>
          </cell>
          <cell r="I4081">
            <v>0</v>
          </cell>
          <cell r="J4081">
            <v>0</v>
          </cell>
          <cell r="K4081">
            <v>0</v>
          </cell>
          <cell r="L4081">
            <v>3510</v>
          </cell>
          <cell r="M4081">
            <v>134.91999999999999</v>
          </cell>
          <cell r="N4081">
            <v>32.369999999999997</v>
          </cell>
          <cell r="O4081">
            <v>0.23991995256448265</v>
          </cell>
          <cell r="P4081">
            <v>230</v>
          </cell>
          <cell r="Q4081">
            <v>124000</v>
          </cell>
          <cell r="R4081">
            <v>8.2479246961162165</v>
          </cell>
          <cell r="S4081">
            <v>74.450427350427347</v>
          </cell>
          <cell r="T4081">
            <v>31128</v>
          </cell>
          <cell r="U4081">
            <v>10.438829067517082</v>
          </cell>
          <cell r="V4081">
            <v>2486941</v>
          </cell>
          <cell r="W4081">
            <v>57756.1</v>
          </cell>
          <cell r="X4081">
            <v>32</v>
          </cell>
          <cell r="Y4081">
            <v>33</v>
          </cell>
          <cell r="Z4081">
            <v>0</v>
          </cell>
        </row>
        <row r="4082">
          <cell r="A4082">
            <v>41699</v>
          </cell>
          <cell r="B4082">
            <v>0</v>
          </cell>
          <cell r="C4082">
            <v>0</v>
          </cell>
          <cell r="D4082">
            <v>3362</v>
          </cell>
          <cell r="E4082">
            <v>1996240</v>
          </cell>
          <cell r="F4082">
            <v>100950</v>
          </cell>
          <cell r="H4082">
            <v>0</v>
          </cell>
          <cell r="I4082">
            <v>0</v>
          </cell>
          <cell r="J4082">
            <v>0</v>
          </cell>
          <cell r="K4082">
            <v>0</v>
          </cell>
          <cell r="L4082">
            <v>360</v>
          </cell>
          <cell r="M4082">
            <v>129.22</v>
          </cell>
          <cell r="N4082">
            <v>30.7</v>
          </cell>
          <cell r="O4082">
            <v>0.23757932208636434</v>
          </cell>
          <cell r="P4082">
            <v>230</v>
          </cell>
          <cell r="Q4082">
            <v>94000</v>
          </cell>
          <cell r="R4082">
            <v>8.1148042098746327</v>
          </cell>
          <cell r="S4082">
            <v>9.3388888888888886</v>
          </cell>
          <cell r="T4082">
            <v>26795</v>
          </cell>
          <cell r="U4082">
            <v>10.638646412942883</v>
          </cell>
          <cell r="V4082">
            <v>2100552</v>
          </cell>
          <cell r="W4082">
            <v>57742.3</v>
          </cell>
          <cell r="X4082">
            <v>42</v>
          </cell>
          <cell r="Y4082">
            <v>23</v>
          </cell>
          <cell r="Z4082">
            <v>0</v>
          </cell>
        </row>
        <row r="4083">
          <cell r="A4083">
            <v>41700</v>
          </cell>
          <cell r="B4083">
            <v>0</v>
          </cell>
          <cell r="C4083">
            <v>0</v>
          </cell>
          <cell r="D4083">
            <v>642389</v>
          </cell>
          <cell r="E4083">
            <v>2227410</v>
          </cell>
          <cell r="F4083">
            <v>113440</v>
          </cell>
          <cell r="H4083">
            <v>0</v>
          </cell>
          <cell r="I4083">
            <v>0</v>
          </cell>
          <cell r="J4083">
            <v>0</v>
          </cell>
          <cell r="K4083">
            <v>0</v>
          </cell>
          <cell r="L4083">
            <v>7740</v>
          </cell>
          <cell r="M4083">
            <v>143.96</v>
          </cell>
          <cell r="N4083">
            <v>33.380000000000003</v>
          </cell>
          <cell r="O4083">
            <v>0.23186996387885525</v>
          </cell>
          <cell r="P4083">
            <v>230</v>
          </cell>
          <cell r="Q4083">
            <v>138000</v>
          </cell>
          <cell r="R4083">
            <v>8.1302097804945817</v>
          </cell>
          <cell r="S4083">
            <v>82.995994832041347</v>
          </cell>
          <cell r="T4083">
            <v>31988</v>
          </cell>
          <cell r="U4083">
            <v>8.9426264539984892</v>
          </cell>
          <cell r="V4083">
            <v>2983239</v>
          </cell>
          <cell r="W4083">
            <v>53364</v>
          </cell>
          <cell r="X4083">
            <v>21</v>
          </cell>
          <cell r="Y4083">
            <v>44</v>
          </cell>
          <cell r="Z4083">
            <v>0</v>
          </cell>
        </row>
        <row r="4084">
          <cell r="A4084">
            <v>41701</v>
          </cell>
          <cell r="B4084">
            <v>0</v>
          </cell>
          <cell r="C4084">
            <v>0</v>
          </cell>
          <cell r="D4084">
            <v>863403</v>
          </cell>
          <cell r="E4084">
            <v>2221700</v>
          </cell>
          <cell r="F4084">
            <v>113240</v>
          </cell>
          <cell r="H4084">
            <v>0</v>
          </cell>
          <cell r="I4084">
            <v>0</v>
          </cell>
          <cell r="J4084">
            <v>0</v>
          </cell>
          <cell r="K4084">
            <v>0</v>
          </cell>
          <cell r="L4084">
            <v>10410</v>
          </cell>
          <cell r="M4084">
            <v>143</v>
          </cell>
          <cell r="N4084">
            <v>33.26</v>
          </cell>
          <cell r="O4084">
            <v>0.23258741258741258</v>
          </cell>
          <cell r="P4084">
            <v>230</v>
          </cell>
          <cell r="Q4084">
            <v>136000</v>
          </cell>
          <cell r="R4084">
            <v>8.1641258741258742</v>
          </cell>
          <cell r="S4084">
            <v>82.939769452449568</v>
          </cell>
          <cell r="T4084">
            <v>32975</v>
          </cell>
          <cell r="U4084">
            <v>8.5985618177912748</v>
          </cell>
          <cell r="V4084">
            <v>3198343</v>
          </cell>
          <cell r="W4084">
            <v>48420.4</v>
          </cell>
          <cell r="X4084">
            <v>15</v>
          </cell>
          <cell r="Y4084">
            <v>50</v>
          </cell>
          <cell r="Z4084">
            <v>0</v>
          </cell>
        </row>
        <row r="4085">
          <cell r="A4085">
            <v>41702</v>
          </cell>
          <cell r="B4085">
            <v>0</v>
          </cell>
          <cell r="C4085">
            <v>0</v>
          </cell>
          <cell r="D4085">
            <v>423689</v>
          </cell>
          <cell r="E4085">
            <v>2212850</v>
          </cell>
          <cell r="F4085">
            <v>113240</v>
          </cell>
          <cell r="H4085">
            <v>0</v>
          </cell>
          <cell r="I4085">
            <v>0</v>
          </cell>
          <cell r="J4085">
            <v>0</v>
          </cell>
          <cell r="K4085">
            <v>0</v>
          </cell>
          <cell r="L4085">
            <v>5450</v>
          </cell>
          <cell r="M4085">
            <v>141.19999999999999</v>
          </cell>
          <cell r="N4085">
            <v>32.909999999999997</v>
          </cell>
          <cell r="O4085">
            <v>0.23307365439093483</v>
          </cell>
          <cell r="P4085">
            <v>230</v>
          </cell>
          <cell r="Q4085">
            <v>124000</v>
          </cell>
          <cell r="R4085">
            <v>8.2368626062322949</v>
          </cell>
          <cell r="S4085">
            <v>77.741100917431197</v>
          </cell>
          <cell r="T4085">
            <v>31487</v>
          </cell>
          <cell r="U4085">
            <v>9.5499158295993976</v>
          </cell>
          <cell r="V4085">
            <v>2749779</v>
          </cell>
          <cell r="W4085">
            <v>58484.2</v>
          </cell>
          <cell r="X4085">
            <v>24</v>
          </cell>
          <cell r="Y4085">
            <v>41</v>
          </cell>
          <cell r="Z4085">
            <v>0</v>
          </cell>
        </row>
        <row r="4086">
          <cell r="A4086">
            <v>41703</v>
          </cell>
          <cell r="B4086">
            <v>0</v>
          </cell>
          <cell r="C4086">
            <v>0</v>
          </cell>
          <cell r="D4086">
            <v>289162</v>
          </cell>
          <cell r="E4086">
            <v>2215480</v>
          </cell>
          <cell r="F4086">
            <v>114840</v>
          </cell>
          <cell r="H4086">
            <v>0</v>
          </cell>
          <cell r="I4086">
            <v>0</v>
          </cell>
          <cell r="J4086">
            <v>0</v>
          </cell>
          <cell r="K4086">
            <v>0</v>
          </cell>
          <cell r="L4086">
            <v>3790</v>
          </cell>
          <cell r="M4086">
            <v>141.77000000000001</v>
          </cell>
          <cell r="N4086">
            <v>31.73</v>
          </cell>
          <cell r="O4086">
            <v>0.22381321859349648</v>
          </cell>
          <cell r="P4086">
            <v>230</v>
          </cell>
          <cell r="Q4086">
            <v>116000</v>
          </cell>
          <cell r="R4086">
            <v>8.2186640332933631</v>
          </cell>
          <cell r="S4086">
            <v>76.296042216358842</v>
          </cell>
          <cell r="T4086">
            <v>30677</v>
          </cell>
          <cell r="U4086">
            <v>9.7670524172336357</v>
          </cell>
          <cell r="V4086">
            <v>2619482</v>
          </cell>
          <cell r="W4086">
            <v>58117.5</v>
          </cell>
          <cell r="X4086">
            <v>28</v>
          </cell>
          <cell r="Y4086">
            <v>37</v>
          </cell>
          <cell r="Z4086">
            <v>0</v>
          </cell>
        </row>
        <row r="4087">
          <cell r="A4087">
            <v>41704</v>
          </cell>
          <cell r="B4087">
            <v>0</v>
          </cell>
          <cell r="C4087">
            <v>0</v>
          </cell>
          <cell r="D4087">
            <v>178251</v>
          </cell>
          <cell r="E4087">
            <v>2157490</v>
          </cell>
          <cell r="F4087">
            <v>111430</v>
          </cell>
          <cell r="H4087">
            <v>0</v>
          </cell>
          <cell r="I4087">
            <v>0</v>
          </cell>
          <cell r="J4087">
            <v>0</v>
          </cell>
          <cell r="K4087">
            <v>0</v>
          </cell>
          <cell r="L4087">
            <v>2450</v>
          </cell>
          <cell r="M4087">
            <v>140.05000000000001</v>
          </cell>
          <cell r="N4087">
            <v>31.43</v>
          </cell>
          <cell r="O4087">
            <v>0.22441985005355228</v>
          </cell>
          <cell r="P4087">
            <v>230</v>
          </cell>
          <cell r="Q4087">
            <v>112000</v>
          </cell>
          <cell r="R4087">
            <v>8.1003927168868266</v>
          </cell>
          <cell r="S4087">
            <v>72.755510204081631</v>
          </cell>
          <cell r="T4087">
            <v>28483</v>
          </cell>
          <cell r="U4087">
            <v>9.7070543905595486</v>
          </cell>
          <cell r="V4087">
            <v>2447171</v>
          </cell>
          <cell r="W4087">
            <v>57770.8</v>
          </cell>
          <cell r="X4087">
            <v>36</v>
          </cell>
          <cell r="Y4087">
            <v>29</v>
          </cell>
          <cell r="Z4087">
            <v>0</v>
          </cell>
        </row>
        <row r="4088">
          <cell r="A4088">
            <v>41705</v>
          </cell>
          <cell r="B4088">
            <v>0</v>
          </cell>
          <cell r="C4088">
            <v>0</v>
          </cell>
          <cell r="D4088">
            <v>115597</v>
          </cell>
          <cell r="E4088">
            <v>2019790</v>
          </cell>
          <cell r="F4088">
            <v>103120</v>
          </cell>
          <cell r="H4088">
            <v>0</v>
          </cell>
          <cell r="I4088">
            <v>0</v>
          </cell>
          <cell r="J4088">
            <v>0</v>
          </cell>
          <cell r="K4088">
            <v>0</v>
          </cell>
          <cell r="L4088">
            <v>1490</v>
          </cell>
          <cell r="M4088">
            <v>131.61000000000001</v>
          </cell>
          <cell r="N4088">
            <v>29.18</v>
          </cell>
          <cell r="O4088">
            <v>0.22171567510067622</v>
          </cell>
          <cell r="P4088">
            <v>230</v>
          </cell>
          <cell r="Q4088">
            <v>107000</v>
          </cell>
          <cell r="R4088">
            <v>8.0651546235088514</v>
          </cell>
          <cell r="S4088">
            <v>77.581879194630872</v>
          </cell>
          <cell r="T4088">
            <v>28276</v>
          </cell>
          <cell r="U4088">
            <v>10.534782334832993</v>
          </cell>
          <cell r="V4088">
            <v>2238507</v>
          </cell>
          <cell r="W4088">
            <v>58029.3</v>
          </cell>
          <cell r="X4088">
            <v>38</v>
          </cell>
          <cell r="Y4088">
            <v>27</v>
          </cell>
          <cell r="Z4088">
            <v>0</v>
          </cell>
        </row>
        <row r="4089">
          <cell r="A4089">
            <v>41706</v>
          </cell>
          <cell r="B4089">
            <v>0</v>
          </cell>
          <cell r="C4089">
            <v>0</v>
          </cell>
          <cell r="D4089">
            <v>29764</v>
          </cell>
          <cell r="E4089">
            <v>2048730</v>
          </cell>
          <cell r="F4089">
            <v>104070</v>
          </cell>
          <cell r="H4089">
            <v>0</v>
          </cell>
          <cell r="I4089">
            <v>0</v>
          </cell>
          <cell r="J4089">
            <v>0</v>
          </cell>
          <cell r="K4089">
            <v>0</v>
          </cell>
          <cell r="L4089">
            <v>990</v>
          </cell>
          <cell r="M4089">
            <v>132.88</v>
          </cell>
          <cell r="N4089">
            <v>27.69</v>
          </cell>
          <cell r="O4089">
            <v>0.20838350391330526</v>
          </cell>
          <cell r="P4089">
            <v>230</v>
          </cell>
          <cell r="Q4089">
            <v>98000</v>
          </cell>
          <cell r="R4089">
            <v>8.1005418422636968</v>
          </cell>
          <cell r="S4089">
            <v>30.064646464646465</v>
          </cell>
          <cell r="T4089">
            <v>26711</v>
          </cell>
          <cell r="U4089">
            <v>10.20679072870257</v>
          </cell>
          <cell r="V4089">
            <v>2182564</v>
          </cell>
          <cell r="W4089">
            <v>55211.9</v>
          </cell>
          <cell r="X4089">
            <v>42</v>
          </cell>
          <cell r="Y4089">
            <v>23</v>
          </cell>
          <cell r="Z4089">
            <v>0</v>
          </cell>
        </row>
        <row r="4090">
          <cell r="A4090">
            <v>41707</v>
          </cell>
          <cell r="B4090">
            <v>0</v>
          </cell>
          <cell r="C4090">
            <v>0</v>
          </cell>
          <cell r="D4090">
            <v>103772</v>
          </cell>
          <cell r="E4090">
            <v>2067610</v>
          </cell>
          <cell r="F4090">
            <v>108350</v>
          </cell>
          <cell r="H4090">
            <v>0</v>
          </cell>
          <cell r="I4090">
            <v>0</v>
          </cell>
          <cell r="J4090">
            <v>0</v>
          </cell>
          <cell r="K4090">
            <v>0</v>
          </cell>
          <cell r="L4090">
            <v>1800</v>
          </cell>
          <cell r="M4090">
            <v>133.66</v>
          </cell>
          <cell r="N4090">
            <v>30.05</v>
          </cell>
          <cell r="O4090">
            <v>0.224824180757145</v>
          </cell>
          <cell r="P4090">
            <v>230</v>
          </cell>
          <cell r="Q4090">
            <v>104000</v>
          </cell>
          <cell r="R4090">
            <v>8.139907227293131</v>
          </cell>
          <cell r="S4090">
            <v>57.651111111111113</v>
          </cell>
          <cell r="T4090">
            <v>28099</v>
          </cell>
          <cell r="U4090">
            <v>10.279526716298232</v>
          </cell>
          <cell r="V4090">
            <v>2279732</v>
          </cell>
          <cell r="W4090">
            <v>48470.400000000001</v>
          </cell>
          <cell r="X4090">
            <v>39</v>
          </cell>
          <cell r="Y4090">
            <v>26</v>
          </cell>
          <cell r="Z4090">
            <v>0</v>
          </cell>
        </row>
        <row r="4091">
          <cell r="A4091">
            <v>41708</v>
          </cell>
          <cell r="B4091">
            <v>0</v>
          </cell>
          <cell r="C4091">
            <v>0</v>
          </cell>
          <cell r="D4091">
            <v>1748</v>
          </cell>
          <cell r="E4091">
            <v>1692750</v>
          </cell>
          <cell r="F4091">
            <v>92460</v>
          </cell>
          <cell r="H4091">
            <v>0</v>
          </cell>
          <cell r="I4091">
            <v>0</v>
          </cell>
          <cell r="J4091">
            <v>0</v>
          </cell>
          <cell r="K4091">
            <v>0</v>
          </cell>
          <cell r="L4091">
            <v>260</v>
          </cell>
          <cell r="M4091">
            <v>108.52</v>
          </cell>
          <cell r="N4091">
            <v>24.58</v>
          </cell>
          <cell r="O4091">
            <v>0.22650202727607813</v>
          </cell>
          <cell r="P4091">
            <v>230</v>
          </cell>
          <cell r="Q4091">
            <v>91000</v>
          </cell>
          <cell r="R4091">
            <v>8.225258016955399</v>
          </cell>
          <cell r="S4091">
            <v>6.7230769230769232</v>
          </cell>
          <cell r="T4091">
            <v>26590</v>
          </cell>
          <cell r="U4091">
            <v>12.409950317802657</v>
          </cell>
          <cell r="V4091">
            <v>1786958</v>
          </cell>
          <cell r="W4091">
            <v>50612.4</v>
          </cell>
          <cell r="X4091">
            <v>50</v>
          </cell>
          <cell r="Y4091">
            <v>15</v>
          </cell>
          <cell r="Z4091">
            <v>0</v>
          </cell>
        </row>
        <row r="4092">
          <cell r="A4092">
            <v>41709</v>
          </cell>
          <cell r="B4092">
            <v>0</v>
          </cell>
          <cell r="C4092">
            <v>0</v>
          </cell>
          <cell r="D4092">
            <v>0</v>
          </cell>
          <cell r="E4092">
            <v>1317940</v>
          </cell>
          <cell r="F4092">
            <v>75750</v>
          </cell>
          <cell r="H4092">
            <v>0</v>
          </cell>
          <cell r="I4092">
            <v>0</v>
          </cell>
          <cell r="J4092">
            <v>0</v>
          </cell>
          <cell r="K4092">
            <v>0</v>
          </cell>
          <cell r="L4092">
            <v>0</v>
          </cell>
          <cell r="M4092">
            <v>84.87</v>
          </cell>
          <cell r="N4092">
            <v>20.13</v>
          </cell>
          <cell r="O4092">
            <v>0.23718628490632729</v>
          </cell>
          <cell r="P4092">
            <v>230</v>
          </cell>
          <cell r="Q4092">
            <v>72000</v>
          </cell>
          <cell r="R4092">
            <v>8.2107340638623771</v>
          </cell>
          <cell r="S4092" t="str">
            <v/>
          </cell>
          <cell r="T4092">
            <v>26270</v>
          </cell>
          <cell r="U4092">
            <v>15.720267778343821</v>
          </cell>
          <cell r="V4092">
            <v>1393690</v>
          </cell>
          <cell r="W4092">
            <v>51223.3</v>
          </cell>
          <cell r="X4092">
            <v>58</v>
          </cell>
          <cell r="Y4092">
            <v>7</v>
          </cell>
          <cell r="Z4092">
            <v>1.3199999999999861</v>
          </cell>
        </row>
        <row r="4093">
          <cell r="A4093">
            <v>41710</v>
          </cell>
          <cell r="B4093">
            <v>0</v>
          </cell>
          <cell r="C4093">
            <v>0</v>
          </cell>
          <cell r="D4093">
            <v>1574</v>
          </cell>
          <cell r="E4093">
            <v>1910400</v>
          </cell>
          <cell r="F4093">
            <v>97660</v>
          </cell>
          <cell r="H4093">
            <v>0</v>
          </cell>
          <cell r="I4093">
            <v>0</v>
          </cell>
          <cell r="J4093">
            <v>0</v>
          </cell>
          <cell r="K4093">
            <v>0</v>
          </cell>
          <cell r="L4093">
            <v>670</v>
          </cell>
          <cell r="M4093">
            <v>124.71</v>
          </cell>
          <cell r="N4093">
            <v>26.94</v>
          </cell>
          <cell r="O4093">
            <v>0.21602116911234065</v>
          </cell>
          <cell r="P4093">
            <v>230</v>
          </cell>
          <cell r="Q4093">
            <v>90000</v>
          </cell>
          <cell r="R4093">
            <v>8.0509181300617438</v>
          </cell>
          <cell r="S4093">
            <v>2.3492537313432837</v>
          </cell>
          <cell r="T4093">
            <v>25696</v>
          </cell>
          <cell r="U4093">
            <v>10.66386416631088</v>
          </cell>
          <cell r="V4093">
            <v>2009634</v>
          </cell>
          <cell r="W4093">
            <v>35951.800000000003</v>
          </cell>
          <cell r="X4093">
            <v>48</v>
          </cell>
          <cell r="Y4093">
            <v>17</v>
          </cell>
          <cell r="Z4093">
            <v>0</v>
          </cell>
        </row>
        <row r="4094">
          <cell r="A4094">
            <v>41711</v>
          </cell>
          <cell r="B4094">
            <v>0</v>
          </cell>
          <cell r="C4094">
            <v>0</v>
          </cell>
          <cell r="D4094">
            <v>6807</v>
          </cell>
          <cell r="E4094">
            <v>1865540</v>
          </cell>
          <cell r="F4094">
            <v>100230</v>
          </cell>
          <cell r="H4094">
            <v>0</v>
          </cell>
          <cell r="I4094">
            <v>0</v>
          </cell>
          <cell r="J4094">
            <v>0</v>
          </cell>
          <cell r="K4094">
            <v>0</v>
          </cell>
          <cell r="L4094">
            <v>1030</v>
          </cell>
          <cell r="M4094">
            <v>118.47</v>
          </cell>
          <cell r="N4094">
            <v>25.01</v>
          </cell>
          <cell r="O4094">
            <v>0.2111082974592724</v>
          </cell>
          <cell r="P4094">
            <v>230</v>
          </cell>
          <cell r="Q4094">
            <v>103000</v>
          </cell>
          <cell r="R4094">
            <v>8.2964885625052762</v>
          </cell>
          <cell r="S4094">
            <v>6.6087378640776695</v>
          </cell>
          <cell r="T4094">
            <v>27529</v>
          </cell>
          <cell r="U4094">
            <v>11.639183666847986</v>
          </cell>
          <cell r="V4094">
            <v>1972577</v>
          </cell>
          <cell r="W4094">
            <v>22679.599999999999</v>
          </cell>
          <cell r="X4094">
            <v>40</v>
          </cell>
          <cell r="Y4094">
            <v>25</v>
          </cell>
          <cell r="Z4094">
            <v>0</v>
          </cell>
        </row>
        <row r="4095">
          <cell r="A4095">
            <v>41712</v>
          </cell>
          <cell r="B4095">
            <v>0</v>
          </cell>
          <cell r="C4095">
            <v>0</v>
          </cell>
          <cell r="D4095">
            <v>0</v>
          </cell>
          <cell r="E4095">
            <v>1565740</v>
          </cell>
          <cell r="F4095">
            <v>85450</v>
          </cell>
          <cell r="H4095">
            <v>0</v>
          </cell>
          <cell r="I4095">
            <v>0</v>
          </cell>
          <cell r="J4095">
            <v>0</v>
          </cell>
          <cell r="K4095">
            <v>0</v>
          </cell>
          <cell r="L4095">
            <v>0</v>
          </cell>
          <cell r="M4095">
            <v>100.82</v>
          </cell>
          <cell r="N4095">
            <v>20.09</v>
          </cell>
          <cell r="O4095">
            <v>0.19926601864709384</v>
          </cell>
          <cell r="P4095">
            <v>230</v>
          </cell>
          <cell r="Q4095">
            <v>77000</v>
          </cell>
          <cell r="R4095">
            <v>8.1888018250347159</v>
          </cell>
          <cell r="S4095" t="str">
            <v/>
          </cell>
          <cell r="T4095">
            <v>25283</v>
          </cell>
          <cell r="U4095">
            <v>12.770197251679091</v>
          </cell>
          <cell r="V4095">
            <v>1651190</v>
          </cell>
          <cell r="W4095">
            <v>44714.3</v>
          </cell>
          <cell r="X4095">
            <v>54</v>
          </cell>
          <cell r="Y4095">
            <v>11</v>
          </cell>
          <cell r="Z4095">
            <v>0</v>
          </cell>
        </row>
        <row r="4096">
          <cell r="A4096">
            <v>41713</v>
          </cell>
          <cell r="B4096">
            <v>0</v>
          </cell>
          <cell r="C4096">
            <v>0</v>
          </cell>
          <cell r="D4096">
            <v>1456</v>
          </cell>
          <cell r="E4096">
            <v>1444940</v>
          </cell>
          <cell r="F4096">
            <v>79690</v>
          </cell>
          <cell r="H4096">
            <v>0</v>
          </cell>
          <cell r="I4096">
            <v>0</v>
          </cell>
          <cell r="J4096">
            <v>0</v>
          </cell>
          <cell r="K4096">
            <v>0</v>
          </cell>
          <cell r="L4096">
            <v>130</v>
          </cell>
          <cell r="M4096">
            <v>91.59</v>
          </cell>
          <cell r="N4096">
            <v>18.18</v>
          </cell>
          <cell r="O4096">
            <v>0.19849328529315427</v>
          </cell>
          <cell r="P4096">
            <v>230</v>
          </cell>
          <cell r="Q4096">
            <v>86000</v>
          </cell>
          <cell r="R4096">
            <v>8.3231247952833272</v>
          </cell>
          <cell r="S4096">
            <v>11.2</v>
          </cell>
          <cell r="T4096">
            <v>25568</v>
          </cell>
          <cell r="U4096">
            <v>13.972811492930278</v>
          </cell>
          <cell r="V4096">
            <v>1526086</v>
          </cell>
          <cell r="W4096">
            <v>42149.9</v>
          </cell>
          <cell r="X4096">
            <v>49</v>
          </cell>
          <cell r="Y4096">
            <v>16</v>
          </cell>
          <cell r="Z4096">
            <v>0</v>
          </cell>
        </row>
        <row r="4097">
          <cell r="A4097">
            <v>41714</v>
          </cell>
          <cell r="B4097">
            <v>0</v>
          </cell>
          <cell r="C4097">
            <v>0</v>
          </cell>
          <cell r="D4097">
            <v>42276</v>
          </cell>
          <cell r="E4097">
            <v>1978090</v>
          </cell>
          <cell r="F4097">
            <v>101060</v>
          </cell>
          <cell r="H4097">
            <v>0</v>
          </cell>
          <cell r="I4097">
            <v>0</v>
          </cell>
          <cell r="J4097">
            <v>0</v>
          </cell>
          <cell r="K4097">
            <v>0</v>
          </cell>
          <cell r="L4097">
            <v>1170</v>
          </cell>
          <cell r="M4097">
            <v>130.12</v>
          </cell>
          <cell r="N4097">
            <v>26.55</v>
          </cell>
          <cell r="O4097">
            <v>0.20404242237934214</v>
          </cell>
          <cell r="P4097">
            <v>230</v>
          </cell>
          <cell r="Q4097">
            <v>99000</v>
          </cell>
          <cell r="R4097">
            <v>7.989355979096219</v>
          </cell>
          <cell r="S4097">
            <v>36.133333333333333</v>
          </cell>
          <cell r="T4097">
            <v>27351</v>
          </cell>
          <cell r="U4097">
            <v>10.752547578845551</v>
          </cell>
          <cell r="V4097">
            <v>2121426</v>
          </cell>
          <cell r="W4097">
            <v>31480.9</v>
          </cell>
          <cell r="X4097">
            <v>40</v>
          </cell>
          <cell r="Y4097">
            <v>25</v>
          </cell>
          <cell r="Z4097">
            <v>0</v>
          </cell>
        </row>
        <row r="4098">
          <cell r="A4098">
            <v>41715</v>
          </cell>
          <cell r="B4098">
            <v>0</v>
          </cell>
          <cell r="C4098">
            <v>0</v>
          </cell>
          <cell r="D4098">
            <v>82715</v>
          </cell>
          <cell r="E4098">
            <v>2029800</v>
          </cell>
          <cell r="F4098">
            <v>106060</v>
          </cell>
          <cell r="H4098">
            <v>0</v>
          </cell>
          <cell r="I4098">
            <v>0</v>
          </cell>
          <cell r="J4098">
            <v>0</v>
          </cell>
          <cell r="K4098">
            <v>0</v>
          </cell>
          <cell r="L4098">
            <v>1300</v>
          </cell>
          <cell r="M4098">
            <v>132.94999999999999</v>
          </cell>
          <cell r="N4098">
            <v>26.82</v>
          </cell>
          <cell r="O4098">
            <v>0.20172997367431367</v>
          </cell>
          <cell r="P4098">
            <v>230</v>
          </cell>
          <cell r="Q4098">
            <v>102000</v>
          </cell>
          <cell r="R4098">
            <v>8.0325686348251217</v>
          </cell>
          <cell r="S4098">
            <v>63.626923076923077</v>
          </cell>
          <cell r="T4098">
            <v>28900</v>
          </cell>
          <cell r="U4098">
            <v>10.864000540887732</v>
          </cell>
          <cell r="V4098">
            <v>2218575</v>
          </cell>
          <cell r="W4098">
            <v>27345.4</v>
          </cell>
          <cell r="X4098">
            <v>36</v>
          </cell>
          <cell r="Y4098">
            <v>29</v>
          </cell>
          <cell r="Z4098">
            <v>0</v>
          </cell>
        </row>
        <row r="4099">
          <cell r="A4099">
            <v>41716</v>
          </cell>
          <cell r="B4099">
            <v>0</v>
          </cell>
          <cell r="C4099">
            <v>0</v>
          </cell>
          <cell r="D4099">
            <v>6847</v>
          </cell>
          <cell r="E4099">
            <v>1743120</v>
          </cell>
          <cell r="F4099">
            <v>92480</v>
          </cell>
          <cell r="H4099">
            <v>0</v>
          </cell>
          <cell r="I4099">
            <v>0</v>
          </cell>
          <cell r="J4099">
            <v>0</v>
          </cell>
          <cell r="K4099">
            <v>0</v>
          </cell>
          <cell r="L4099">
            <v>540</v>
          </cell>
          <cell r="M4099">
            <v>114.9</v>
          </cell>
          <cell r="N4099">
            <v>22.45</v>
          </cell>
          <cell r="O4099">
            <v>0.19538729329852045</v>
          </cell>
          <cell r="P4099">
            <v>230</v>
          </cell>
          <cell r="Q4099">
            <v>94000</v>
          </cell>
          <cell r="R4099">
            <v>7.9878154917319408</v>
          </cell>
          <cell r="S4099">
            <v>12.67962962962963</v>
          </cell>
          <cell r="T4099">
            <v>28452</v>
          </cell>
          <cell r="U4099">
            <v>12.879050523570012</v>
          </cell>
          <cell r="V4099">
            <v>1842447</v>
          </cell>
          <cell r="W4099">
            <v>47905.599999999999</v>
          </cell>
          <cell r="X4099">
            <v>42</v>
          </cell>
          <cell r="Y4099">
            <v>23</v>
          </cell>
          <cell r="Z4099">
            <v>0</v>
          </cell>
        </row>
        <row r="4100">
          <cell r="A4100">
            <v>41717</v>
          </cell>
          <cell r="B4100">
            <v>0</v>
          </cell>
          <cell r="C4100">
            <v>0</v>
          </cell>
          <cell r="D4100">
            <v>0</v>
          </cell>
          <cell r="E4100">
            <v>1598110</v>
          </cell>
          <cell r="F4100">
            <v>89490</v>
          </cell>
          <cell r="H4100">
            <v>0</v>
          </cell>
          <cell r="I4100">
            <v>0</v>
          </cell>
          <cell r="J4100">
            <v>0</v>
          </cell>
          <cell r="K4100">
            <v>0</v>
          </cell>
          <cell r="L4100">
            <v>0</v>
          </cell>
          <cell r="M4100">
            <v>101.54</v>
          </cell>
          <cell r="N4100">
            <v>22.06</v>
          </cell>
          <cell r="O4100">
            <v>0.21725428402599958</v>
          </cell>
          <cell r="P4100">
            <v>230</v>
          </cell>
          <cell r="Q4100">
            <v>80000</v>
          </cell>
          <cell r="R4100">
            <v>8.3100256056726405</v>
          </cell>
          <cell r="S4100" t="str">
            <v/>
          </cell>
          <cell r="T4100">
            <v>24728</v>
          </cell>
          <cell r="U4100">
            <v>12.220402939085091</v>
          </cell>
          <cell r="V4100">
            <v>1687600</v>
          </cell>
          <cell r="W4100">
            <v>49573.7</v>
          </cell>
          <cell r="X4100">
            <v>46</v>
          </cell>
          <cell r="Y4100">
            <v>19</v>
          </cell>
          <cell r="Z4100">
            <v>0</v>
          </cell>
        </row>
        <row r="4101">
          <cell r="A4101">
            <v>41718</v>
          </cell>
          <cell r="B4101">
            <v>0</v>
          </cell>
          <cell r="C4101">
            <v>0</v>
          </cell>
          <cell r="D4101">
            <v>1448</v>
          </cell>
          <cell r="E4101">
            <v>1692990</v>
          </cell>
          <cell r="F4101">
            <v>90630</v>
          </cell>
          <cell r="H4101">
            <v>0</v>
          </cell>
          <cell r="I4101">
            <v>0</v>
          </cell>
          <cell r="J4101">
            <v>0</v>
          </cell>
          <cell r="K4101">
            <v>0</v>
          </cell>
          <cell r="L4101">
            <v>180</v>
          </cell>
          <cell r="M4101">
            <v>110.11</v>
          </cell>
          <cell r="N4101">
            <v>22.82</v>
          </cell>
          <cell r="O4101">
            <v>0.20724729815638906</v>
          </cell>
          <cell r="P4101">
            <v>230</v>
          </cell>
          <cell r="Q4101">
            <v>91000</v>
          </cell>
          <cell r="R4101">
            <v>8.0992643719916444</v>
          </cell>
          <cell r="S4101">
            <v>8.0444444444444443</v>
          </cell>
          <cell r="T4101">
            <v>31478</v>
          </cell>
          <cell r="U4101">
            <v>14.70680780788183</v>
          </cell>
          <cell r="V4101">
            <v>1785068</v>
          </cell>
          <cell r="W4101">
            <v>37354.6</v>
          </cell>
          <cell r="X4101">
            <v>45</v>
          </cell>
          <cell r="Y4101">
            <v>20</v>
          </cell>
          <cell r="Z4101">
            <v>0</v>
          </cell>
        </row>
        <row r="4102">
          <cell r="A4102">
            <v>41719</v>
          </cell>
          <cell r="B4102">
            <v>0</v>
          </cell>
          <cell r="C4102">
            <v>0</v>
          </cell>
          <cell r="D4102">
            <v>0</v>
          </cell>
          <cell r="E4102">
            <v>1419600</v>
          </cell>
          <cell r="F4102">
            <v>79820</v>
          </cell>
          <cell r="H4102">
            <v>0</v>
          </cell>
          <cell r="I4102">
            <v>0</v>
          </cell>
          <cell r="J4102">
            <v>0</v>
          </cell>
          <cell r="K4102">
            <v>0</v>
          </cell>
          <cell r="L4102">
            <v>0</v>
          </cell>
          <cell r="M4102">
            <v>92.41</v>
          </cell>
          <cell r="N4102">
            <v>19.88</v>
          </cell>
          <cell r="O4102">
            <v>0.21512823287522995</v>
          </cell>
          <cell r="P4102">
            <v>230</v>
          </cell>
          <cell r="Q4102">
            <v>70000</v>
          </cell>
          <cell r="R4102">
            <v>8.1128665728817229</v>
          </cell>
          <cell r="S4102" t="str">
            <v/>
          </cell>
          <cell r="T4102">
            <v>32910</v>
          </cell>
          <cell r="U4102">
            <v>18.305037948006564</v>
          </cell>
          <cell r="V4102">
            <v>1499420</v>
          </cell>
          <cell r="W4102">
            <v>31892.7</v>
          </cell>
          <cell r="X4102">
            <v>58</v>
          </cell>
          <cell r="Y4102">
            <v>7</v>
          </cell>
          <cell r="Z4102">
            <v>0</v>
          </cell>
        </row>
        <row r="4103">
          <cell r="A4103">
            <v>41720</v>
          </cell>
          <cell r="B4103">
            <v>0</v>
          </cell>
          <cell r="C4103">
            <v>0</v>
          </cell>
          <cell r="D4103">
            <v>0</v>
          </cell>
          <cell r="E4103">
            <v>1767140</v>
          </cell>
          <cell r="F4103">
            <v>93830</v>
          </cell>
          <cell r="H4103">
            <v>0</v>
          </cell>
          <cell r="I4103">
            <v>0</v>
          </cell>
          <cell r="J4103">
            <v>0</v>
          </cell>
          <cell r="K4103">
            <v>0</v>
          </cell>
          <cell r="L4103">
            <v>0</v>
          </cell>
          <cell r="M4103">
            <v>109.94</v>
          </cell>
          <cell r="N4103">
            <v>25.67</v>
          </cell>
          <cell r="O4103">
            <v>0.23349099508822996</v>
          </cell>
          <cell r="P4103">
            <v>230</v>
          </cell>
          <cell r="Q4103">
            <v>86000</v>
          </cell>
          <cell r="R4103">
            <v>8.4635710387484089</v>
          </cell>
          <cell r="S4103" t="str">
            <v/>
          </cell>
          <cell r="T4103">
            <v>31612</v>
          </cell>
          <cell r="U4103">
            <v>14.167024723665616</v>
          </cell>
          <cell r="V4103">
            <v>1860970</v>
          </cell>
          <cell r="W4103">
            <v>36347.199999999997</v>
          </cell>
          <cell r="X4103">
            <v>46</v>
          </cell>
          <cell r="Y4103">
            <v>19</v>
          </cell>
          <cell r="Z4103">
            <v>0</v>
          </cell>
        </row>
        <row r="4104">
          <cell r="A4104">
            <v>41721</v>
          </cell>
          <cell r="B4104">
            <v>0</v>
          </cell>
          <cell r="C4104">
            <v>0</v>
          </cell>
          <cell r="D4104">
            <v>1460</v>
          </cell>
          <cell r="E4104">
            <v>2089270</v>
          </cell>
          <cell r="F4104">
            <v>106080</v>
          </cell>
          <cell r="H4104">
            <v>0</v>
          </cell>
          <cell r="I4104">
            <v>0</v>
          </cell>
          <cell r="J4104">
            <v>0</v>
          </cell>
          <cell r="K4104">
            <v>0</v>
          </cell>
          <cell r="L4104">
            <v>800</v>
          </cell>
          <cell r="M4104">
            <v>131.58000000000001</v>
          </cell>
          <cell r="N4104">
            <v>32.04</v>
          </cell>
          <cell r="O4104">
            <v>0.2435020519835841</v>
          </cell>
          <cell r="P4104">
            <v>230</v>
          </cell>
          <cell r="Q4104">
            <v>98000</v>
          </cell>
          <cell r="R4104">
            <v>8.3422632618939048</v>
          </cell>
          <cell r="S4104">
            <v>1.825</v>
          </cell>
          <cell r="T4104">
            <v>33267</v>
          </cell>
          <cell r="U4104">
            <v>12.629530091359742</v>
          </cell>
          <cell r="V4104">
            <v>2196810</v>
          </cell>
          <cell r="W4104">
            <v>25726.5</v>
          </cell>
          <cell r="X4104">
            <v>36</v>
          </cell>
          <cell r="Y4104">
            <v>29</v>
          </cell>
          <cell r="Z4104">
            <v>0</v>
          </cell>
        </row>
        <row r="4105">
          <cell r="A4105">
            <v>41722</v>
          </cell>
          <cell r="B4105">
            <v>0</v>
          </cell>
          <cell r="C4105">
            <v>0</v>
          </cell>
          <cell r="D4105">
            <v>88742</v>
          </cell>
          <cell r="E4105">
            <v>2084450</v>
          </cell>
          <cell r="F4105">
            <v>108110</v>
          </cell>
          <cell r="H4105">
            <v>0</v>
          </cell>
          <cell r="I4105">
            <v>0</v>
          </cell>
          <cell r="J4105">
            <v>0</v>
          </cell>
          <cell r="K4105">
            <v>0</v>
          </cell>
          <cell r="L4105">
            <v>1560</v>
          </cell>
          <cell r="M4105">
            <v>131.36000000000001</v>
          </cell>
          <cell r="N4105">
            <v>30.52</v>
          </cell>
          <cell r="O4105">
            <v>0.23233861144945187</v>
          </cell>
          <cell r="P4105">
            <v>230</v>
          </cell>
          <cell r="Q4105">
            <v>108000</v>
          </cell>
          <cell r="R4105">
            <v>8.3456151035322783</v>
          </cell>
          <cell r="S4105">
            <v>56.885897435897434</v>
          </cell>
          <cell r="T4105">
            <v>34274</v>
          </cell>
          <cell r="U4105">
            <v>12.529913181157076</v>
          </cell>
          <cell r="V4105">
            <v>2281302</v>
          </cell>
          <cell r="W4105">
            <v>39042</v>
          </cell>
          <cell r="X4105">
            <v>34</v>
          </cell>
          <cell r="Y4105">
            <v>31</v>
          </cell>
          <cell r="Z4105">
            <v>0</v>
          </cell>
        </row>
        <row r="4106">
          <cell r="A4106">
            <v>41723</v>
          </cell>
          <cell r="B4106">
            <v>0</v>
          </cell>
          <cell r="C4106">
            <v>0</v>
          </cell>
          <cell r="D4106">
            <v>18161</v>
          </cell>
          <cell r="E4106">
            <v>2127400</v>
          </cell>
          <cell r="F4106">
            <v>109490</v>
          </cell>
          <cell r="H4106">
            <v>0</v>
          </cell>
          <cell r="I4106">
            <v>0</v>
          </cell>
          <cell r="J4106">
            <v>0</v>
          </cell>
          <cell r="K4106">
            <v>0</v>
          </cell>
          <cell r="L4106">
            <v>1290</v>
          </cell>
          <cell r="M4106">
            <v>134.15</v>
          </cell>
          <cell r="N4106">
            <v>29.33</v>
          </cell>
          <cell r="O4106">
            <v>0.21863585538576219</v>
          </cell>
          <cell r="P4106">
            <v>230</v>
          </cell>
          <cell r="Q4106">
            <v>100000</v>
          </cell>
          <cell r="R4106">
            <v>8.3372717107715246</v>
          </cell>
          <cell r="S4106">
            <v>14.078294573643412</v>
          </cell>
          <cell r="T4106">
            <v>35223</v>
          </cell>
          <cell r="U4106">
            <v>13.026748397264628</v>
          </cell>
          <cell r="V4106">
            <v>2255051</v>
          </cell>
          <cell r="W4106">
            <v>51964.7</v>
          </cell>
          <cell r="X4106">
            <v>37</v>
          </cell>
          <cell r="Y4106">
            <v>28</v>
          </cell>
          <cell r="Z4106">
            <v>0</v>
          </cell>
        </row>
        <row r="4107">
          <cell r="A4107">
            <v>41724</v>
          </cell>
          <cell r="B4107">
            <v>0</v>
          </cell>
          <cell r="C4107">
            <v>0</v>
          </cell>
          <cell r="D4107">
            <v>5290</v>
          </cell>
          <cell r="E4107">
            <v>2029160</v>
          </cell>
          <cell r="F4107">
            <v>109130</v>
          </cell>
          <cell r="H4107">
            <v>0</v>
          </cell>
          <cell r="I4107">
            <v>0</v>
          </cell>
          <cell r="J4107">
            <v>0</v>
          </cell>
          <cell r="K4107">
            <v>0</v>
          </cell>
          <cell r="L4107">
            <v>1040</v>
          </cell>
          <cell r="M4107">
            <v>132.43</v>
          </cell>
          <cell r="N4107">
            <v>32.229999999999997</v>
          </cell>
          <cell r="O4107">
            <v>0.24337385788718566</v>
          </cell>
          <cell r="P4107">
            <v>230</v>
          </cell>
          <cell r="Q4107">
            <v>111000</v>
          </cell>
          <cell r="R4107">
            <v>8.0732839990938601</v>
          </cell>
          <cell r="S4107">
            <v>5.0865384615384617</v>
          </cell>
          <cell r="T4107">
            <v>35105</v>
          </cell>
          <cell r="U4107">
            <v>13.65825861409418</v>
          </cell>
          <cell r="V4107">
            <v>2143580</v>
          </cell>
          <cell r="W4107">
            <v>51283.1</v>
          </cell>
          <cell r="X4107">
            <v>34</v>
          </cell>
          <cell r="Y4107">
            <v>31</v>
          </cell>
          <cell r="Z4107">
            <v>0</v>
          </cell>
        </row>
        <row r="4108">
          <cell r="A4108">
            <v>41725</v>
          </cell>
          <cell r="B4108">
            <v>0</v>
          </cell>
          <cell r="C4108">
            <v>0</v>
          </cell>
          <cell r="D4108">
            <v>0</v>
          </cell>
          <cell r="E4108">
            <v>1614980</v>
          </cell>
          <cell r="F4108">
            <v>91460</v>
          </cell>
          <cell r="H4108">
            <v>0</v>
          </cell>
          <cell r="I4108">
            <v>0</v>
          </cell>
          <cell r="J4108">
            <v>0</v>
          </cell>
          <cell r="K4108">
            <v>0</v>
          </cell>
          <cell r="L4108">
            <v>0</v>
          </cell>
          <cell r="M4108">
            <v>106.97</v>
          </cell>
          <cell r="N4108">
            <v>24.55</v>
          </cell>
          <cell r="O4108">
            <v>0.22950359913994578</v>
          </cell>
          <cell r="P4108">
            <v>230</v>
          </cell>
          <cell r="Q4108">
            <v>79000</v>
          </cell>
          <cell r="R4108">
            <v>7.9762550247733008</v>
          </cell>
          <cell r="S4108" t="str">
            <v/>
          </cell>
          <cell r="T4108">
            <v>33668</v>
          </cell>
          <cell r="U4108">
            <v>16.454790089308734</v>
          </cell>
          <cell r="V4108">
            <v>1706440</v>
          </cell>
          <cell r="W4108">
            <v>53605.1</v>
          </cell>
          <cell r="X4108">
            <v>52</v>
          </cell>
          <cell r="Y4108">
            <v>13</v>
          </cell>
          <cell r="Z4108">
            <v>0</v>
          </cell>
        </row>
        <row r="4109">
          <cell r="A4109">
            <v>41726</v>
          </cell>
          <cell r="B4109">
            <v>0</v>
          </cell>
          <cell r="C4109">
            <v>0</v>
          </cell>
          <cell r="D4109">
            <v>0</v>
          </cell>
          <cell r="E4109">
            <v>1521260</v>
          </cell>
          <cell r="F4109">
            <v>84320</v>
          </cell>
          <cell r="H4109">
            <v>0</v>
          </cell>
          <cell r="I4109">
            <v>0</v>
          </cell>
          <cell r="J4109">
            <v>0</v>
          </cell>
          <cell r="K4109">
            <v>0</v>
          </cell>
          <cell r="L4109">
            <v>0</v>
          </cell>
          <cell r="M4109">
            <v>99.08</v>
          </cell>
          <cell r="N4109">
            <v>22.7</v>
          </cell>
          <cell r="O4109">
            <v>0.22910779168348808</v>
          </cell>
          <cell r="P4109">
            <v>230</v>
          </cell>
          <cell r="Q4109">
            <v>77000</v>
          </cell>
          <cell r="R4109">
            <v>8.1024424707307219</v>
          </cell>
          <cell r="S4109" t="str">
            <v/>
          </cell>
          <cell r="T4109">
            <v>31619</v>
          </cell>
          <cell r="U4109">
            <v>16.42412461540378</v>
          </cell>
          <cell r="V4109">
            <v>1605580</v>
          </cell>
          <cell r="W4109">
            <v>48215.199999999997</v>
          </cell>
          <cell r="X4109">
            <v>52</v>
          </cell>
          <cell r="Y4109">
            <v>13</v>
          </cell>
          <cell r="Z4109">
            <v>0</v>
          </cell>
        </row>
        <row r="4110">
          <cell r="A4110">
            <v>41727</v>
          </cell>
          <cell r="B4110">
            <v>0</v>
          </cell>
          <cell r="C4110">
            <v>0</v>
          </cell>
          <cell r="D4110">
            <v>1467</v>
          </cell>
          <cell r="E4110">
            <v>1916730</v>
          </cell>
          <cell r="F4110">
            <v>98010</v>
          </cell>
          <cell r="H4110">
            <v>0</v>
          </cell>
          <cell r="I4110">
            <v>0</v>
          </cell>
          <cell r="J4110">
            <v>0</v>
          </cell>
          <cell r="K4110">
            <v>0</v>
          </cell>
          <cell r="L4110">
            <v>40</v>
          </cell>
          <cell r="M4110">
            <v>123.43</v>
          </cell>
          <cell r="N4110">
            <v>24.37</v>
          </cell>
          <cell r="O4110">
            <v>0.19743984444624482</v>
          </cell>
          <cell r="P4110">
            <v>230</v>
          </cell>
          <cell r="Q4110">
            <v>86000</v>
          </cell>
          <cell r="R4110">
            <v>8.1614680385643688</v>
          </cell>
          <cell r="S4110">
            <v>36.674999999999997</v>
          </cell>
          <cell r="T4110">
            <v>34163</v>
          </cell>
          <cell r="U4110">
            <v>14.131456740304937</v>
          </cell>
          <cell r="V4110">
            <v>2016207</v>
          </cell>
          <cell r="W4110">
            <v>32714.9</v>
          </cell>
          <cell r="X4110">
            <v>42</v>
          </cell>
          <cell r="Y4110">
            <v>23</v>
          </cell>
          <cell r="Z4110">
            <v>0</v>
          </cell>
        </row>
        <row r="4111">
          <cell r="A4111">
            <v>41728</v>
          </cell>
          <cell r="B4111">
            <v>0</v>
          </cell>
          <cell r="C4111">
            <v>0</v>
          </cell>
          <cell r="D4111">
            <v>1395</v>
          </cell>
          <cell r="E4111">
            <v>1775160</v>
          </cell>
          <cell r="F4111">
            <v>94420</v>
          </cell>
          <cell r="H4111">
            <v>0</v>
          </cell>
          <cell r="I4111">
            <v>0</v>
          </cell>
          <cell r="J4111">
            <v>0</v>
          </cell>
          <cell r="K4111">
            <v>0</v>
          </cell>
          <cell r="L4111">
            <v>130</v>
          </cell>
          <cell r="M4111">
            <v>114.05</v>
          </cell>
          <cell r="N4111">
            <v>23.67</v>
          </cell>
          <cell r="O4111">
            <v>0.20754055238930297</v>
          </cell>
          <cell r="P4111">
            <v>230</v>
          </cell>
          <cell r="Q4111">
            <v>93000</v>
          </cell>
          <cell r="R4111">
            <v>8.1963174046470844</v>
          </cell>
          <cell r="S4111">
            <v>10.73076923076923</v>
          </cell>
          <cell r="T4111">
            <v>35320</v>
          </cell>
          <cell r="U4111">
            <v>15.744133406379026</v>
          </cell>
          <cell r="V4111">
            <v>1870975</v>
          </cell>
          <cell r="W4111">
            <v>29875.9</v>
          </cell>
          <cell r="X4111">
            <v>44</v>
          </cell>
          <cell r="Y4111">
            <v>21</v>
          </cell>
          <cell r="Z4111">
            <v>0</v>
          </cell>
        </row>
        <row r="4112">
          <cell r="A4112">
            <v>41729</v>
          </cell>
          <cell r="B4112">
            <v>0</v>
          </cell>
          <cell r="C4112">
            <v>0</v>
          </cell>
          <cell r="D4112">
            <v>0</v>
          </cell>
          <cell r="E4112">
            <v>1442170</v>
          </cell>
          <cell r="F4112">
            <v>80420</v>
          </cell>
          <cell r="H4112">
            <v>0</v>
          </cell>
          <cell r="I4112">
            <v>0</v>
          </cell>
          <cell r="J4112">
            <v>0</v>
          </cell>
          <cell r="K4112">
            <v>0</v>
          </cell>
          <cell r="L4112">
            <v>0</v>
          </cell>
          <cell r="M4112">
            <v>92.67</v>
          </cell>
          <cell r="N4112">
            <v>20.02</v>
          </cell>
          <cell r="O4112">
            <v>0.216035394410273</v>
          </cell>
          <cell r="P4112">
            <v>230</v>
          </cell>
          <cell r="Q4112">
            <v>73000</v>
          </cell>
          <cell r="R4112">
            <v>8.215118161217223</v>
          </cell>
          <cell r="S4112" t="str">
            <v/>
          </cell>
          <cell r="T4112">
            <v>32332</v>
          </cell>
          <cell r="U4112">
            <v>17.709881189289302</v>
          </cell>
          <cell r="V4112">
            <v>1522590</v>
          </cell>
          <cell r="W4112">
            <v>44653.1</v>
          </cell>
          <cell r="X4112">
            <v>54</v>
          </cell>
          <cell r="Y4112">
            <v>11</v>
          </cell>
          <cell r="Z4112">
            <v>0</v>
          </cell>
        </row>
        <row r="4113">
          <cell r="A4113">
            <v>41730</v>
          </cell>
          <cell r="B4113">
            <v>0</v>
          </cell>
          <cell r="C4113">
            <v>0</v>
          </cell>
          <cell r="D4113">
            <v>0</v>
          </cell>
          <cell r="E4113">
            <v>1293720</v>
          </cell>
          <cell r="F4113">
            <v>70160</v>
          </cell>
          <cell r="H4113">
            <v>0</v>
          </cell>
          <cell r="I4113">
            <v>0</v>
          </cell>
          <cell r="J4113">
            <v>0</v>
          </cell>
          <cell r="K4113">
            <v>0</v>
          </cell>
          <cell r="L4113">
            <v>0</v>
          </cell>
          <cell r="M4113">
            <v>84.74</v>
          </cell>
          <cell r="N4113">
            <v>18.02</v>
          </cell>
          <cell r="O4113">
            <v>0.21265046023129575</v>
          </cell>
          <cell r="P4113">
            <v>230</v>
          </cell>
          <cell r="Q4113">
            <v>62000</v>
          </cell>
          <cell r="R4113">
            <v>8.0474392258673593</v>
          </cell>
          <cell r="S4113" t="str">
            <v/>
          </cell>
          <cell r="T4113">
            <v>29891</v>
          </cell>
          <cell r="U4113">
            <v>18.278069918174619</v>
          </cell>
          <cell r="V4113">
            <v>1363880</v>
          </cell>
          <cell r="W4113">
            <v>38764.1</v>
          </cell>
          <cell r="X4113">
            <v>60</v>
          </cell>
          <cell r="Y4113">
            <v>5</v>
          </cell>
          <cell r="Z4113">
            <v>1.0319999999999823</v>
          </cell>
        </row>
        <row r="4114">
          <cell r="A4114">
            <v>41731</v>
          </cell>
          <cell r="B4114">
            <v>0</v>
          </cell>
          <cell r="C4114">
            <v>0</v>
          </cell>
          <cell r="D4114">
            <v>0</v>
          </cell>
          <cell r="E4114">
            <v>1386490</v>
          </cell>
          <cell r="F4114">
            <v>76990</v>
          </cell>
          <cell r="H4114">
            <v>0</v>
          </cell>
          <cell r="I4114">
            <v>0</v>
          </cell>
          <cell r="J4114">
            <v>0</v>
          </cell>
          <cell r="K4114">
            <v>0</v>
          </cell>
          <cell r="L4114">
            <v>0</v>
          </cell>
          <cell r="M4114">
            <v>88.32</v>
          </cell>
          <cell r="N4114">
            <v>19.190000000000001</v>
          </cell>
          <cell r="O4114">
            <v>0.21727807971014496</v>
          </cell>
          <cell r="P4114">
            <v>230</v>
          </cell>
          <cell r="Q4114">
            <v>67000</v>
          </cell>
          <cell r="R4114">
            <v>8.2850996376811601</v>
          </cell>
          <cell r="S4114" t="str">
            <v/>
          </cell>
          <cell r="T4114">
            <v>37932</v>
          </cell>
          <cell r="U4114">
            <v>21.616481263836882</v>
          </cell>
          <cell r="V4114">
            <v>1463480</v>
          </cell>
          <cell r="W4114">
            <v>26544</v>
          </cell>
          <cell r="X4114">
            <v>57</v>
          </cell>
          <cell r="Y4114">
            <v>8</v>
          </cell>
          <cell r="Z4114">
            <v>3.8352000000000004</v>
          </cell>
        </row>
        <row r="4115">
          <cell r="A4115">
            <v>41732</v>
          </cell>
          <cell r="B4115">
            <v>0</v>
          </cell>
          <cell r="C4115">
            <v>0</v>
          </cell>
          <cell r="D4115">
            <v>1402</v>
          </cell>
          <cell r="E4115">
            <v>1243630</v>
          </cell>
          <cell r="F4115">
            <v>69350</v>
          </cell>
          <cell r="H4115">
            <v>0</v>
          </cell>
          <cell r="I4115">
            <v>0</v>
          </cell>
          <cell r="J4115">
            <v>0</v>
          </cell>
          <cell r="K4115">
            <v>0</v>
          </cell>
          <cell r="L4115">
            <v>40</v>
          </cell>
          <cell r="M4115">
            <v>79.06</v>
          </cell>
          <cell r="N4115">
            <v>16.64</v>
          </cell>
          <cell r="O4115">
            <v>0.21047305843663042</v>
          </cell>
          <cell r="P4115">
            <v>230</v>
          </cell>
          <cell r="Q4115">
            <v>60000</v>
          </cell>
          <cell r="R4115">
            <v>8.303693397419682</v>
          </cell>
          <cell r="S4115">
            <v>35.049999999999997</v>
          </cell>
          <cell r="T4115">
            <v>29047</v>
          </cell>
          <cell r="U4115">
            <v>18.430865608323909</v>
          </cell>
          <cell r="V4115">
            <v>1314382</v>
          </cell>
          <cell r="W4115">
            <v>22890.400000000001</v>
          </cell>
          <cell r="X4115">
            <v>63</v>
          </cell>
          <cell r="Y4115">
            <v>2</v>
          </cell>
          <cell r="Z4115">
            <v>10.889599999999987</v>
          </cell>
        </row>
        <row r="4116">
          <cell r="A4116">
            <v>41733</v>
          </cell>
          <cell r="B4116">
            <v>0</v>
          </cell>
          <cell r="C4116">
            <v>0</v>
          </cell>
          <cell r="D4116">
            <v>0</v>
          </cell>
          <cell r="E4116">
            <v>1571210</v>
          </cell>
          <cell r="F4116">
            <v>85400</v>
          </cell>
          <cell r="H4116">
            <v>0</v>
          </cell>
          <cell r="I4116">
            <v>0</v>
          </cell>
          <cell r="J4116">
            <v>0</v>
          </cell>
          <cell r="K4116">
            <v>0</v>
          </cell>
          <cell r="L4116">
            <v>0</v>
          </cell>
          <cell r="M4116">
            <v>103.73</v>
          </cell>
          <cell r="N4116">
            <v>19.78</v>
          </cell>
          <cell r="O4116">
            <v>0.19068736141906875</v>
          </cell>
          <cell r="P4116">
            <v>230</v>
          </cell>
          <cell r="Q4116">
            <v>77000</v>
          </cell>
          <cell r="R4116">
            <v>7.9852019666441727</v>
          </cell>
          <cell r="S4116" t="str">
            <v/>
          </cell>
          <cell r="T4116">
            <v>34207</v>
          </cell>
          <cell r="U4116">
            <v>17.221094886545416</v>
          </cell>
          <cell r="V4116">
            <v>1656610</v>
          </cell>
          <cell r="W4116">
            <v>25384.7</v>
          </cell>
          <cell r="X4116">
            <v>52</v>
          </cell>
          <cell r="Y4116">
            <v>13</v>
          </cell>
          <cell r="Z4116">
            <v>0</v>
          </cell>
        </row>
        <row r="4117">
          <cell r="A4117">
            <v>41734</v>
          </cell>
          <cell r="B4117">
            <v>0</v>
          </cell>
          <cell r="C4117">
            <v>0</v>
          </cell>
          <cell r="D4117">
            <v>0</v>
          </cell>
          <cell r="E4117">
            <v>1748890</v>
          </cell>
          <cell r="F4117">
            <v>97010</v>
          </cell>
          <cell r="H4117">
            <v>0</v>
          </cell>
          <cell r="I4117">
            <v>0</v>
          </cell>
          <cell r="J4117">
            <v>0</v>
          </cell>
          <cell r="K4117">
            <v>0</v>
          </cell>
          <cell r="L4117">
            <v>0</v>
          </cell>
          <cell r="M4117">
            <v>114.7</v>
          </cell>
          <cell r="N4117">
            <v>22.81</v>
          </cell>
          <cell r="O4117">
            <v>0.19886660854402788</v>
          </cell>
          <cell r="P4117">
            <v>230</v>
          </cell>
          <cell r="Q4117">
            <v>81000</v>
          </cell>
          <cell r="R4117">
            <v>8.0466434176111594</v>
          </cell>
          <cell r="S4117" t="str">
            <v/>
          </cell>
          <cell r="T4117">
            <v>35325</v>
          </cell>
          <cell r="U4117">
            <v>15.960263286201853</v>
          </cell>
          <cell r="V4117">
            <v>1845900</v>
          </cell>
          <cell r="W4117">
            <v>21537.7</v>
          </cell>
          <cell r="X4117">
            <v>48</v>
          </cell>
          <cell r="Y4117">
            <v>17</v>
          </cell>
          <cell r="Z4117">
            <v>0</v>
          </cell>
        </row>
        <row r="4118">
          <cell r="A4118">
            <v>41735</v>
          </cell>
          <cell r="B4118">
            <v>0</v>
          </cell>
          <cell r="C4118">
            <v>0</v>
          </cell>
          <cell r="D4118">
            <v>0</v>
          </cell>
          <cell r="E4118">
            <v>1673930</v>
          </cell>
          <cell r="F4118">
            <v>94040</v>
          </cell>
          <cell r="H4118">
            <v>0</v>
          </cell>
          <cell r="I4118">
            <v>0</v>
          </cell>
          <cell r="J4118">
            <v>0</v>
          </cell>
          <cell r="K4118">
            <v>0</v>
          </cell>
          <cell r="L4118">
            <v>0</v>
          </cell>
          <cell r="M4118">
            <v>110.56</v>
          </cell>
          <cell r="N4118">
            <v>22.97</v>
          </cell>
          <cell r="O4118">
            <v>0.20776049204052097</v>
          </cell>
          <cell r="P4118">
            <v>230</v>
          </cell>
          <cell r="Q4118">
            <v>80000</v>
          </cell>
          <cell r="R4118">
            <v>7.9955227930535457</v>
          </cell>
          <cell r="S4118" t="str">
            <v/>
          </cell>
          <cell r="T4118">
            <v>32978</v>
          </cell>
          <cell r="U4118">
            <v>15.556628223329582</v>
          </cell>
          <cell r="V4118">
            <v>1767970</v>
          </cell>
          <cell r="W4118">
            <v>31749</v>
          </cell>
          <cell r="X4118">
            <v>48</v>
          </cell>
          <cell r="Y4118">
            <v>17</v>
          </cell>
          <cell r="Z4118">
            <v>0</v>
          </cell>
        </row>
        <row r="4119">
          <cell r="A4119">
            <v>41736</v>
          </cell>
          <cell r="B4119">
            <v>0</v>
          </cell>
          <cell r="C4119">
            <v>0</v>
          </cell>
          <cell r="D4119">
            <v>0</v>
          </cell>
          <cell r="E4119">
            <v>1723460</v>
          </cell>
          <cell r="F4119">
            <v>94570</v>
          </cell>
          <cell r="H4119">
            <v>0</v>
          </cell>
          <cell r="I4119">
            <v>0</v>
          </cell>
          <cell r="J4119">
            <v>0</v>
          </cell>
          <cell r="K4119">
            <v>0</v>
          </cell>
          <cell r="L4119">
            <v>0</v>
          </cell>
          <cell r="M4119">
            <v>113.01</v>
          </cell>
          <cell r="N4119">
            <v>25.72</v>
          </cell>
          <cell r="O4119">
            <v>0.22759047871869745</v>
          </cell>
          <cell r="P4119">
            <v>230</v>
          </cell>
          <cell r="Q4119">
            <v>78000</v>
          </cell>
          <cell r="R4119">
            <v>8.0436687018847888</v>
          </cell>
          <cell r="S4119" t="str">
            <v/>
          </cell>
          <cell r="T4119">
            <v>36535</v>
          </cell>
          <cell r="U4119">
            <v>16.760003960330689</v>
          </cell>
          <cell r="V4119">
            <v>1818030</v>
          </cell>
          <cell r="W4119">
            <v>37231.599999999999</v>
          </cell>
          <cell r="X4119">
            <v>47</v>
          </cell>
          <cell r="Y4119">
            <v>18</v>
          </cell>
          <cell r="Z4119">
            <v>0</v>
          </cell>
        </row>
        <row r="4120">
          <cell r="A4120">
            <v>41737</v>
          </cell>
          <cell r="B4120">
            <v>0</v>
          </cell>
          <cell r="C4120">
            <v>0</v>
          </cell>
          <cell r="D4120">
            <v>0</v>
          </cell>
          <cell r="E4120">
            <v>1627610</v>
          </cell>
          <cell r="F4120">
            <v>89700</v>
          </cell>
          <cell r="H4120">
            <v>0</v>
          </cell>
          <cell r="I4120">
            <v>0</v>
          </cell>
          <cell r="J4120">
            <v>0</v>
          </cell>
          <cell r="K4120">
            <v>0</v>
          </cell>
          <cell r="L4120">
            <v>0</v>
          </cell>
          <cell r="M4120">
            <v>107.42</v>
          </cell>
          <cell r="N4120">
            <v>24.08</v>
          </cell>
          <cell r="O4120">
            <v>0.22416682182088996</v>
          </cell>
          <cell r="P4120">
            <v>230</v>
          </cell>
          <cell r="Q4120">
            <v>72000</v>
          </cell>
          <cell r="R4120">
            <v>7.9934369763544968</v>
          </cell>
          <cell r="S4120" t="str">
            <v/>
          </cell>
          <cell r="T4120">
            <v>33853</v>
          </cell>
          <cell r="U4120">
            <v>16.440480751873572</v>
          </cell>
          <cell r="V4120">
            <v>1717310</v>
          </cell>
          <cell r="W4120">
            <v>33515.199999999997</v>
          </cell>
          <cell r="X4120">
            <v>53</v>
          </cell>
          <cell r="Y4120">
            <v>12</v>
          </cell>
          <cell r="Z4120">
            <v>0</v>
          </cell>
        </row>
        <row r="4121">
          <cell r="A4121">
            <v>41738</v>
          </cell>
          <cell r="B4121">
            <v>0</v>
          </cell>
          <cell r="C4121">
            <v>0</v>
          </cell>
          <cell r="D4121">
            <v>0</v>
          </cell>
          <cell r="E4121">
            <v>1522690</v>
          </cell>
          <cell r="F4121">
            <v>82850</v>
          </cell>
          <cell r="H4121">
            <v>0</v>
          </cell>
          <cell r="I4121">
            <v>0</v>
          </cell>
          <cell r="J4121">
            <v>0</v>
          </cell>
          <cell r="K4121">
            <v>0</v>
          </cell>
          <cell r="L4121">
            <v>0</v>
          </cell>
          <cell r="M4121">
            <v>101.87</v>
          </cell>
          <cell r="N4121">
            <v>22.05</v>
          </cell>
          <cell r="O4121">
            <v>0.21645234121920093</v>
          </cell>
          <cell r="P4121">
            <v>230</v>
          </cell>
          <cell r="Q4121">
            <v>78000</v>
          </cell>
          <cell r="R4121">
            <v>7.8803376852851672</v>
          </cell>
          <cell r="S4121" t="str">
            <v/>
          </cell>
          <cell r="T4121">
            <v>35348</v>
          </cell>
          <cell r="U4121">
            <v>18.361568070555702</v>
          </cell>
          <cell r="V4121">
            <v>1605540</v>
          </cell>
          <cell r="W4121">
            <v>36881.699999999997</v>
          </cell>
          <cell r="X4121">
            <v>53</v>
          </cell>
          <cell r="Y4121">
            <v>12</v>
          </cell>
          <cell r="Z4121">
            <v>0</v>
          </cell>
        </row>
        <row r="4122">
          <cell r="A4122">
            <v>41739</v>
          </cell>
          <cell r="B4122">
            <v>0</v>
          </cell>
          <cell r="C4122">
            <v>0</v>
          </cell>
          <cell r="D4122">
            <v>0</v>
          </cell>
          <cell r="E4122">
            <v>1246970</v>
          </cell>
          <cell r="F4122">
            <v>69200</v>
          </cell>
          <cell r="H4122">
            <v>0</v>
          </cell>
          <cell r="I4122">
            <v>0</v>
          </cell>
          <cell r="J4122">
            <v>0</v>
          </cell>
          <cell r="K4122">
            <v>0</v>
          </cell>
          <cell r="L4122">
            <v>0</v>
          </cell>
          <cell r="M4122">
            <v>82.85</v>
          </cell>
          <cell r="N4122">
            <v>18.100000000000001</v>
          </cell>
          <cell r="O4122">
            <v>0.21846710923355464</v>
          </cell>
          <cell r="P4122">
            <v>230</v>
          </cell>
          <cell r="Q4122">
            <v>59000</v>
          </cell>
          <cell r="R4122">
            <v>7.9430899215449609</v>
          </cell>
          <cell r="S4122" t="str">
            <v/>
          </cell>
          <cell r="T4122">
            <v>29521</v>
          </cell>
          <cell r="U4122">
            <v>18.706180812509022</v>
          </cell>
          <cell r="V4122">
            <v>1316170</v>
          </cell>
          <cell r="W4122">
            <v>32357.599999999999</v>
          </cell>
          <cell r="X4122">
            <v>64</v>
          </cell>
          <cell r="Y4122">
            <v>1</v>
          </cell>
          <cell r="Z4122">
            <v>3.2159999999999798</v>
          </cell>
        </row>
        <row r="4123">
          <cell r="A4123">
            <v>41740</v>
          </cell>
          <cell r="B4123">
            <v>0</v>
          </cell>
          <cell r="C4123">
            <v>0</v>
          </cell>
          <cell r="D4123">
            <v>0</v>
          </cell>
          <cell r="E4123">
            <v>1179900</v>
          </cell>
          <cell r="F4123">
            <v>66910</v>
          </cell>
          <cell r="H4123">
            <v>0</v>
          </cell>
          <cell r="I4123">
            <v>0</v>
          </cell>
          <cell r="J4123">
            <v>0</v>
          </cell>
          <cell r="K4123">
            <v>0</v>
          </cell>
          <cell r="L4123">
            <v>0</v>
          </cell>
          <cell r="M4123">
            <v>78.14</v>
          </cell>
          <cell r="N4123">
            <v>17.09</v>
          </cell>
          <cell r="O4123">
            <v>0.21871000767852572</v>
          </cell>
          <cell r="P4123">
            <v>230</v>
          </cell>
          <cell r="Q4123">
            <v>58000</v>
          </cell>
          <cell r="R4123">
            <v>7.9780522139749168</v>
          </cell>
          <cell r="S4123" t="str">
            <v/>
          </cell>
          <cell r="T4123">
            <v>31868</v>
          </cell>
          <cell r="U4123">
            <v>21.316729894691253</v>
          </cell>
          <cell r="V4123">
            <v>1246810</v>
          </cell>
          <cell r="W4123">
            <v>30091.599999999999</v>
          </cell>
          <cell r="X4123">
            <v>61</v>
          </cell>
          <cell r="Y4123">
            <v>4</v>
          </cell>
          <cell r="Z4123">
            <v>2.9487999999999985</v>
          </cell>
        </row>
        <row r="4124">
          <cell r="A4124">
            <v>41741</v>
          </cell>
          <cell r="B4124">
            <v>0</v>
          </cell>
          <cell r="C4124">
            <v>0</v>
          </cell>
          <cell r="D4124">
            <v>0</v>
          </cell>
          <cell r="E4124">
            <v>1106690</v>
          </cell>
          <cell r="F4124">
            <v>65580</v>
          </cell>
          <cell r="H4124">
            <v>0</v>
          </cell>
          <cell r="I4124">
            <v>0</v>
          </cell>
          <cell r="J4124">
            <v>0</v>
          </cell>
          <cell r="K4124">
            <v>0</v>
          </cell>
          <cell r="L4124">
            <v>0</v>
          </cell>
          <cell r="M4124">
            <v>71.959999999999994</v>
          </cell>
          <cell r="N4124">
            <v>15.05</v>
          </cell>
          <cell r="O4124">
            <v>0.20914396887159536</v>
          </cell>
          <cell r="P4124">
            <v>230</v>
          </cell>
          <cell r="Q4124">
            <v>50000</v>
          </cell>
          <cell r="R4124">
            <v>8.1452890494719288</v>
          </cell>
          <cell r="S4124" t="str">
            <v/>
          </cell>
          <cell r="T4124">
            <v>28290</v>
          </cell>
          <cell r="U4124">
            <v>20.126643179472307</v>
          </cell>
          <cell r="V4124">
            <v>1172270</v>
          </cell>
          <cell r="W4124">
            <v>20826</v>
          </cell>
          <cell r="X4124">
            <v>65</v>
          </cell>
          <cell r="Y4124">
            <v>0</v>
          </cell>
          <cell r="Z4124">
            <v>7.7391999999999896</v>
          </cell>
        </row>
        <row r="4125">
          <cell r="A4125">
            <v>41742</v>
          </cell>
          <cell r="B4125">
            <v>0</v>
          </cell>
          <cell r="C4125">
            <v>0</v>
          </cell>
          <cell r="D4125">
            <v>0</v>
          </cell>
          <cell r="E4125">
            <v>1062900</v>
          </cell>
          <cell r="F4125">
            <v>62070</v>
          </cell>
          <cell r="H4125">
            <v>0</v>
          </cell>
          <cell r="I4125">
            <v>0</v>
          </cell>
          <cell r="J4125">
            <v>0</v>
          </cell>
          <cell r="K4125">
            <v>0</v>
          </cell>
          <cell r="L4125">
            <v>0</v>
          </cell>
          <cell r="M4125">
            <v>70.81</v>
          </cell>
          <cell r="N4125">
            <v>16.47</v>
          </cell>
          <cell r="O4125">
            <v>0.23259426634656119</v>
          </cell>
          <cell r="P4125">
            <v>230</v>
          </cell>
          <cell r="Q4125">
            <v>49000</v>
          </cell>
          <cell r="R4125">
            <v>7.9435814150543704</v>
          </cell>
          <cell r="S4125" t="str">
            <v/>
          </cell>
          <cell r="T4125">
            <v>29566</v>
          </cell>
          <cell r="U4125">
            <v>21.918845835888956</v>
          </cell>
          <cell r="V4125">
            <v>1124970</v>
          </cell>
          <cell r="W4125">
            <v>18973.3</v>
          </cell>
          <cell r="X4125">
            <v>68</v>
          </cell>
          <cell r="Y4125">
            <v>0</v>
          </cell>
          <cell r="Z4125">
            <v>11.771199999999986</v>
          </cell>
        </row>
        <row r="4126">
          <cell r="A4126">
            <v>41743</v>
          </cell>
          <cell r="B4126">
            <v>0</v>
          </cell>
          <cell r="C4126">
            <v>0</v>
          </cell>
          <cell r="D4126">
            <v>0</v>
          </cell>
          <cell r="E4126">
            <v>1552790</v>
          </cell>
          <cell r="F4126">
            <v>82340</v>
          </cell>
          <cell r="H4126">
            <v>0</v>
          </cell>
          <cell r="I4126">
            <v>0</v>
          </cell>
          <cell r="J4126">
            <v>0</v>
          </cell>
          <cell r="K4126">
            <v>0</v>
          </cell>
          <cell r="L4126">
            <v>0</v>
          </cell>
          <cell r="M4126">
            <v>99.98</v>
          </cell>
          <cell r="N4126">
            <v>22.44</v>
          </cell>
          <cell r="O4126">
            <v>0.22444488897779558</v>
          </cell>
          <cell r="P4126">
            <v>230</v>
          </cell>
          <cell r="Q4126">
            <v>86000</v>
          </cell>
          <cell r="R4126">
            <v>8.1772854570914184</v>
          </cell>
          <cell r="S4126" t="str">
            <v/>
          </cell>
          <cell r="T4126">
            <v>30846</v>
          </cell>
          <cell r="U4126">
            <v>15.733038963262857</v>
          </cell>
          <cell r="V4126">
            <v>1635130</v>
          </cell>
          <cell r="W4126">
            <v>15887.4</v>
          </cell>
          <cell r="X4126">
            <v>49</v>
          </cell>
          <cell r="Y4126">
            <v>16</v>
          </cell>
          <cell r="Z4126">
            <v>0</v>
          </cell>
        </row>
        <row r="4127">
          <cell r="A4127">
            <v>41744</v>
          </cell>
          <cell r="B4127">
            <v>0</v>
          </cell>
          <cell r="C4127">
            <v>0</v>
          </cell>
          <cell r="D4127">
            <v>1518</v>
          </cell>
          <cell r="E4127">
            <v>2010090</v>
          </cell>
          <cell r="F4127">
            <v>100310</v>
          </cell>
          <cell r="H4127">
            <v>0</v>
          </cell>
          <cell r="I4127">
            <v>0</v>
          </cell>
          <cell r="J4127">
            <v>0</v>
          </cell>
          <cell r="K4127">
            <v>0</v>
          </cell>
          <cell r="L4127">
            <v>290</v>
          </cell>
          <cell r="M4127">
            <v>125.86</v>
          </cell>
          <cell r="N4127">
            <v>29.04</v>
          </cell>
          <cell r="O4127">
            <v>0.23073255998728745</v>
          </cell>
          <cell r="P4127">
            <v>230</v>
          </cell>
          <cell r="Q4127">
            <v>93000</v>
          </cell>
          <cell r="R4127">
            <v>8.3839186397584626</v>
          </cell>
          <cell r="S4127">
            <v>5.2344827586206897</v>
          </cell>
          <cell r="T4127">
            <v>37639</v>
          </cell>
          <cell r="U4127">
            <v>14.863704935513594</v>
          </cell>
          <cell r="V4127">
            <v>2111918</v>
          </cell>
          <cell r="W4127">
            <v>14691.4</v>
          </cell>
          <cell r="X4127">
            <v>38</v>
          </cell>
          <cell r="Y4127">
            <v>27</v>
          </cell>
          <cell r="Z4127">
            <v>0</v>
          </cell>
        </row>
        <row r="4128">
          <cell r="A4128">
            <v>41745</v>
          </cell>
          <cell r="B4128">
            <v>0</v>
          </cell>
          <cell r="C4128">
            <v>0</v>
          </cell>
          <cell r="D4128">
            <v>1648</v>
          </cell>
          <cell r="E4128">
            <v>1802590</v>
          </cell>
          <cell r="F4128">
            <v>96180</v>
          </cell>
          <cell r="H4128">
            <v>0</v>
          </cell>
          <cell r="I4128">
            <v>0</v>
          </cell>
          <cell r="J4128">
            <v>0</v>
          </cell>
          <cell r="K4128">
            <v>0</v>
          </cell>
          <cell r="L4128">
            <v>40</v>
          </cell>
          <cell r="M4128">
            <v>113.57</v>
          </cell>
          <cell r="N4128">
            <v>27.51</v>
          </cell>
          <cell r="O4128">
            <v>0.24222946200581141</v>
          </cell>
          <cell r="P4128">
            <v>230</v>
          </cell>
          <cell r="Q4128">
            <v>89000</v>
          </cell>
          <cell r="R4128">
            <v>8.359469930439376</v>
          </cell>
          <cell r="S4128">
            <v>41.2</v>
          </cell>
          <cell r="T4128">
            <v>41723</v>
          </cell>
          <cell r="U4128">
            <v>18.310172814612365</v>
          </cell>
          <cell r="V4128">
            <v>1900418</v>
          </cell>
          <cell r="W4128">
            <v>31759.9</v>
          </cell>
          <cell r="X4128">
            <v>45</v>
          </cell>
          <cell r="Y4128">
            <v>20</v>
          </cell>
          <cell r="Z4128">
            <v>0</v>
          </cell>
        </row>
        <row r="4129">
          <cell r="A4129">
            <v>41746</v>
          </cell>
          <cell r="B4129">
            <v>0</v>
          </cell>
          <cell r="C4129">
            <v>0</v>
          </cell>
          <cell r="D4129">
            <v>0</v>
          </cell>
          <cell r="E4129">
            <v>1525440</v>
          </cell>
          <cell r="F4129">
            <v>82280</v>
          </cell>
          <cell r="H4129">
            <v>0</v>
          </cell>
          <cell r="I4129">
            <v>0</v>
          </cell>
          <cell r="J4129">
            <v>0</v>
          </cell>
          <cell r="K4129">
            <v>0</v>
          </cell>
          <cell r="L4129">
            <v>0</v>
          </cell>
          <cell r="M4129">
            <v>94.94</v>
          </cell>
          <cell r="N4129">
            <v>23.66</v>
          </cell>
          <cell r="O4129">
            <v>0.24921002738571729</v>
          </cell>
          <cell r="P4129">
            <v>230</v>
          </cell>
          <cell r="Q4129">
            <v>84000</v>
          </cell>
          <cell r="R4129">
            <v>8.4670318095639345</v>
          </cell>
          <cell r="S4129" t="str">
            <v/>
          </cell>
          <cell r="T4129">
            <v>35740</v>
          </cell>
          <cell r="U4129">
            <v>18.540019406364291</v>
          </cell>
          <cell r="V4129">
            <v>1607720</v>
          </cell>
          <cell r="W4129">
            <v>48243.6</v>
          </cell>
          <cell r="X4129">
            <v>50</v>
          </cell>
          <cell r="Y4129">
            <v>15</v>
          </cell>
          <cell r="Z4129">
            <v>0</v>
          </cell>
        </row>
        <row r="4130">
          <cell r="A4130">
            <v>41747</v>
          </cell>
          <cell r="B4130">
            <v>0</v>
          </cell>
          <cell r="C4130">
            <v>0</v>
          </cell>
          <cell r="D4130">
            <v>136109</v>
          </cell>
          <cell r="E4130">
            <v>1147430</v>
          </cell>
          <cell r="F4130">
            <v>60990</v>
          </cell>
          <cell r="H4130">
            <v>0</v>
          </cell>
          <cell r="I4130">
            <v>0</v>
          </cell>
          <cell r="J4130">
            <v>0</v>
          </cell>
          <cell r="K4130">
            <v>0</v>
          </cell>
          <cell r="L4130">
            <v>1910</v>
          </cell>
          <cell r="M4130">
            <v>72.650000000000006</v>
          </cell>
          <cell r="N4130">
            <v>17.95</v>
          </cell>
          <cell r="O4130">
            <v>0.24707501720578112</v>
          </cell>
          <cell r="P4130">
            <v>230</v>
          </cell>
          <cell r="Q4130">
            <v>66000</v>
          </cell>
          <cell r="R4130">
            <v>8.3167240192704757</v>
          </cell>
          <cell r="S4130">
            <v>71.261256544502615</v>
          </cell>
          <cell r="T4130">
            <v>32084</v>
          </cell>
          <cell r="U4130">
            <v>19.901434628780784</v>
          </cell>
          <cell r="V4130">
            <v>1344529</v>
          </cell>
          <cell r="W4130">
            <v>39869.5</v>
          </cell>
          <cell r="X4130">
            <v>56</v>
          </cell>
          <cell r="Y4130">
            <v>9</v>
          </cell>
          <cell r="Z4130">
            <v>0</v>
          </cell>
        </row>
        <row r="4131">
          <cell r="A4131">
            <v>41748</v>
          </cell>
          <cell r="B4131">
            <v>0</v>
          </cell>
          <cell r="C4131">
            <v>0</v>
          </cell>
          <cell r="D4131">
            <v>0</v>
          </cell>
          <cell r="E4131">
            <v>1197150</v>
          </cell>
          <cell r="F4131">
            <v>67610</v>
          </cell>
          <cell r="H4131">
            <v>0</v>
          </cell>
          <cell r="I4131">
            <v>0</v>
          </cell>
          <cell r="J4131">
            <v>0</v>
          </cell>
          <cell r="K4131">
            <v>0</v>
          </cell>
          <cell r="L4131">
            <v>0</v>
          </cell>
          <cell r="M4131">
            <v>76</v>
          </cell>
          <cell r="N4131">
            <v>19.47</v>
          </cell>
          <cell r="O4131">
            <v>0.25618421052631579</v>
          </cell>
          <cell r="P4131">
            <v>230</v>
          </cell>
          <cell r="Q4131">
            <v>59000</v>
          </cell>
          <cell r="R4131">
            <v>8.3207894736842114</v>
          </cell>
          <cell r="S4131" t="str">
            <v/>
          </cell>
          <cell r="T4131">
            <v>32297</v>
          </cell>
          <cell r="U4131">
            <v>21.297082450425375</v>
          </cell>
          <cell r="V4131">
            <v>1264760</v>
          </cell>
          <cell r="W4131">
            <v>30802.1</v>
          </cell>
          <cell r="X4131">
            <v>58</v>
          </cell>
          <cell r="Y4131">
            <v>7</v>
          </cell>
          <cell r="Z4131">
            <v>2.1535999999999831</v>
          </cell>
        </row>
        <row r="4132">
          <cell r="A4132">
            <v>41749</v>
          </cell>
          <cell r="B4132">
            <v>0</v>
          </cell>
          <cell r="C4132">
            <v>0</v>
          </cell>
          <cell r="D4132">
            <v>0</v>
          </cell>
          <cell r="E4132">
            <v>1188990</v>
          </cell>
          <cell r="F4132">
            <v>65770</v>
          </cell>
          <cell r="H4132">
            <v>0</v>
          </cell>
          <cell r="I4132">
            <v>0</v>
          </cell>
          <cell r="J4132">
            <v>0</v>
          </cell>
          <cell r="K4132">
            <v>0</v>
          </cell>
          <cell r="L4132">
            <v>0</v>
          </cell>
          <cell r="M4132">
            <v>75.92</v>
          </cell>
          <cell r="N4132">
            <v>19.53</v>
          </cell>
          <cell r="O4132">
            <v>0.25724446786090621</v>
          </cell>
          <cell r="P4132">
            <v>230</v>
          </cell>
          <cell r="Q4132">
            <v>60000</v>
          </cell>
          <cell r="R4132">
            <v>8.2636986301369859</v>
          </cell>
          <cell r="S4132" t="str">
            <v/>
          </cell>
          <cell r="T4132">
            <v>32042</v>
          </cell>
          <cell r="U4132">
            <v>21.297322197073541</v>
          </cell>
          <cell r="V4132">
            <v>1254760</v>
          </cell>
          <cell r="W4132">
            <v>15473.2</v>
          </cell>
          <cell r="X4132">
            <v>61</v>
          </cell>
          <cell r="Y4132">
            <v>4</v>
          </cell>
          <cell r="Z4132">
            <v>2.7487999999999957</v>
          </cell>
        </row>
        <row r="4133">
          <cell r="A4133">
            <v>41750</v>
          </cell>
          <cell r="B4133">
            <v>0</v>
          </cell>
          <cell r="C4133">
            <v>0</v>
          </cell>
          <cell r="D4133">
            <v>1797</v>
          </cell>
          <cell r="E4133">
            <v>1480790</v>
          </cell>
          <cell r="F4133">
            <v>78760</v>
          </cell>
          <cell r="H4133">
            <v>0</v>
          </cell>
          <cell r="I4133">
            <v>0</v>
          </cell>
          <cell r="J4133">
            <v>0</v>
          </cell>
          <cell r="K4133">
            <v>0</v>
          </cell>
          <cell r="L4133">
            <v>210</v>
          </cell>
          <cell r="M4133">
            <v>97.15</v>
          </cell>
          <cell r="N4133">
            <v>22.16</v>
          </cell>
          <cell r="O4133">
            <v>0.22810087493566647</v>
          </cell>
          <cell r="P4133">
            <v>230</v>
          </cell>
          <cell r="Q4133">
            <v>75000</v>
          </cell>
          <cell r="R4133">
            <v>8.0265054040144115</v>
          </cell>
          <cell r="S4133">
            <v>8.5571428571428569</v>
          </cell>
          <cell r="T4133">
            <v>37386</v>
          </cell>
          <cell r="U4133">
            <v>19.969887539413083</v>
          </cell>
          <cell r="V4133">
            <v>1561347</v>
          </cell>
          <cell r="W4133">
            <v>20625.2</v>
          </cell>
          <cell r="X4133">
            <v>62</v>
          </cell>
          <cell r="Y4133">
            <v>3</v>
          </cell>
          <cell r="Z4133">
            <v>6.3439999999999799</v>
          </cell>
        </row>
        <row r="4134">
          <cell r="A4134">
            <v>41751</v>
          </cell>
          <cell r="B4134">
            <v>0</v>
          </cell>
          <cell r="C4134">
            <v>0</v>
          </cell>
          <cell r="D4134">
            <v>0</v>
          </cell>
          <cell r="E4134">
            <v>1806760</v>
          </cell>
          <cell r="F4134">
            <v>96120</v>
          </cell>
          <cell r="H4134">
            <v>0</v>
          </cell>
          <cell r="I4134">
            <v>0</v>
          </cell>
          <cell r="J4134">
            <v>0</v>
          </cell>
          <cell r="K4134">
            <v>0</v>
          </cell>
          <cell r="L4134">
            <v>0</v>
          </cell>
          <cell r="M4134">
            <v>114.58</v>
          </cell>
          <cell r="N4134">
            <v>27.7</v>
          </cell>
          <cell r="O4134">
            <v>0.24175248734508639</v>
          </cell>
          <cell r="P4134">
            <v>230</v>
          </cell>
          <cell r="Q4134">
            <v>82000</v>
          </cell>
          <cell r="R4134">
            <v>8.3037179263396759</v>
          </cell>
          <cell r="S4134" t="str">
            <v/>
          </cell>
          <cell r="T4134">
            <v>34413</v>
          </cell>
          <cell r="U4134">
            <v>15.082633692087782</v>
          </cell>
          <cell r="V4134">
            <v>1902880</v>
          </cell>
          <cell r="W4134">
            <v>19763.900000000001</v>
          </cell>
          <cell r="X4134">
            <v>58</v>
          </cell>
          <cell r="Y4134">
            <v>7</v>
          </cell>
          <cell r="Z4134">
            <v>1.740799999999993</v>
          </cell>
        </row>
        <row r="4135">
          <cell r="A4135">
            <v>41752</v>
          </cell>
          <cell r="B4135">
            <v>0</v>
          </cell>
          <cell r="C4135">
            <v>0</v>
          </cell>
          <cell r="D4135">
            <v>1415</v>
          </cell>
          <cell r="E4135">
            <v>1860450</v>
          </cell>
          <cell r="F4135">
            <v>97580</v>
          </cell>
          <cell r="H4135">
            <v>0</v>
          </cell>
          <cell r="I4135">
            <v>0</v>
          </cell>
          <cell r="J4135">
            <v>0</v>
          </cell>
          <cell r="K4135">
            <v>0</v>
          </cell>
          <cell r="L4135">
            <v>40</v>
          </cell>
          <cell r="M4135">
            <v>118.89</v>
          </cell>
          <cell r="N4135">
            <v>28.94</v>
          </cell>
          <cell r="O4135">
            <v>0.243418285810413</v>
          </cell>
          <cell r="P4135">
            <v>230</v>
          </cell>
          <cell r="Q4135">
            <v>84000</v>
          </cell>
          <cell r="R4135">
            <v>8.2346286483303892</v>
          </cell>
          <cell r="S4135">
            <v>35.375</v>
          </cell>
          <cell r="T4135">
            <v>34481</v>
          </cell>
          <cell r="U4135">
            <v>14.676173100035978</v>
          </cell>
          <cell r="V4135">
            <v>1959445</v>
          </cell>
          <cell r="W4135">
            <v>30298.400000000001</v>
          </cell>
          <cell r="X4135">
            <v>54</v>
          </cell>
          <cell r="Y4135">
            <v>11</v>
          </cell>
          <cell r="Z4135">
            <v>0</v>
          </cell>
        </row>
        <row r="4136">
          <cell r="A4136">
            <v>41753</v>
          </cell>
          <cell r="B4136">
            <v>0</v>
          </cell>
          <cell r="C4136">
            <v>0</v>
          </cell>
          <cell r="D4136">
            <v>1474</v>
          </cell>
          <cell r="E4136">
            <v>1848830</v>
          </cell>
          <cell r="F4136">
            <v>97930</v>
          </cell>
          <cell r="H4136">
            <v>0</v>
          </cell>
          <cell r="I4136">
            <v>0</v>
          </cell>
          <cell r="J4136">
            <v>0</v>
          </cell>
          <cell r="K4136">
            <v>0</v>
          </cell>
          <cell r="L4136">
            <v>50</v>
          </cell>
          <cell r="M4136">
            <v>119.4</v>
          </cell>
          <cell r="N4136">
            <v>28.64</v>
          </cell>
          <cell r="O4136">
            <v>0.23986599664991623</v>
          </cell>
          <cell r="P4136">
            <v>230</v>
          </cell>
          <cell r="Q4136">
            <v>80000</v>
          </cell>
          <cell r="R4136">
            <v>8.1522613065326635</v>
          </cell>
          <cell r="S4136">
            <v>29.48</v>
          </cell>
          <cell r="T4136">
            <v>33841</v>
          </cell>
          <cell r="U4136">
            <v>14.486655093792637</v>
          </cell>
          <cell r="V4136">
            <v>1948234</v>
          </cell>
          <cell r="W4136">
            <v>40465.4</v>
          </cell>
          <cell r="X4136">
            <v>64</v>
          </cell>
          <cell r="Y4136">
            <v>1</v>
          </cell>
          <cell r="Z4136">
            <v>7.275199999999991</v>
          </cell>
        </row>
        <row r="4137">
          <cell r="A4137">
            <v>41754</v>
          </cell>
          <cell r="B4137">
            <v>0</v>
          </cell>
          <cell r="C4137">
            <v>0</v>
          </cell>
          <cell r="D4137">
            <v>0</v>
          </cell>
          <cell r="E4137">
            <v>1838140</v>
          </cell>
          <cell r="F4137">
            <v>97860</v>
          </cell>
          <cell r="H4137">
            <v>0</v>
          </cell>
          <cell r="I4137">
            <v>0</v>
          </cell>
          <cell r="J4137">
            <v>0</v>
          </cell>
          <cell r="K4137">
            <v>0</v>
          </cell>
          <cell r="L4137">
            <v>0</v>
          </cell>
          <cell r="M4137">
            <v>119.01</v>
          </cell>
          <cell r="N4137">
            <v>29.48</v>
          </cell>
          <cell r="O4137">
            <v>0.24771027644735735</v>
          </cell>
          <cell r="P4137">
            <v>230</v>
          </cell>
          <cell r="Q4137">
            <v>80000</v>
          </cell>
          <cell r="R4137">
            <v>8.1337702714057638</v>
          </cell>
          <cell r="S4137" t="str">
            <v/>
          </cell>
          <cell r="T4137">
            <v>34866</v>
          </cell>
          <cell r="U4137">
            <v>15.019754132231405</v>
          </cell>
          <cell r="V4137">
            <v>1936000</v>
          </cell>
          <cell r="W4137">
            <v>43272.800000000003</v>
          </cell>
          <cell r="X4137">
            <v>62</v>
          </cell>
          <cell r="Y4137">
            <v>3</v>
          </cell>
          <cell r="Z4137">
            <v>5.7071999999999932</v>
          </cell>
        </row>
        <row r="4138">
          <cell r="A4138">
            <v>41755</v>
          </cell>
          <cell r="B4138">
            <v>0</v>
          </cell>
          <cell r="C4138">
            <v>0</v>
          </cell>
          <cell r="D4138">
            <v>0</v>
          </cell>
          <cell r="E4138">
            <v>1827580</v>
          </cell>
          <cell r="F4138">
            <v>96610</v>
          </cell>
          <cell r="H4138">
            <v>0</v>
          </cell>
          <cell r="I4138">
            <v>0</v>
          </cell>
          <cell r="J4138">
            <v>0</v>
          </cell>
          <cell r="K4138">
            <v>0</v>
          </cell>
          <cell r="L4138">
            <v>0</v>
          </cell>
          <cell r="M4138">
            <v>118.32</v>
          </cell>
          <cell r="N4138">
            <v>27.85</v>
          </cell>
          <cell r="O4138">
            <v>0.23537863421230565</v>
          </cell>
          <cell r="P4138">
            <v>230</v>
          </cell>
          <cell r="Q4138">
            <v>81000</v>
          </cell>
          <cell r="R4138">
            <v>8.1312964841108855</v>
          </cell>
          <cell r="S4138" t="str">
            <v/>
          </cell>
          <cell r="T4138">
            <v>35239</v>
          </cell>
          <cell r="U4138">
            <v>15.273609155021076</v>
          </cell>
          <cell r="V4138">
            <v>1924190</v>
          </cell>
          <cell r="W4138">
            <v>42284.1</v>
          </cell>
          <cell r="X4138">
            <v>62</v>
          </cell>
          <cell r="Y4138">
            <v>3</v>
          </cell>
          <cell r="Z4138">
            <v>4.0127999999999844</v>
          </cell>
        </row>
        <row r="4139">
          <cell r="A4139">
            <v>41756</v>
          </cell>
          <cell r="B4139">
            <v>0</v>
          </cell>
          <cell r="C4139">
            <v>0</v>
          </cell>
          <cell r="D4139">
            <v>1418</v>
          </cell>
          <cell r="E4139">
            <v>1861780</v>
          </cell>
          <cell r="F4139">
            <v>95020</v>
          </cell>
          <cell r="H4139">
            <v>0</v>
          </cell>
          <cell r="I4139">
            <v>0</v>
          </cell>
          <cell r="J4139">
            <v>0</v>
          </cell>
          <cell r="K4139">
            <v>0</v>
          </cell>
          <cell r="L4139">
            <v>40</v>
          </cell>
          <cell r="M4139">
            <v>120.1</v>
          </cell>
          <cell r="N4139">
            <v>29.55</v>
          </cell>
          <cell r="O4139">
            <v>0.24604496253122399</v>
          </cell>
          <cell r="P4139">
            <v>230</v>
          </cell>
          <cell r="Q4139">
            <v>86000</v>
          </cell>
          <cell r="R4139">
            <v>8.1465445462114907</v>
          </cell>
          <cell r="S4139">
            <v>35.450000000000003</v>
          </cell>
          <cell r="T4139">
            <v>31135</v>
          </cell>
          <cell r="U4139">
            <v>13.260316267136755</v>
          </cell>
          <cell r="V4139">
            <v>1958218</v>
          </cell>
          <cell r="W4139">
            <v>41804.800000000003</v>
          </cell>
          <cell r="X4139">
            <v>66</v>
          </cell>
          <cell r="Y4139">
            <v>0</v>
          </cell>
          <cell r="Z4139">
            <v>11.911999999999992</v>
          </cell>
        </row>
        <row r="4140">
          <cell r="A4140">
            <v>41757</v>
          </cell>
          <cell r="B4140">
            <v>0</v>
          </cell>
          <cell r="C4140">
            <v>0</v>
          </cell>
          <cell r="D4140">
            <v>1339</v>
          </cell>
          <cell r="E4140">
            <v>1956690</v>
          </cell>
          <cell r="F4140">
            <v>97820</v>
          </cell>
          <cell r="H4140">
            <v>0</v>
          </cell>
          <cell r="I4140">
            <v>0</v>
          </cell>
          <cell r="J4140">
            <v>0</v>
          </cell>
          <cell r="K4140">
            <v>0</v>
          </cell>
          <cell r="L4140">
            <v>40</v>
          </cell>
          <cell r="M4140">
            <v>128.96</v>
          </cell>
          <cell r="N4140">
            <v>29.13</v>
          </cell>
          <cell r="O4140">
            <v>0.22588399503722081</v>
          </cell>
          <cell r="P4140">
            <v>230</v>
          </cell>
          <cell r="Q4140">
            <v>88000</v>
          </cell>
          <cell r="R4140">
            <v>7.9656870347394531</v>
          </cell>
          <cell r="S4140">
            <v>33.475000000000001</v>
          </cell>
          <cell r="T4140">
            <v>33159</v>
          </cell>
          <cell r="U4140">
            <v>13.451671791070257</v>
          </cell>
          <cell r="V4140">
            <v>2055849</v>
          </cell>
          <cell r="W4140">
            <v>41458.5</v>
          </cell>
          <cell r="X4140">
            <v>66</v>
          </cell>
          <cell r="Y4140">
            <v>0</v>
          </cell>
          <cell r="Z4140">
            <v>13.375999999999976</v>
          </cell>
        </row>
        <row r="4141">
          <cell r="A4141">
            <v>41758</v>
          </cell>
          <cell r="B4141">
            <v>0</v>
          </cell>
          <cell r="C4141">
            <v>0</v>
          </cell>
          <cell r="D4141">
            <v>0</v>
          </cell>
          <cell r="E4141">
            <v>1844300</v>
          </cell>
          <cell r="F4141">
            <v>94950</v>
          </cell>
          <cell r="H4141">
            <v>0</v>
          </cell>
          <cell r="I4141">
            <v>0</v>
          </cell>
          <cell r="J4141">
            <v>0</v>
          </cell>
          <cell r="K4141">
            <v>0</v>
          </cell>
          <cell r="L4141">
            <v>0</v>
          </cell>
          <cell r="M4141">
            <v>119.85</v>
          </cell>
          <cell r="N4141">
            <v>27.85</v>
          </cell>
          <cell r="O4141">
            <v>0.23237380058406343</v>
          </cell>
          <cell r="P4141">
            <v>230</v>
          </cell>
          <cell r="Q4141">
            <v>82000</v>
          </cell>
          <cell r="R4141">
            <v>8.0903212348769298</v>
          </cell>
          <cell r="S4141" t="str">
            <v/>
          </cell>
          <cell r="T4141">
            <v>34507</v>
          </cell>
          <cell r="U4141">
            <v>14.840189764084052</v>
          </cell>
          <cell r="V4141">
            <v>1939250</v>
          </cell>
          <cell r="W4141">
            <v>43118</v>
          </cell>
          <cell r="X4141">
            <v>58</v>
          </cell>
          <cell r="Y4141">
            <v>7</v>
          </cell>
          <cell r="Z4141">
            <v>1.515199999999993</v>
          </cell>
        </row>
        <row r="4142">
          <cell r="A4142">
            <v>41759</v>
          </cell>
          <cell r="B4142">
            <v>0</v>
          </cell>
          <cell r="C4142">
            <v>0</v>
          </cell>
          <cell r="D4142">
            <v>0</v>
          </cell>
          <cell r="E4142">
            <v>1891070</v>
          </cell>
          <cell r="F4142">
            <v>96780</v>
          </cell>
          <cell r="H4142">
            <v>0</v>
          </cell>
          <cell r="I4142">
            <v>0</v>
          </cell>
          <cell r="J4142">
            <v>0</v>
          </cell>
          <cell r="K4142">
            <v>0</v>
          </cell>
          <cell r="L4142">
            <v>0</v>
          </cell>
          <cell r="M4142">
            <v>123.14</v>
          </cell>
          <cell r="N4142">
            <v>26.75</v>
          </cell>
          <cell r="O4142">
            <v>0.21723241838557739</v>
          </cell>
          <cell r="P4142">
            <v>230</v>
          </cell>
          <cell r="Q4142">
            <v>85000</v>
          </cell>
          <cell r="R4142">
            <v>8.0715039792106538</v>
          </cell>
          <cell r="S4142" t="str">
            <v/>
          </cell>
          <cell r="T4142">
            <v>35256</v>
          </cell>
          <cell r="U4142">
            <v>14.791611037050078</v>
          </cell>
          <cell r="V4142">
            <v>1987850</v>
          </cell>
          <cell r="W4142">
            <v>47489.7</v>
          </cell>
          <cell r="X4142">
            <v>50</v>
          </cell>
          <cell r="Y4142">
            <v>15</v>
          </cell>
          <cell r="Z4142">
            <v>0</v>
          </cell>
        </row>
        <row r="4143">
          <cell r="A4143">
            <v>41760</v>
          </cell>
          <cell r="B4143">
            <v>0</v>
          </cell>
          <cell r="C4143">
            <v>0</v>
          </cell>
          <cell r="D4143">
            <v>0</v>
          </cell>
          <cell r="E4143">
            <v>1848020</v>
          </cell>
          <cell r="F4143">
            <v>94970</v>
          </cell>
          <cell r="H4143">
            <v>0</v>
          </cell>
          <cell r="I4143">
            <v>0</v>
          </cell>
          <cell r="J4143">
            <v>0</v>
          </cell>
          <cell r="K4143">
            <v>0</v>
          </cell>
          <cell r="L4143">
            <v>0</v>
          </cell>
          <cell r="M4143">
            <v>120.72</v>
          </cell>
          <cell r="N4143">
            <v>26.83</v>
          </cell>
          <cell r="O4143">
            <v>0.22224983432736911</v>
          </cell>
          <cell r="P4143">
            <v>240</v>
          </cell>
          <cell r="Q4143">
            <v>82000</v>
          </cell>
          <cell r="R4143">
            <v>8.0475066269052355</v>
          </cell>
          <cell r="S4143" t="str">
            <v/>
          </cell>
          <cell r="T4143">
            <v>38238</v>
          </cell>
          <cell r="U4143">
            <v>16.413101457032717</v>
          </cell>
          <cell r="V4143">
            <v>1942990</v>
          </cell>
          <cell r="W4143">
            <v>42388.4</v>
          </cell>
          <cell r="X4143">
            <v>51</v>
          </cell>
          <cell r="Y4143">
            <v>14</v>
          </cell>
          <cell r="Z4143">
            <v>0</v>
          </cell>
        </row>
        <row r="4144">
          <cell r="A4144">
            <v>41761</v>
          </cell>
          <cell r="B4144">
            <v>0</v>
          </cell>
          <cell r="C4144">
            <v>0</v>
          </cell>
          <cell r="D4144">
            <v>2042</v>
          </cell>
          <cell r="E4144">
            <v>1721770</v>
          </cell>
          <cell r="F4144">
            <v>91070</v>
          </cell>
          <cell r="H4144">
            <v>0</v>
          </cell>
          <cell r="I4144">
            <v>0</v>
          </cell>
          <cell r="J4144">
            <v>0</v>
          </cell>
          <cell r="K4144">
            <v>0</v>
          </cell>
          <cell r="L4144">
            <v>210</v>
          </cell>
          <cell r="M4144">
            <v>111.25</v>
          </cell>
          <cell r="N4144">
            <v>27.53</v>
          </cell>
          <cell r="O4144">
            <v>0.24746067415730338</v>
          </cell>
          <cell r="P4144">
            <v>240</v>
          </cell>
          <cell r="Q4144">
            <v>80000</v>
          </cell>
          <cell r="R4144">
            <v>8.1475955056179767</v>
          </cell>
          <cell r="S4144">
            <v>9.723809523809523</v>
          </cell>
          <cell r="T4144">
            <v>35695</v>
          </cell>
          <cell r="U4144">
            <v>16.403066425255194</v>
          </cell>
          <cell r="V4144">
            <v>1814882</v>
          </cell>
          <cell r="W4144">
            <v>44496.7</v>
          </cell>
          <cell r="X4144">
            <v>51</v>
          </cell>
          <cell r="Y4144">
            <v>14</v>
          </cell>
          <cell r="Z4144">
            <v>0</v>
          </cell>
        </row>
        <row r="4145">
          <cell r="A4145">
            <v>41762</v>
          </cell>
          <cell r="B4145">
            <v>0</v>
          </cell>
          <cell r="C4145">
            <v>0</v>
          </cell>
          <cell r="D4145">
            <v>0</v>
          </cell>
          <cell r="E4145">
            <v>1816120</v>
          </cell>
          <cell r="F4145">
            <v>93290</v>
          </cell>
          <cell r="H4145">
            <v>0</v>
          </cell>
          <cell r="I4145">
            <v>0</v>
          </cell>
          <cell r="J4145">
            <v>0</v>
          </cell>
          <cell r="K4145">
            <v>0</v>
          </cell>
          <cell r="L4145">
            <v>0</v>
          </cell>
          <cell r="M4145">
            <v>117.98</v>
          </cell>
          <cell r="N4145">
            <v>26.57</v>
          </cell>
          <cell r="O4145">
            <v>0.22520766231564671</v>
          </cell>
          <cell r="P4145">
            <v>240</v>
          </cell>
          <cell r="Q4145">
            <v>80000</v>
          </cell>
          <cell r="R4145">
            <v>8.0920918799796571</v>
          </cell>
          <cell r="S4145" t="str">
            <v/>
          </cell>
          <cell r="T4145">
            <v>35724</v>
          </cell>
          <cell r="U4145">
            <v>15.60367652835169</v>
          </cell>
          <cell r="V4145">
            <v>1909410</v>
          </cell>
          <cell r="W4145">
            <v>42226.1</v>
          </cell>
          <cell r="X4145">
            <v>60</v>
          </cell>
          <cell r="Y4145">
            <v>5</v>
          </cell>
          <cell r="Z4145">
            <v>2.0735999999999848</v>
          </cell>
        </row>
        <row r="4146">
          <cell r="A4146">
            <v>41763</v>
          </cell>
          <cell r="B4146">
            <v>0</v>
          </cell>
          <cell r="C4146">
            <v>0</v>
          </cell>
          <cell r="D4146">
            <v>0</v>
          </cell>
          <cell r="E4146">
            <v>1783600</v>
          </cell>
          <cell r="F4146">
            <v>92710</v>
          </cell>
          <cell r="H4146">
            <v>0</v>
          </cell>
          <cell r="I4146">
            <v>0</v>
          </cell>
          <cell r="J4146">
            <v>0</v>
          </cell>
          <cell r="K4146">
            <v>0</v>
          </cell>
          <cell r="L4146">
            <v>0</v>
          </cell>
          <cell r="M4146">
            <v>117.16</v>
          </cell>
          <cell r="N4146">
            <v>26.6</v>
          </cell>
          <cell r="O4146">
            <v>0.22703994537384775</v>
          </cell>
          <cell r="P4146">
            <v>240</v>
          </cell>
          <cell r="Q4146">
            <v>80000</v>
          </cell>
          <cell r="R4146">
            <v>8.0074684192557193</v>
          </cell>
          <cell r="S4146" t="str">
            <v/>
          </cell>
          <cell r="T4146">
            <v>37450</v>
          </cell>
          <cell r="U4146">
            <v>16.646129903907138</v>
          </cell>
          <cell r="V4146">
            <v>1876310</v>
          </cell>
          <cell r="W4146">
            <v>37936</v>
          </cell>
          <cell r="X4146">
            <v>66</v>
          </cell>
          <cell r="Y4146">
            <v>0</v>
          </cell>
          <cell r="Z4146">
            <v>8.6207999999999956</v>
          </cell>
        </row>
        <row r="4147">
          <cell r="A4147">
            <v>41764</v>
          </cell>
          <cell r="B4147">
            <v>0</v>
          </cell>
          <cell r="C4147">
            <v>0</v>
          </cell>
          <cell r="D4147">
            <v>0</v>
          </cell>
          <cell r="E4147">
            <v>1852960</v>
          </cell>
          <cell r="F4147">
            <v>94980</v>
          </cell>
          <cell r="H4147">
            <v>0</v>
          </cell>
          <cell r="I4147">
            <v>0</v>
          </cell>
          <cell r="J4147">
            <v>0</v>
          </cell>
          <cell r="K4147">
            <v>0</v>
          </cell>
          <cell r="L4147">
            <v>0</v>
          </cell>
          <cell r="M4147">
            <v>119.87</v>
          </cell>
          <cell r="N4147">
            <v>26.79</v>
          </cell>
          <cell r="O4147">
            <v>0.22349211645949776</v>
          </cell>
          <cell r="P4147">
            <v>240</v>
          </cell>
          <cell r="Q4147">
            <v>89000</v>
          </cell>
          <cell r="R4147">
            <v>8.1252189872361722</v>
          </cell>
          <cell r="S4147" t="str">
            <v/>
          </cell>
          <cell r="T4147">
            <v>33662</v>
          </cell>
          <cell r="U4147">
            <v>14.412203661303739</v>
          </cell>
          <cell r="V4147">
            <v>1947940</v>
          </cell>
          <cell r="W4147">
            <v>40665.9</v>
          </cell>
          <cell r="X4147">
            <v>68</v>
          </cell>
          <cell r="Y4147">
            <v>0</v>
          </cell>
          <cell r="Z4147">
            <v>8.4591999999999885</v>
          </cell>
        </row>
        <row r="4148">
          <cell r="A4148">
            <v>41765</v>
          </cell>
          <cell r="B4148">
            <v>0</v>
          </cell>
          <cell r="C4148">
            <v>0</v>
          </cell>
          <cell r="D4148">
            <v>0</v>
          </cell>
          <cell r="E4148">
            <v>1814660</v>
          </cell>
          <cell r="F4148">
            <v>93780</v>
          </cell>
          <cell r="H4148">
            <v>0</v>
          </cell>
          <cell r="I4148">
            <v>0</v>
          </cell>
          <cell r="J4148">
            <v>0</v>
          </cell>
          <cell r="K4148">
            <v>0</v>
          </cell>
          <cell r="L4148">
            <v>0</v>
          </cell>
          <cell r="M4148">
            <v>118.73</v>
          </cell>
          <cell r="N4148">
            <v>26.61</v>
          </cell>
          <cell r="O4148">
            <v>0.22412195738229596</v>
          </cell>
          <cell r="P4148">
            <v>240</v>
          </cell>
          <cell r="Q4148">
            <v>86000</v>
          </cell>
          <cell r="R4148">
            <v>8.0368904236502985</v>
          </cell>
          <cell r="S4148" t="str">
            <v/>
          </cell>
          <cell r="T4148">
            <v>31061</v>
          </cell>
          <cell r="U4148">
            <v>13.57384774999476</v>
          </cell>
          <cell r="V4148">
            <v>1908440</v>
          </cell>
          <cell r="W4148">
            <v>39800.6</v>
          </cell>
          <cell r="X4148">
            <v>72</v>
          </cell>
          <cell r="Y4148">
            <v>0</v>
          </cell>
          <cell r="Z4148">
            <v>10.811199999999992</v>
          </cell>
        </row>
        <row r="4149">
          <cell r="A4149">
            <v>41766</v>
          </cell>
          <cell r="B4149">
            <v>0</v>
          </cell>
          <cell r="C4149">
            <v>0</v>
          </cell>
          <cell r="D4149">
            <v>0</v>
          </cell>
          <cell r="E4149">
            <v>1826670</v>
          </cell>
          <cell r="F4149">
            <v>93700</v>
          </cell>
          <cell r="H4149">
            <v>0</v>
          </cell>
          <cell r="I4149">
            <v>0</v>
          </cell>
          <cell r="J4149">
            <v>0</v>
          </cell>
          <cell r="K4149">
            <v>0</v>
          </cell>
          <cell r="L4149">
            <v>0</v>
          </cell>
          <cell r="M4149">
            <v>117.73</v>
          </cell>
          <cell r="N4149">
            <v>27.78</v>
          </cell>
          <cell r="O4149">
            <v>0.23596364562983096</v>
          </cell>
          <cell r="P4149">
            <v>240</v>
          </cell>
          <cell r="Q4149">
            <v>82000</v>
          </cell>
          <cell r="R4149">
            <v>8.1558226450352507</v>
          </cell>
          <cell r="S4149" t="str">
            <v/>
          </cell>
          <cell r="T4149">
            <v>34441</v>
          </cell>
          <cell r="U4149">
            <v>14.957426954180706</v>
          </cell>
          <cell r="V4149">
            <v>1920370</v>
          </cell>
          <cell r="W4149">
            <v>41870</v>
          </cell>
          <cell r="X4149">
            <v>76</v>
          </cell>
          <cell r="Y4149">
            <v>0</v>
          </cell>
          <cell r="Z4149">
            <v>15.009600000000006</v>
          </cell>
        </row>
        <row r="4150">
          <cell r="A4150">
            <v>41767</v>
          </cell>
          <cell r="B4150">
            <v>0</v>
          </cell>
          <cell r="C4150">
            <v>0</v>
          </cell>
          <cell r="D4150">
            <v>1426</v>
          </cell>
          <cell r="E4150">
            <v>1965120</v>
          </cell>
          <cell r="F4150">
            <v>98620</v>
          </cell>
          <cell r="H4150">
            <v>0</v>
          </cell>
          <cell r="I4150">
            <v>0</v>
          </cell>
          <cell r="J4150">
            <v>0</v>
          </cell>
          <cell r="K4150">
            <v>0</v>
          </cell>
          <cell r="L4150">
            <v>40</v>
          </cell>
          <cell r="M4150">
            <v>127.02</v>
          </cell>
          <cell r="N4150">
            <v>28.84</v>
          </cell>
          <cell r="O4150">
            <v>0.22705085813257755</v>
          </cell>
          <cell r="P4150">
            <v>240</v>
          </cell>
          <cell r="Q4150">
            <v>91000</v>
          </cell>
          <cell r="R4150">
            <v>8.1236813100299159</v>
          </cell>
          <cell r="S4150">
            <v>35.65</v>
          </cell>
          <cell r="T4150">
            <v>34348</v>
          </cell>
          <cell r="U4150">
            <v>13.871152246356951</v>
          </cell>
          <cell r="V4150">
            <v>2065166</v>
          </cell>
          <cell r="W4150">
            <v>40799.199999999997</v>
          </cell>
          <cell r="X4150">
            <v>74</v>
          </cell>
          <cell r="Y4150">
            <v>0</v>
          </cell>
          <cell r="Z4150">
            <v>16.984000000000037</v>
          </cell>
        </row>
        <row r="4151">
          <cell r="A4151">
            <v>41768</v>
          </cell>
          <cell r="B4151">
            <v>0</v>
          </cell>
          <cell r="C4151">
            <v>0</v>
          </cell>
          <cell r="D4151">
            <v>0</v>
          </cell>
          <cell r="E4151">
            <v>1907730</v>
          </cell>
          <cell r="F4151">
            <v>95970</v>
          </cell>
          <cell r="H4151">
            <v>0</v>
          </cell>
          <cell r="I4151">
            <v>0</v>
          </cell>
          <cell r="J4151">
            <v>0</v>
          </cell>
          <cell r="K4151">
            <v>0</v>
          </cell>
          <cell r="L4151">
            <v>0</v>
          </cell>
          <cell r="M4151">
            <v>124.2</v>
          </cell>
          <cell r="N4151">
            <v>28.7</v>
          </cell>
          <cell r="O4151">
            <v>0.23107890499194847</v>
          </cell>
          <cell r="P4151">
            <v>240</v>
          </cell>
          <cell r="Q4151">
            <v>85000</v>
          </cell>
          <cell r="R4151">
            <v>8.066425120772946</v>
          </cell>
          <cell r="S4151" t="str">
            <v/>
          </cell>
          <cell r="T4151">
            <v>34192</v>
          </cell>
          <cell r="U4151">
            <v>14.231735289714029</v>
          </cell>
          <cell r="V4151">
            <v>2003700</v>
          </cell>
          <cell r="W4151">
            <v>40918.6</v>
          </cell>
          <cell r="X4151">
            <v>68</v>
          </cell>
          <cell r="Y4151">
            <v>0</v>
          </cell>
          <cell r="Z4151">
            <v>15.096000000000018</v>
          </cell>
        </row>
        <row r="4152">
          <cell r="A4152">
            <v>41769</v>
          </cell>
          <cell r="B4152">
            <v>0</v>
          </cell>
          <cell r="C4152">
            <v>0</v>
          </cell>
          <cell r="D4152">
            <v>0</v>
          </cell>
          <cell r="E4152">
            <v>1901340</v>
          </cell>
          <cell r="F4152">
            <v>96470</v>
          </cell>
          <cell r="H4152">
            <v>0</v>
          </cell>
          <cell r="I4152">
            <v>0</v>
          </cell>
          <cell r="J4152">
            <v>0</v>
          </cell>
          <cell r="K4152">
            <v>0</v>
          </cell>
          <cell r="L4152">
            <v>0</v>
          </cell>
          <cell r="M4152">
            <v>123.79</v>
          </cell>
          <cell r="N4152">
            <v>28.56</v>
          </cell>
          <cell r="O4152">
            <v>0.23071330479037078</v>
          </cell>
          <cell r="P4152">
            <v>240</v>
          </cell>
          <cell r="Q4152">
            <v>85000</v>
          </cell>
          <cell r="R4152">
            <v>8.0693513207852003</v>
          </cell>
          <cell r="S4152" t="str">
            <v/>
          </cell>
          <cell r="T4152">
            <v>32979</v>
          </cell>
          <cell r="U4152">
            <v>13.767318213443719</v>
          </cell>
          <cell r="V4152">
            <v>1997810</v>
          </cell>
          <cell r="W4152">
            <v>47180.5</v>
          </cell>
          <cell r="X4152">
            <v>72</v>
          </cell>
          <cell r="Y4152">
            <v>0</v>
          </cell>
          <cell r="Z4152">
            <v>17.55680000000001</v>
          </cell>
        </row>
        <row r="4153">
          <cell r="A4153">
            <v>41770</v>
          </cell>
          <cell r="B4153">
            <v>0</v>
          </cell>
          <cell r="C4153">
            <v>0</v>
          </cell>
          <cell r="D4153">
            <v>1553</v>
          </cell>
          <cell r="E4153">
            <v>1986250</v>
          </cell>
          <cell r="F4153">
            <v>100210</v>
          </cell>
          <cell r="H4153">
            <v>0</v>
          </cell>
          <cell r="I4153">
            <v>0</v>
          </cell>
          <cell r="J4153">
            <v>0</v>
          </cell>
          <cell r="K4153">
            <v>0</v>
          </cell>
          <cell r="L4153">
            <v>200</v>
          </cell>
          <cell r="M4153">
            <v>128.05000000000001</v>
          </cell>
          <cell r="N4153">
            <v>31.43</v>
          </cell>
          <cell r="O4153">
            <v>0.24545099570480278</v>
          </cell>
          <cell r="P4153">
            <v>240</v>
          </cell>
          <cell r="Q4153">
            <v>92000</v>
          </cell>
          <cell r="R4153">
            <v>8.1470519328387336</v>
          </cell>
          <cell r="S4153">
            <v>7.7649999999999997</v>
          </cell>
          <cell r="T4153">
            <v>35112</v>
          </cell>
          <cell r="U4153">
            <v>14.024533372158125</v>
          </cell>
          <cell r="V4153">
            <v>2088013</v>
          </cell>
          <cell r="W4153">
            <v>44340</v>
          </cell>
          <cell r="X4153">
            <v>72</v>
          </cell>
          <cell r="Y4153">
            <v>0</v>
          </cell>
          <cell r="Z4153">
            <v>18.481600000000029</v>
          </cell>
        </row>
        <row r="4154">
          <cell r="A4154">
            <v>41771</v>
          </cell>
          <cell r="B4154">
            <v>0</v>
          </cell>
          <cell r="C4154">
            <v>0</v>
          </cell>
          <cell r="D4154">
            <v>1454</v>
          </cell>
          <cell r="E4154">
            <v>2052160</v>
          </cell>
          <cell r="F4154">
            <v>99920</v>
          </cell>
          <cell r="H4154">
            <v>0</v>
          </cell>
          <cell r="I4154">
            <v>0</v>
          </cell>
          <cell r="J4154">
            <v>0</v>
          </cell>
          <cell r="K4154">
            <v>0</v>
          </cell>
          <cell r="L4154">
            <v>160</v>
          </cell>
          <cell r="M4154">
            <v>132.44999999999999</v>
          </cell>
          <cell r="N4154">
            <v>30.53</v>
          </cell>
          <cell r="O4154">
            <v>0.23050207625519067</v>
          </cell>
          <cell r="P4154">
            <v>240</v>
          </cell>
          <cell r="Q4154">
            <v>92000</v>
          </cell>
          <cell r="R4154">
            <v>8.1241223103057756</v>
          </cell>
          <cell r="S4154">
            <v>9.0875000000000004</v>
          </cell>
          <cell r="T4154">
            <v>32587</v>
          </cell>
          <cell r="U4154">
            <v>12.619980924378254</v>
          </cell>
          <cell r="V4154">
            <v>2153534</v>
          </cell>
          <cell r="W4154">
            <v>44382.2</v>
          </cell>
          <cell r="X4154">
            <v>76</v>
          </cell>
          <cell r="Y4154">
            <v>0</v>
          </cell>
          <cell r="Z4154">
            <v>21.56800000000004</v>
          </cell>
        </row>
        <row r="4155">
          <cell r="A4155">
            <v>41772</v>
          </cell>
          <cell r="B4155">
            <v>0</v>
          </cell>
          <cell r="C4155">
            <v>0</v>
          </cell>
          <cell r="D4155">
            <v>0</v>
          </cell>
          <cell r="E4155">
            <v>1847090</v>
          </cell>
          <cell r="F4155">
            <v>96870</v>
          </cell>
          <cell r="H4155">
            <v>0</v>
          </cell>
          <cell r="I4155">
            <v>0</v>
          </cell>
          <cell r="J4155">
            <v>0</v>
          </cell>
          <cell r="K4155">
            <v>0</v>
          </cell>
          <cell r="L4155">
            <v>0</v>
          </cell>
          <cell r="M4155">
            <v>120.35</v>
          </cell>
          <cell r="N4155">
            <v>26.17</v>
          </cell>
          <cell r="O4155">
            <v>0.21744910677191528</v>
          </cell>
          <cell r="P4155">
            <v>240</v>
          </cell>
          <cell r="Q4155">
            <v>82000</v>
          </cell>
          <cell r="R4155">
            <v>8.0762775238886579</v>
          </cell>
          <cell r="S4155" t="str">
            <v/>
          </cell>
          <cell r="T4155">
            <v>32697</v>
          </cell>
          <cell r="U4155">
            <v>14.027705302578241</v>
          </cell>
          <cell r="V4155">
            <v>1943960</v>
          </cell>
          <cell r="W4155">
            <v>48212.3</v>
          </cell>
          <cell r="X4155">
            <v>64</v>
          </cell>
          <cell r="Y4155">
            <v>1</v>
          </cell>
          <cell r="Z4155">
            <v>12.063999999999979</v>
          </cell>
        </row>
        <row r="4156">
          <cell r="A4156">
            <v>41773</v>
          </cell>
          <cell r="B4156">
            <v>0</v>
          </cell>
          <cell r="C4156">
            <v>0</v>
          </cell>
          <cell r="D4156">
            <v>9071</v>
          </cell>
          <cell r="E4156">
            <v>1897120</v>
          </cell>
          <cell r="F4156">
            <v>97100</v>
          </cell>
          <cell r="H4156">
            <v>0</v>
          </cell>
          <cell r="I4156">
            <v>0</v>
          </cell>
          <cell r="J4156">
            <v>0</v>
          </cell>
          <cell r="K4156">
            <v>0</v>
          </cell>
          <cell r="L4156">
            <v>430</v>
          </cell>
          <cell r="M4156">
            <v>125.61</v>
          </cell>
          <cell r="N4156">
            <v>29.2</v>
          </cell>
          <cell r="O4156">
            <v>0.23246556802802323</v>
          </cell>
          <cell r="P4156">
            <v>240</v>
          </cell>
          <cell r="Q4156">
            <v>95000</v>
          </cell>
          <cell r="R4156">
            <v>7.9381418676856939</v>
          </cell>
          <cell r="S4156">
            <v>21.095348837209304</v>
          </cell>
          <cell r="T4156">
            <v>41777</v>
          </cell>
          <cell r="U4156">
            <v>17.392389822546999</v>
          </cell>
          <cell r="V4156">
            <v>2003291</v>
          </cell>
          <cell r="W4156">
            <v>50215.199999999997</v>
          </cell>
          <cell r="X4156">
            <v>50</v>
          </cell>
          <cell r="Y4156">
            <v>15</v>
          </cell>
          <cell r="Z4156">
            <v>0</v>
          </cell>
        </row>
        <row r="4157">
          <cell r="A4157">
            <v>41774</v>
          </cell>
          <cell r="B4157">
            <v>0</v>
          </cell>
          <cell r="C4157">
            <v>0</v>
          </cell>
          <cell r="D4157">
            <v>0</v>
          </cell>
          <cell r="E4157">
            <v>1812390</v>
          </cell>
          <cell r="F4157">
            <v>94190</v>
          </cell>
          <cell r="H4157">
            <v>0</v>
          </cell>
          <cell r="I4157">
            <v>0</v>
          </cell>
          <cell r="J4157">
            <v>0</v>
          </cell>
          <cell r="K4157">
            <v>0</v>
          </cell>
          <cell r="L4157">
            <v>0</v>
          </cell>
          <cell r="M4157">
            <v>121.18</v>
          </cell>
          <cell r="N4157">
            <v>29.61</v>
          </cell>
          <cell r="O4157">
            <v>0.24434725202178575</v>
          </cell>
          <cell r="P4157">
            <v>240</v>
          </cell>
          <cell r="Q4157">
            <v>88000</v>
          </cell>
          <cell r="R4157">
            <v>7.866727182703416</v>
          </cell>
          <cell r="S4157" t="str">
            <v/>
          </cell>
          <cell r="T4157">
            <v>34418</v>
          </cell>
          <cell r="U4157">
            <v>15.05555077678356</v>
          </cell>
          <cell r="V4157">
            <v>1906580</v>
          </cell>
          <cell r="W4157">
            <v>41345.300000000003</v>
          </cell>
          <cell r="X4157">
            <v>54</v>
          </cell>
          <cell r="Y4157">
            <v>11</v>
          </cell>
          <cell r="Z4157">
            <v>1.0047999999999817</v>
          </cell>
        </row>
        <row r="4158">
          <cell r="A4158">
            <v>41775</v>
          </cell>
          <cell r="B4158">
            <v>0</v>
          </cell>
          <cell r="C4158">
            <v>0</v>
          </cell>
          <cell r="D4158">
            <v>1153060</v>
          </cell>
          <cell r="E4158">
            <v>614900</v>
          </cell>
          <cell r="F4158">
            <v>37230</v>
          </cell>
          <cell r="H4158">
            <v>0</v>
          </cell>
          <cell r="I4158">
            <v>0</v>
          </cell>
          <cell r="J4158">
            <v>0</v>
          </cell>
          <cell r="K4158">
            <v>0</v>
          </cell>
          <cell r="L4158">
            <v>15120</v>
          </cell>
          <cell r="M4158">
            <v>39.619999999999997</v>
          </cell>
          <cell r="N4158">
            <v>9.67</v>
          </cell>
          <cell r="O4158">
            <v>0.24406865219586069</v>
          </cell>
          <cell r="P4158">
            <v>240</v>
          </cell>
          <cell r="Q4158">
            <v>80000</v>
          </cell>
          <cell r="R4158">
            <v>8.229808177688037</v>
          </cell>
          <cell r="S4158">
            <v>76.260582010582013</v>
          </cell>
          <cell r="T4158">
            <v>30904</v>
          </cell>
          <cell r="U4158">
            <v>14.277686005351237</v>
          </cell>
          <cell r="V4158">
            <v>1805190</v>
          </cell>
          <cell r="W4158">
            <v>44417.7</v>
          </cell>
          <cell r="X4158">
            <v>50</v>
          </cell>
          <cell r="Y4158">
            <v>15</v>
          </cell>
          <cell r="Z4158">
            <v>0</v>
          </cell>
        </row>
        <row r="4159">
          <cell r="A4159">
            <v>41776</v>
          </cell>
          <cell r="B4159">
            <v>0</v>
          </cell>
          <cell r="C4159">
            <v>0</v>
          </cell>
          <cell r="D4159">
            <v>1576600</v>
          </cell>
          <cell r="E4159">
            <v>83120</v>
          </cell>
          <cell r="F4159">
            <v>6180</v>
          </cell>
          <cell r="H4159">
            <v>0</v>
          </cell>
          <cell r="I4159">
            <v>0</v>
          </cell>
          <cell r="J4159">
            <v>0</v>
          </cell>
          <cell r="K4159">
            <v>0</v>
          </cell>
          <cell r="L4159">
            <v>21460</v>
          </cell>
          <cell r="M4159">
            <v>5.12</v>
          </cell>
          <cell r="N4159">
            <v>3.34</v>
          </cell>
          <cell r="O4159">
            <v>0.65234375</v>
          </cell>
          <cell r="P4159">
            <v>240</v>
          </cell>
          <cell r="Q4159">
            <v>77000</v>
          </cell>
          <cell r="R4159">
            <v>8.720703125</v>
          </cell>
          <cell r="S4159">
            <v>73.466915191053118</v>
          </cell>
          <cell r="T4159">
            <v>33010</v>
          </cell>
          <cell r="U4159">
            <v>16.525805870700523</v>
          </cell>
          <cell r="V4159">
            <v>1665900</v>
          </cell>
          <cell r="W4159">
            <v>40070.6</v>
          </cell>
          <cell r="X4159">
            <v>51</v>
          </cell>
          <cell r="Y4159">
            <v>14</v>
          </cell>
          <cell r="Z4159">
            <v>0</v>
          </cell>
        </row>
        <row r="4160">
          <cell r="A4160">
            <v>41777</v>
          </cell>
          <cell r="B4160">
            <v>0</v>
          </cell>
          <cell r="C4160">
            <v>0</v>
          </cell>
          <cell r="D4160">
            <v>428542</v>
          </cell>
          <cell r="E4160">
            <v>1130860</v>
          </cell>
          <cell r="F4160">
            <v>14970</v>
          </cell>
          <cell r="H4160">
            <v>0</v>
          </cell>
          <cell r="I4160">
            <v>0</v>
          </cell>
          <cell r="J4160">
            <v>0</v>
          </cell>
          <cell r="K4160">
            <v>0</v>
          </cell>
          <cell r="L4160">
            <v>5670</v>
          </cell>
          <cell r="M4160">
            <v>74.58</v>
          </cell>
          <cell r="N4160">
            <v>20.38</v>
          </cell>
          <cell r="O4160">
            <v>0.27326360954679541</v>
          </cell>
          <cell r="P4160">
            <v>240</v>
          </cell>
          <cell r="Q4160">
            <v>72000</v>
          </cell>
          <cell r="R4160">
            <v>7.6818852239206219</v>
          </cell>
          <cell r="S4160">
            <v>75.580599647266311</v>
          </cell>
          <cell r="T4160">
            <v>30279</v>
          </cell>
          <cell r="U4160">
            <v>16.039846999311472</v>
          </cell>
          <cell r="V4160">
            <v>1574372</v>
          </cell>
          <cell r="W4160">
            <v>10438.6</v>
          </cell>
          <cell r="X4160">
            <v>54</v>
          </cell>
          <cell r="Y4160">
            <v>11</v>
          </cell>
          <cell r="Z4160">
            <v>0</v>
          </cell>
        </row>
        <row r="4161">
          <cell r="A4161">
            <v>41778</v>
          </cell>
          <cell r="B4161">
            <v>0</v>
          </cell>
          <cell r="C4161">
            <v>0</v>
          </cell>
          <cell r="D4161">
            <v>1417</v>
          </cell>
          <cell r="E4161">
            <v>1739570</v>
          </cell>
          <cell r="F4161">
            <v>90030</v>
          </cell>
          <cell r="H4161">
            <v>0</v>
          </cell>
          <cell r="I4161">
            <v>0</v>
          </cell>
          <cell r="J4161">
            <v>0</v>
          </cell>
          <cell r="K4161">
            <v>0</v>
          </cell>
          <cell r="L4161">
            <v>330</v>
          </cell>
          <cell r="M4161">
            <v>116.8</v>
          </cell>
          <cell r="N4161">
            <v>26.32</v>
          </cell>
          <cell r="O4161">
            <v>0.22534246575342468</v>
          </cell>
          <cell r="P4161">
            <v>240</v>
          </cell>
          <cell r="Q4161">
            <v>80000</v>
          </cell>
          <cell r="R4161">
            <v>7.8321917808219181</v>
          </cell>
          <cell r="S4161">
            <v>4.2939393939393939</v>
          </cell>
          <cell r="T4161">
            <v>27378</v>
          </cell>
          <cell r="U4161">
            <v>12.470256693411367</v>
          </cell>
          <cell r="V4161">
            <v>1831017</v>
          </cell>
          <cell r="W4161">
            <v>3.7</v>
          </cell>
          <cell r="X4161">
            <v>60</v>
          </cell>
          <cell r="Y4161">
            <v>5</v>
          </cell>
          <cell r="Z4161">
            <v>4.3359999999999772</v>
          </cell>
        </row>
        <row r="4162">
          <cell r="A4162">
            <v>41779</v>
          </cell>
          <cell r="B4162">
            <v>0</v>
          </cell>
          <cell r="C4162">
            <v>0</v>
          </cell>
          <cell r="D4162">
            <v>0</v>
          </cell>
          <cell r="E4162">
            <v>1887760</v>
          </cell>
          <cell r="F4162">
            <v>93570</v>
          </cell>
          <cell r="H4162">
            <v>0</v>
          </cell>
          <cell r="I4162">
            <v>0</v>
          </cell>
          <cell r="J4162">
            <v>0</v>
          </cell>
          <cell r="K4162">
            <v>0</v>
          </cell>
          <cell r="L4162">
            <v>0</v>
          </cell>
          <cell r="M4162">
            <v>127.37</v>
          </cell>
          <cell r="N4162">
            <v>32.29</v>
          </cell>
          <cell r="O4162">
            <v>0.25351338619769176</v>
          </cell>
          <cell r="P4162">
            <v>240</v>
          </cell>
          <cell r="Q4162">
            <v>83000</v>
          </cell>
          <cell r="R4162">
            <v>7.777851927455445</v>
          </cell>
          <cell r="S4162" t="str">
            <v/>
          </cell>
          <cell r="T4162">
            <v>30824</v>
          </cell>
          <cell r="U4162">
            <v>12.974727077266282</v>
          </cell>
          <cell r="V4162">
            <v>1981330</v>
          </cell>
          <cell r="W4162">
            <v>3350.5</v>
          </cell>
          <cell r="X4162">
            <v>73</v>
          </cell>
          <cell r="Y4162">
            <v>0</v>
          </cell>
          <cell r="Z4162">
            <v>14.312000000000012</v>
          </cell>
        </row>
        <row r="4163">
          <cell r="A4163">
            <v>41780</v>
          </cell>
          <cell r="B4163">
            <v>0</v>
          </cell>
          <cell r="C4163">
            <v>0</v>
          </cell>
          <cell r="D4163">
            <v>381516</v>
          </cell>
          <cell r="E4163">
            <v>1955570</v>
          </cell>
          <cell r="F4163">
            <v>98550</v>
          </cell>
          <cell r="H4163">
            <v>0</v>
          </cell>
          <cell r="I4163">
            <v>0</v>
          </cell>
          <cell r="J4163">
            <v>0</v>
          </cell>
          <cell r="K4163">
            <v>0</v>
          </cell>
          <cell r="L4163">
            <v>4980</v>
          </cell>
          <cell r="M4163">
            <v>127.3</v>
          </cell>
          <cell r="N4163">
            <v>33.159999999999997</v>
          </cell>
          <cell r="O4163">
            <v>0.26048703849175175</v>
          </cell>
          <cell r="P4163">
            <v>240</v>
          </cell>
          <cell r="Q4163">
            <v>114000</v>
          </cell>
          <cell r="R4163">
            <v>8.0680282796543601</v>
          </cell>
          <cell r="S4163">
            <v>76.609638554216872</v>
          </cell>
          <cell r="T4163">
            <v>27771</v>
          </cell>
          <cell r="U4163">
            <v>9.5092263375972426</v>
          </cell>
          <cell r="V4163">
            <v>2435636</v>
          </cell>
          <cell r="W4163">
            <v>38002.800000000003</v>
          </cell>
          <cell r="X4163">
            <v>75</v>
          </cell>
          <cell r="Y4163">
            <v>0</v>
          </cell>
          <cell r="Z4163">
            <v>18.147200000000012</v>
          </cell>
        </row>
        <row r="4164">
          <cell r="A4164">
            <v>41781</v>
          </cell>
          <cell r="B4164">
            <v>0</v>
          </cell>
          <cell r="C4164">
            <v>0</v>
          </cell>
          <cell r="D4164">
            <v>321776</v>
          </cell>
          <cell r="E4164">
            <v>2104910</v>
          </cell>
          <cell r="F4164">
            <v>104730</v>
          </cell>
          <cell r="H4164">
            <v>0</v>
          </cell>
          <cell r="I4164">
            <v>0</v>
          </cell>
          <cell r="J4164">
            <v>0</v>
          </cell>
          <cell r="K4164">
            <v>0</v>
          </cell>
          <cell r="L4164">
            <v>5250</v>
          </cell>
          <cell r="M4164">
            <v>129.30000000000001</v>
          </cell>
          <cell r="N4164">
            <v>35.69</v>
          </cell>
          <cell r="O4164">
            <v>0.27602474864655835</v>
          </cell>
          <cell r="P4164">
            <v>240</v>
          </cell>
          <cell r="Q4164">
            <v>111000</v>
          </cell>
          <cell r="R4164">
            <v>8.5446249033255981</v>
          </cell>
          <cell r="S4164">
            <v>61.290666666666667</v>
          </cell>
          <cell r="T4164">
            <v>32435</v>
          </cell>
          <cell r="U4164">
            <v>10.686031059296457</v>
          </cell>
          <cell r="V4164">
            <v>2531416</v>
          </cell>
          <cell r="W4164">
            <v>43922.6</v>
          </cell>
          <cell r="X4164">
            <v>76</v>
          </cell>
          <cell r="Y4164">
            <v>0</v>
          </cell>
          <cell r="Z4164">
            <v>18.281600000000026</v>
          </cell>
        </row>
        <row r="4165">
          <cell r="A4165">
            <v>41782</v>
          </cell>
          <cell r="B4165">
            <v>0</v>
          </cell>
          <cell r="C4165">
            <v>0</v>
          </cell>
          <cell r="D4165">
            <v>22070</v>
          </cell>
          <cell r="E4165">
            <v>2146840</v>
          </cell>
          <cell r="F4165">
            <v>102570</v>
          </cell>
          <cell r="H4165">
            <v>0</v>
          </cell>
          <cell r="I4165">
            <v>0</v>
          </cell>
          <cell r="J4165">
            <v>0</v>
          </cell>
          <cell r="K4165">
            <v>0</v>
          </cell>
          <cell r="L4165">
            <v>1340</v>
          </cell>
          <cell r="M4165">
            <v>137.44999999999999</v>
          </cell>
          <cell r="N4165">
            <v>36.79</v>
          </cell>
          <cell r="O4165">
            <v>0.2676609676245908</v>
          </cell>
          <cell r="P4165">
            <v>240</v>
          </cell>
          <cell r="Q4165">
            <v>100000</v>
          </cell>
          <cell r="R4165">
            <v>8.1826482357220804</v>
          </cell>
          <cell r="S4165">
            <v>16.470149253731343</v>
          </cell>
          <cell r="T4165">
            <v>38116</v>
          </cell>
          <cell r="U4165">
            <v>13.994727666543399</v>
          </cell>
          <cell r="V4165">
            <v>2271480</v>
          </cell>
          <cell r="W4165">
            <v>46470</v>
          </cell>
          <cell r="X4165">
            <v>72</v>
          </cell>
          <cell r="Y4165">
            <v>0</v>
          </cell>
          <cell r="Z4165">
            <v>12.939199999999992</v>
          </cell>
        </row>
        <row r="4166">
          <cell r="A4166">
            <v>41783</v>
          </cell>
          <cell r="B4166">
            <v>0</v>
          </cell>
          <cell r="C4166">
            <v>0</v>
          </cell>
          <cell r="D4166">
            <v>2118</v>
          </cell>
          <cell r="E4166">
            <v>2099810</v>
          </cell>
          <cell r="F4166">
            <v>98220</v>
          </cell>
          <cell r="H4166">
            <v>0</v>
          </cell>
          <cell r="I4166">
            <v>0</v>
          </cell>
          <cell r="J4166">
            <v>0</v>
          </cell>
          <cell r="K4166">
            <v>0</v>
          </cell>
          <cell r="L4166">
            <v>910</v>
          </cell>
          <cell r="M4166">
            <v>135.80000000000001</v>
          </cell>
          <cell r="N4166">
            <v>36.090000000000003</v>
          </cell>
          <cell r="O4166">
            <v>0.26575846833578792</v>
          </cell>
          <cell r="P4166">
            <v>240</v>
          </cell>
          <cell r="Q4166">
            <v>91000</v>
          </cell>
          <cell r="R4166">
            <v>8.0928939617083948</v>
          </cell>
          <cell r="S4166">
            <v>2.3274725274725276</v>
          </cell>
          <cell r="T4166">
            <v>36346</v>
          </cell>
          <cell r="U4166">
            <v>13.77751133105591</v>
          </cell>
          <cell r="V4166">
            <v>2200148</v>
          </cell>
          <cell r="W4166">
            <v>52436.9</v>
          </cell>
          <cell r="X4166">
            <v>70</v>
          </cell>
          <cell r="Y4166">
            <v>0</v>
          </cell>
          <cell r="Z4166">
            <v>12.180799999999984</v>
          </cell>
        </row>
        <row r="4167">
          <cell r="A4167">
            <v>41784</v>
          </cell>
          <cell r="B4167">
            <v>0</v>
          </cell>
          <cell r="C4167">
            <v>0</v>
          </cell>
          <cell r="D4167">
            <v>173394</v>
          </cell>
          <cell r="E4167">
            <v>2149280</v>
          </cell>
          <cell r="F4167">
            <v>105880</v>
          </cell>
          <cell r="H4167">
            <v>0</v>
          </cell>
          <cell r="I4167">
            <v>0</v>
          </cell>
          <cell r="J4167">
            <v>0</v>
          </cell>
          <cell r="K4167">
            <v>0</v>
          </cell>
          <cell r="L4167">
            <v>2400</v>
          </cell>
          <cell r="M4167">
            <v>136.84</v>
          </cell>
          <cell r="N4167">
            <v>34.39</v>
          </cell>
          <cell r="O4167">
            <v>0.25131540485238235</v>
          </cell>
          <cell r="P4167">
            <v>240</v>
          </cell>
          <cell r="Q4167">
            <v>111000</v>
          </cell>
          <cell r="R4167">
            <v>8.2401344636071325</v>
          </cell>
          <cell r="S4167">
            <v>72.247500000000002</v>
          </cell>
          <cell r="T4167">
            <v>35233</v>
          </cell>
          <cell r="U4167">
            <v>12.099513537685388</v>
          </cell>
          <cell r="V4167">
            <v>2428554</v>
          </cell>
          <cell r="W4167">
            <v>52763.9</v>
          </cell>
          <cell r="X4167">
            <v>74</v>
          </cell>
          <cell r="Y4167">
            <v>0</v>
          </cell>
          <cell r="Z4167">
            <v>17.988800000000026</v>
          </cell>
        </row>
        <row r="4168">
          <cell r="A4168">
            <v>41785</v>
          </cell>
          <cell r="B4168">
            <v>0</v>
          </cell>
          <cell r="C4168">
            <v>0</v>
          </cell>
          <cell r="D4168">
            <v>309395</v>
          </cell>
          <cell r="E4168">
            <v>2224960</v>
          </cell>
          <cell r="F4168">
            <v>110850</v>
          </cell>
          <cell r="H4168">
            <v>0</v>
          </cell>
          <cell r="I4168">
            <v>0</v>
          </cell>
          <cell r="J4168">
            <v>0</v>
          </cell>
          <cell r="K4168">
            <v>0</v>
          </cell>
          <cell r="L4168">
            <v>4070</v>
          </cell>
          <cell r="M4168">
            <v>143.69999999999999</v>
          </cell>
          <cell r="N4168">
            <v>35.64</v>
          </cell>
          <cell r="O4168">
            <v>0.24801670146137789</v>
          </cell>
          <cell r="P4168">
            <v>240</v>
          </cell>
          <cell r="Q4168">
            <v>117000</v>
          </cell>
          <cell r="R4168">
            <v>8.1273834377174676</v>
          </cell>
          <cell r="S4168">
            <v>76.018427518427515</v>
          </cell>
          <cell r="T4168">
            <v>37150</v>
          </cell>
          <cell r="U4168">
            <v>11.712929621711739</v>
          </cell>
          <cell r="V4168">
            <v>2645205</v>
          </cell>
          <cell r="W4168">
            <v>52021.1</v>
          </cell>
          <cell r="X4168">
            <v>74</v>
          </cell>
          <cell r="Y4168">
            <v>0</v>
          </cell>
          <cell r="Z4168">
            <v>21.320000000000007</v>
          </cell>
        </row>
        <row r="4169">
          <cell r="A4169">
            <v>41786</v>
          </cell>
          <cell r="B4169">
            <v>0</v>
          </cell>
          <cell r="C4169">
            <v>0</v>
          </cell>
          <cell r="D4169">
            <v>242060</v>
          </cell>
          <cell r="E4169">
            <v>2187160</v>
          </cell>
          <cell r="F4169">
            <v>111190</v>
          </cell>
          <cell r="H4169">
            <v>0</v>
          </cell>
          <cell r="I4169">
            <v>0</v>
          </cell>
          <cell r="J4169">
            <v>0</v>
          </cell>
          <cell r="K4169">
            <v>0</v>
          </cell>
          <cell r="L4169">
            <v>3230</v>
          </cell>
          <cell r="M4169">
            <v>136.52000000000001</v>
          </cell>
          <cell r="N4169">
            <v>34.22</v>
          </cell>
          <cell r="O4169">
            <v>0.25065924406680334</v>
          </cell>
          <cell r="P4169">
            <v>240</v>
          </cell>
          <cell r="Q4169">
            <v>111000</v>
          </cell>
          <cell r="R4169">
            <v>8.4176311163199529</v>
          </cell>
          <cell r="S4169">
            <v>74.941176470588232</v>
          </cell>
          <cell r="T4169">
            <v>35838</v>
          </cell>
          <cell r="U4169">
            <v>11.765381178628646</v>
          </cell>
          <cell r="V4169">
            <v>2540410</v>
          </cell>
          <cell r="W4169">
            <v>54263.5</v>
          </cell>
          <cell r="X4169">
            <v>75</v>
          </cell>
          <cell r="Y4169">
            <v>0</v>
          </cell>
          <cell r="Z4169">
            <v>20.384000000000029</v>
          </cell>
        </row>
        <row r="4170">
          <cell r="A4170">
            <v>41787</v>
          </cell>
          <cell r="B4170">
            <v>0</v>
          </cell>
          <cell r="C4170">
            <v>0</v>
          </cell>
          <cell r="D4170">
            <v>234559</v>
          </cell>
          <cell r="E4170">
            <v>2151960</v>
          </cell>
          <cell r="F4170">
            <v>108100</v>
          </cell>
          <cell r="H4170">
            <v>0</v>
          </cell>
          <cell r="I4170">
            <v>0</v>
          </cell>
          <cell r="J4170">
            <v>0</v>
          </cell>
          <cell r="K4170">
            <v>0</v>
          </cell>
          <cell r="L4170">
            <v>3300</v>
          </cell>
          <cell r="M4170">
            <v>130.57</v>
          </cell>
          <cell r="N4170">
            <v>34.39</v>
          </cell>
          <cell r="O4170">
            <v>0.26338362564141843</v>
          </cell>
          <cell r="P4170">
            <v>240</v>
          </cell>
          <cell r="Q4170">
            <v>107000</v>
          </cell>
          <cell r="R4170">
            <v>8.6545914069081711</v>
          </cell>
          <cell r="S4170">
            <v>71.078484848484848</v>
          </cell>
          <cell r="T4170">
            <v>38116</v>
          </cell>
          <cell r="U4170">
            <v>12.742925472787627</v>
          </cell>
          <cell r="V4170">
            <v>2494619</v>
          </cell>
          <cell r="W4170">
            <v>57598.8</v>
          </cell>
          <cell r="X4170">
            <v>72</v>
          </cell>
          <cell r="Y4170">
            <v>0</v>
          </cell>
          <cell r="Z4170">
            <v>16.856000000000023</v>
          </cell>
        </row>
        <row r="4171">
          <cell r="A4171">
            <v>41788</v>
          </cell>
          <cell r="B4171">
            <v>0</v>
          </cell>
          <cell r="C4171">
            <v>0</v>
          </cell>
          <cell r="D4171">
            <v>428949</v>
          </cell>
          <cell r="E4171">
            <v>1887630</v>
          </cell>
          <cell r="F4171">
            <v>97460</v>
          </cell>
          <cell r="H4171">
            <v>0</v>
          </cell>
          <cell r="I4171">
            <v>0</v>
          </cell>
          <cell r="J4171">
            <v>0</v>
          </cell>
          <cell r="K4171">
            <v>0</v>
          </cell>
          <cell r="L4171">
            <v>5620</v>
          </cell>
          <cell r="M4171">
            <v>112.56</v>
          </cell>
          <cell r="N4171">
            <v>29.06</v>
          </cell>
          <cell r="O4171">
            <v>0.25817341862117982</v>
          </cell>
          <cell r="P4171">
            <v>240</v>
          </cell>
          <cell r="Q4171">
            <v>114000</v>
          </cell>
          <cell r="R4171">
            <v>8.8179193319118685</v>
          </cell>
          <cell r="S4171">
            <v>76.325444839857653</v>
          </cell>
          <cell r="T4171">
            <v>34186</v>
          </cell>
          <cell r="U4171">
            <v>11.810548214009799</v>
          </cell>
          <cell r="V4171">
            <v>2414039</v>
          </cell>
          <cell r="W4171">
            <v>56425.7</v>
          </cell>
          <cell r="X4171">
            <v>72</v>
          </cell>
          <cell r="Y4171">
            <v>0</v>
          </cell>
          <cell r="Z4171">
            <v>18.024000000000001</v>
          </cell>
        </row>
        <row r="4172">
          <cell r="A4172">
            <v>41789</v>
          </cell>
          <cell r="B4172">
            <v>0</v>
          </cell>
          <cell r="C4172">
            <v>0</v>
          </cell>
          <cell r="D4172">
            <v>668436</v>
          </cell>
          <cell r="E4172">
            <v>1834970</v>
          </cell>
          <cell r="F4172">
            <v>95710</v>
          </cell>
          <cell r="H4172">
            <v>0</v>
          </cell>
          <cell r="I4172">
            <v>0</v>
          </cell>
          <cell r="J4172">
            <v>0</v>
          </cell>
          <cell r="K4172">
            <v>0</v>
          </cell>
          <cell r="L4172">
            <v>8570</v>
          </cell>
          <cell r="M4172">
            <v>116.02</v>
          </cell>
          <cell r="N4172">
            <v>30.14</v>
          </cell>
          <cell r="O4172">
            <v>0.25978279606964316</v>
          </cell>
          <cell r="P4172">
            <v>240</v>
          </cell>
          <cell r="Q4172">
            <v>111000</v>
          </cell>
          <cell r="R4172">
            <v>8.3204619893121876</v>
          </cell>
          <cell r="S4172">
            <v>77.997199533255539</v>
          </cell>
          <cell r="T4172">
            <v>36672</v>
          </cell>
          <cell r="U4172">
            <v>11.767250095801803</v>
          </cell>
          <cell r="V4172">
            <v>2599116</v>
          </cell>
          <cell r="W4172">
            <v>54493.9</v>
          </cell>
          <cell r="X4172">
            <v>75</v>
          </cell>
          <cell r="Y4172">
            <v>0</v>
          </cell>
          <cell r="Z4172">
            <v>21.580800000000025</v>
          </cell>
        </row>
        <row r="4173">
          <cell r="A4173">
            <v>41790</v>
          </cell>
          <cell r="B4173">
            <v>0</v>
          </cell>
          <cell r="C4173">
            <v>0</v>
          </cell>
          <cell r="D4173">
            <v>715696</v>
          </cell>
          <cell r="E4173">
            <v>1753510</v>
          </cell>
          <cell r="F4173">
            <v>92120</v>
          </cell>
          <cell r="H4173">
            <v>0</v>
          </cell>
          <cell r="I4173">
            <v>0</v>
          </cell>
          <cell r="J4173">
            <v>0</v>
          </cell>
          <cell r="K4173">
            <v>0</v>
          </cell>
          <cell r="L4173">
            <v>8780</v>
          </cell>
          <cell r="M4173">
            <v>110.66</v>
          </cell>
          <cell r="N4173">
            <v>29.03</v>
          </cell>
          <cell r="O4173">
            <v>0.26233508042653175</v>
          </cell>
          <cell r="P4173">
            <v>240</v>
          </cell>
          <cell r="Q4173">
            <v>109000</v>
          </cell>
          <cell r="R4173">
            <v>8.3391921200072296</v>
          </cell>
          <cell r="S4173">
            <v>81.514350797266516</v>
          </cell>
          <cell r="T4173">
            <v>32405</v>
          </cell>
          <cell r="U4173">
            <v>10.551476071378653</v>
          </cell>
          <cell r="V4173">
            <v>2561326</v>
          </cell>
          <cell r="W4173">
            <v>42756.6</v>
          </cell>
          <cell r="X4173">
            <v>76</v>
          </cell>
          <cell r="Y4173">
            <v>0</v>
          </cell>
          <cell r="Z4173">
            <v>22.539200000000022</v>
          </cell>
        </row>
        <row r="4174">
          <cell r="A4174">
            <v>41791</v>
          </cell>
          <cell r="B4174">
            <v>0</v>
          </cell>
          <cell r="C4174">
            <v>0</v>
          </cell>
          <cell r="D4174">
            <v>711412</v>
          </cell>
          <cell r="E4174">
            <v>1785930</v>
          </cell>
          <cell r="F4174">
            <v>92750</v>
          </cell>
          <cell r="H4174">
            <v>0</v>
          </cell>
          <cell r="I4174">
            <v>0</v>
          </cell>
          <cell r="J4174">
            <v>0</v>
          </cell>
          <cell r="K4174">
            <v>0</v>
          </cell>
          <cell r="L4174">
            <v>8940</v>
          </cell>
          <cell r="M4174">
            <v>111.79</v>
          </cell>
          <cell r="N4174">
            <v>30.11</v>
          </cell>
          <cell r="O4174">
            <v>0.26934430628857675</v>
          </cell>
          <cell r="P4174">
            <v>240</v>
          </cell>
          <cell r="Q4174">
            <v>115000</v>
          </cell>
          <cell r="R4174">
            <v>8.4027193845603367</v>
          </cell>
          <cell r="S4174">
            <v>79.576286353467566</v>
          </cell>
          <cell r="T4174">
            <v>34453</v>
          </cell>
          <cell r="U4174">
            <v>11.093737983052341</v>
          </cell>
          <cell r="V4174">
            <v>2590092</v>
          </cell>
          <cell r="W4174">
            <v>40858.699999999997</v>
          </cell>
          <cell r="X4174">
            <v>75</v>
          </cell>
          <cell r="Y4174">
            <v>0</v>
          </cell>
          <cell r="Z4174">
            <v>20.384000000000029</v>
          </cell>
        </row>
        <row r="4175">
          <cell r="A4175">
            <v>41792</v>
          </cell>
          <cell r="B4175">
            <v>0</v>
          </cell>
          <cell r="C4175">
            <v>0</v>
          </cell>
          <cell r="D4175">
            <v>682413</v>
          </cell>
          <cell r="E4175">
            <v>1904890</v>
          </cell>
          <cell r="F4175">
            <v>96490</v>
          </cell>
          <cell r="H4175">
            <v>0</v>
          </cell>
          <cell r="I4175">
            <v>0</v>
          </cell>
          <cell r="J4175">
            <v>0</v>
          </cell>
          <cell r="K4175">
            <v>0</v>
          </cell>
          <cell r="L4175">
            <v>8400</v>
          </cell>
          <cell r="M4175">
            <v>120.34</v>
          </cell>
          <cell r="N4175">
            <v>32.35</v>
          </cell>
          <cell r="O4175">
            <v>0.26882167192953299</v>
          </cell>
          <cell r="P4175">
            <v>240</v>
          </cell>
          <cell r="Q4175">
            <v>115000</v>
          </cell>
          <cell r="R4175">
            <v>8.3155226857237832</v>
          </cell>
          <cell r="S4175">
            <v>81.239642857142854</v>
          </cell>
          <cell r="T4175">
            <v>36169</v>
          </cell>
          <cell r="U4175">
            <v>11.239669378376053</v>
          </cell>
          <cell r="V4175">
            <v>2683793</v>
          </cell>
          <cell r="W4175">
            <v>37395.699999999997</v>
          </cell>
          <cell r="X4175">
            <v>76</v>
          </cell>
          <cell r="Y4175">
            <v>0</v>
          </cell>
          <cell r="Z4175">
            <v>22.53600000000003</v>
          </cell>
        </row>
        <row r="4176">
          <cell r="A4176">
            <v>41793</v>
          </cell>
          <cell r="B4176">
            <v>0</v>
          </cell>
          <cell r="C4176">
            <v>0</v>
          </cell>
          <cell r="D4176">
            <v>636845</v>
          </cell>
          <cell r="E4176">
            <v>2050330</v>
          </cell>
          <cell r="F4176">
            <v>101400</v>
          </cell>
          <cell r="H4176">
            <v>0</v>
          </cell>
          <cell r="I4176">
            <v>0</v>
          </cell>
          <cell r="J4176">
            <v>0</v>
          </cell>
          <cell r="K4176">
            <v>0</v>
          </cell>
          <cell r="L4176">
            <v>7700</v>
          </cell>
          <cell r="M4176">
            <v>130.18</v>
          </cell>
          <cell r="N4176">
            <v>33.869999999999997</v>
          </cell>
          <cell r="O4176">
            <v>0.26017821477953601</v>
          </cell>
          <cell r="P4176">
            <v>240</v>
          </cell>
          <cell r="Q4176">
            <v>121000</v>
          </cell>
          <cell r="R4176">
            <v>8.2644415424796431</v>
          </cell>
          <cell r="S4176">
            <v>82.707142857142856</v>
          </cell>
          <cell r="T4176">
            <v>39174</v>
          </cell>
          <cell r="U4176">
            <v>11.716061429224602</v>
          </cell>
          <cell r="V4176">
            <v>2788575</v>
          </cell>
          <cell r="W4176">
            <v>38642</v>
          </cell>
          <cell r="X4176">
            <v>80</v>
          </cell>
          <cell r="Y4176">
            <v>0</v>
          </cell>
          <cell r="Z4176">
            <v>24.305600000000013</v>
          </cell>
        </row>
        <row r="4177">
          <cell r="A4177">
            <v>41794</v>
          </cell>
          <cell r="B4177">
            <v>0</v>
          </cell>
          <cell r="C4177">
            <v>0</v>
          </cell>
          <cell r="D4177">
            <v>625821</v>
          </cell>
          <cell r="E4177">
            <v>2167250</v>
          </cell>
          <cell r="F4177">
            <v>108620</v>
          </cell>
          <cell r="H4177">
            <v>0</v>
          </cell>
          <cell r="I4177">
            <v>0</v>
          </cell>
          <cell r="J4177">
            <v>0</v>
          </cell>
          <cell r="K4177">
            <v>0</v>
          </cell>
          <cell r="L4177">
            <v>7670</v>
          </cell>
          <cell r="M4177">
            <v>138.84</v>
          </cell>
          <cell r="N4177">
            <v>36.86</v>
          </cell>
          <cell r="O4177">
            <v>0.26548545087870928</v>
          </cell>
          <cell r="P4177">
            <v>240</v>
          </cell>
          <cell r="Q4177">
            <v>128000</v>
          </cell>
          <cell r="R4177">
            <v>8.1960169979832909</v>
          </cell>
          <cell r="S4177">
            <v>81.593350717079531</v>
          </cell>
          <cell r="T4177">
            <v>34636</v>
          </cell>
          <cell r="U4177">
            <v>9.9550310491365206</v>
          </cell>
          <cell r="V4177">
            <v>2901691</v>
          </cell>
          <cell r="W4177">
            <v>44234</v>
          </cell>
          <cell r="X4177">
            <v>78</v>
          </cell>
          <cell r="Y4177">
            <v>0</v>
          </cell>
          <cell r="Z4177">
            <v>24.444800000000015</v>
          </cell>
        </row>
        <row r="4178">
          <cell r="A4178">
            <v>41795</v>
          </cell>
          <cell r="B4178">
            <v>0</v>
          </cell>
          <cell r="C4178">
            <v>0</v>
          </cell>
          <cell r="D4178">
            <v>219463</v>
          </cell>
          <cell r="E4178">
            <v>2172240</v>
          </cell>
          <cell r="F4178">
            <v>110220</v>
          </cell>
          <cell r="H4178">
            <v>0</v>
          </cell>
          <cell r="I4178">
            <v>0</v>
          </cell>
          <cell r="J4178">
            <v>0</v>
          </cell>
          <cell r="K4178">
            <v>0</v>
          </cell>
          <cell r="L4178">
            <v>2900</v>
          </cell>
          <cell r="M4178">
            <v>139.69999999999999</v>
          </cell>
          <cell r="N4178">
            <v>35.82</v>
          </cell>
          <cell r="O4178">
            <v>0.25640658554044382</v>
          </cell>
          <cell r="P4178">
            <v>240</v>
          </cell>
          <cell r="Q4178">
            <v>110000</v>
          </cell>
          <cell r="R4178">
            <v>8.1691481746599859</v>
          </cell>
          <cell r="S4178">
            <v>75.676896551724141</v>
          </cell>
          <cell r="T4178">
            <v>39589</v>
          </cell>
          <cell r="U4178">
            <v>13.196739468001214</v>
          </cell>
          <cell r="V4178">
            <v>2501923</v>
          </cell>
          <cell r="W4178">
            <v>50494.1</v>
          </cell>
          <cell r="X4178">
            <v>70</v>
          </cell>
          <cell r="Y4178">
            <v>0</v>
          </cell>
          <cell r="Z4178">
            <v>16.126400000000018</v>
          </cell>
        </row>
        <row r="4179">
          <cell r="A4179">
            <v>41796</v>
          </cell>
          <cell r="B4179">
            <v>0</v>
          </cell>
          <cell r="C4179">
            <v>0</v>
          </cell>
          <cell r="D4179">
            <v>295123</v>
          </cell>
          <cell r="E4179">
            <v>2176150</v>
          </cell>
          <cell r="F4179">
            <v>110100</v>
          </cell>
          <cell r="H4179">
            <v>0</v>
          </cell>
          <cell r="I4179">
            <v>0</v>
          </cell>
          <cell r="J4179">
            <v>0</v>
          </cell>
          <cell r="K4179">
            <v>0</v>
          </cell>
          <cell r="L4179">
            <v>3870</v>
          </cell>
          <cell r="M4179">
            <v>139.46</v>
          </cell>
          <cell r="N4179">
            <v>34.65</v>
          </cell>
          <cell r="O4179">
            <v>0.24845833930876235</v>
          </cell>
          <cell r="P4179">
            <v>240</v>
          </cell>
          <cell r="Q4179">
            <v>110000</v>
          </cell>
          <cell r="R4179">
            <v>8.1967947798651934</v>
          </cell>
          <cell r="S4179">
            <v>76.259173126614982</v>
          </cell>
          <cell r="T4179">
            <v>34830</v>
          </cell>
          <cell r="U4179">
            <v>11.253011478775056</v>
          </cell>
          <cell r="V4179">
            <v>2581373</v>
          </cell>
          <cell r="W4179">
            <v>55387.4</v>
          </cell>
          <cell r="X4179">
            <v>72</v>
          </cell>
          <cell r="Y4179">
            <v>0</v>
          </cell>
          <cell r="Z4179">
            <v>17.560000000000016</v>
          </cell>
        </row>
        <row r="4180">
          <cell r="A4180">
            <v>41797</v>
          </cell>
          <cell r="B4180">
            <v>0</v>
          </cell>
          <cell r="C4180">
            <v>0</v>
          </cell>
          <cell r="D4180">
            <v>375166</v>
          </cell>
          <cell r="E4180">
            <v>2176390</v>
          </cell>
          <cell r="F4180">
            <v>111260</v>
          </cell>
          <cell r="H4180">
            <v>0</v>
          </cell>
          <cell r="I4180">
            <v>0</v>
          </cell>
          <cell r="J4180">
            <v>0</v>
          </cell>
          <cell r="K4180">
            <v>0</v>
          </cell>
          <cell r="L4180">
            <v>4630</v>
          </cell>
          <cell r="M4180">
            <v>139.44</v>
          </cell>
          <cell r="N4180">
            <v>35.299999999999997</v>
          </cell>
          <cell r="O4180">
            <v>0.25315547905909352</v>
          </cell>
          <cell r="P4180">
            <v>240</v>
          </cell>
          <cell r="Q4180">
            <v>112000</v>
          </cell>
          <cell r="R4180">
            <v>8.2029905335628222</v>
          </cell>
          <cell r="S4180">
            <v>81.029373650107985</v>
          </cell>
          <cell r="T4180">
            <v>35734</v>
          </cell>
          <cell r="U4180">
            <v>11.191969704252941</v>
          </cell>
          <cell r="V4180">
            <v>2662816</v>
          </cell>
          <cell r="W4180">
            <v>55721.2</v>
          </cell>
          <cell r="X4180">
            <v>74</v>
          </cell>
          <cell r="Y4180">
            <v>0</v>
          </cell>
          <cell r="Z4180">
            <v>20.619200000000006</v>
          </cell>
        </row>
        <row r="4181">
          <cell r="A4181">
            <v>41798</v>
          </cell>
          <cell r="B4181">
            <v>0</v>
          </cell>
          <cell r="C4181">
            <v>0</v>
          </cell>
          <cell r="D4181">
            <v>95838</v>
          </cell>
          <cell r="E4181">
            <v>2148920</v>
          </cell>
          <cell r="F4181">
            <v>108070</v>
          </cell>
          <cell r="H4181">
            <v>0</v>
          </cell>
          <cell r="I4181">
            <v>0</v>
          </cell>
          <cell r="J4181">
            <v>0</v>
          </cell>
          <cell r="K4181">
            <v>0</v>
          </cell>
          <cell r="L4181">
            <v>1720</v>
          </cell>
          <cell r="M4181">
            <v>136.24</v>
          </cell>
          <cell r="N4181">
            <v>35.799999999999997</v>
          </cell>
          <cell r="O4181">
            <v>0.26277157956547265</v>
          </cell>
          <cell r="P4181">
            <v>240</v>
          </cell>
          <cell r="Q4181">
            <v>100000</v>
          </cell>
          <cell r="R4181">
            <v>8.2831400469759249</v>
          </cell>
          <cell r="S4181">
            <v>55.719767441860462</v>
          </cell>
          <cell r="T4181">
            <v>36775</v>
          </cell>
          <cell r="U4181">
            <v>13.035525758788999</v>
          </cell>
          <cell r="V4181">
            <v>2352828</v>
          </cell>
          <cell r="W4181">
            <v>55734.400000000001</v>
          </cell>
          <cell r="X4181">
            <v>70</v>
          </cell>
          <cell r="Y4181">
            <v>0</v>
          </cell>
          <cell r="Z4181">
            <v>14.53600000000003</v>
          </cell>
        </row>
        <row r="4182">
          <cell r="A4182">
            <v>41799</v>
          </cell>
          <cell r="B4182">
            <v>0</v>
          </cell>
          <cell r="C4182">
            <v>0</v>
          </cell>
          <cell r="D4182">
            <v>224221</v>
          </cell>
          <cell r="E4182">
            <v>2172570</v>
          </cell>
          <cell r="F4182">
            <v>110150</v>
          </cell>
          <cell r="H4182">
            <v>0</v>
          </cell>
          <cell r="I4182">
            <v>0</v>
          </cell>
          <cell r="J4182">
            <v>0</v>
          </cell>
          <cell r="K4182">
            <v>0</v>
          </cell>
          <cell r="L4182">
            <v>2900</v>
          </cell>
          <cell r="M4182">
            <v>139.02000000000001</v>
          </cell>
          <cell r="N4182">
            <v>35.94</v>
          </cell>
          <cell r="O4182">
            <v>0.25852395338800171</v>
          </cell>
          <cell r="P4182">
            <v>240</v>
          </cell>
          <cell r="Q4182">
            <v>105000</v>
          </cell>
          <cell r="R4182">
            <v>8.2100417206157381</v>
          </cell>
          <cell r="S4182">
            <v>77.31758620689655</v>
          </cell>
          <cell r="T4182">
            <v>36553</v>
          </cell>
          <cell r="U4182">
            <v>12.16031889063205</v>
          </cell>
          <cell r="V4182">
            <v>2506941</v>
          </cell>
          <cell r="W4182">
            <v>55792.4</v>
          </cell>
          <cell r="X4182">
            <v>70</v>
          </cell>
          <cell r="Y4182">
            <v>0</v>
          </cell>
          <cell r="Z4182">
            <v>15.899200000000022</v>
          </cell>
        </row>
        <row r="4183">
          <cell r="A4183">
            <v>41800</v>
          </cell>
          <cell r="B4183">
            <v>0</v>
          </cell>
          <cell r="C4183">
            <v>0</v>
          </cell>
          <cell r="D4183">
            <v>383121</v>
          </cell>
          <cell r="E4183">
            <v>2138500</v>
          </cell>
          <cell r="F4183">
            <v>106180</v>
          </cell>
          <cell r="H4183">
            <v>0</v>
          </cell>
          <cell r="I4183">
            <v>0</v>
          </cell>
          <cell r="J4183">
            <v>0</v>
          </cell>
          <cell r="K4183">
            <v>0</v>
          </cell>
          <cell r="L4183">
            <v>4740</v>
          </cell>
          <cell r="M4183">
            <v>137.51</v>
          </cell>
          <cell r="N4183">
            <v>32.869999999999997</v>
          </cell>
          <cell r="O4183">
            <v>0.23903716093375027</v>
          </cell>
          <cell r="P4183">
            <v>240</v>
          </cell>
          <cell r="Q4183">
            <v>109000</v>
          </cell>
          <cell r="R4183">
            <v>8.1618791360628311</v>
          </cell>
          <cell r="S4183">
            <v>80.827215189873414</v>
          </cell>
          <cell r="T4183">
            <v>36862</v>
          </cell>
          <cell r="U4183">
            <v>11.699100502663635</v>
          </cell>
          <cell r="V4183">
            <v>2627801</v>
          </cell>
          <cell r="W4183">
            <v>54448.5</v>
          </cell>
          <cell r="X4183">
            <v>68</v>
          </cell>
          <cell r="Y4183">
            <v>0</v>
          </cell>
          <cell r="Z4183">
            <v>16.150400000000005</v>
          </cell>
        </row>
        <row r="4184">
          <cell r="A4184">
            <v>41801</v>
          </cell>
          <cell r="B4184">
            <v>0</v>
          </cell>
          <cell r="C4184">
            <v>0</v>
          </cell>
          <cell r="D4184">
            <v>252951</v>
          </cell>
          <cell r="E4184">
            <v>2151220</v>
          </cell>
          <cell r="F4184">
            <v>107100</v>
          </cell>
          <cell r="H4184">
            <v>0</v>
          </cell>
          <cell r="I4184">
            <v>0</v>
          </cell>
          <cell r="J4184">
            <v>0</v>
          </cell>
          <cell r="K4184">
            <v>0</v>
          </cell>
          <cell r="L4184">
            <v>3180</v>
          </cell>
          <cell r="M4184">
            <v>139.4</v>
          </cell>
          <cell r="N4184">
            <v>33.83</v>
          </cell>
          <cell r="O4184">
            <v>0.24268292682926826</v>
          </cell>
          <cell r="P4184">
            <v>240</v>
          </cell>
          <cell r="Q4184">
            <v>105000</v>
          </cell>
          <cell r="R4184">
            <v>8.100143472022955</v>
          </cell>
          <cell r="S4184">
            <v>79.544339622641516</v>
          </cell>
          <cell r="T4184">
            <v>38976</v>
          </cell>
          <cell r="U4184">
            <v>12.94403670491954</v>
          </cell>
          <cell r="V4184">
            <v>2511271</v>
          </cell>
          <cell r="W4184">
            <v>55568.2</v>
          </cell>
          <cell r="X4184">
            <v>72</v>
          </cell>
          <cell r="Y4184">
            <v>0</v>
          </cell>
          <cell r="Z4184">
            <v>18.012799999999999</v>
          </cell>
        </row>
        <row r="4185">
          <cell r="A4185">
            <v>41802</v>
          </cell>
          <cell r="B4185">
            <v>0</v>
          </cell>
          <cell r="C4185">
            <v>0</v>
          </cell>
          <cell r="D4185">
            <v>282707</v>
          </cell>
          <cell r="E4185">
            <v>2160550</v>
          </cell>
          <cell r="F4185">
            <v>107080</v>
          </cell>
          <cell r="H4185">
            <v>0</v>
          </cell>
          <cell r="I4185">
            <v>0</v>
          </cell>
          <cell r="J4185">
            <v>0</v>
          </cell>
          <cell r="K4185">
            <v>0</v>
          </cell>
          <cell r="L4185">
            <v>3550</v>
          </cell>
          <cell r="M4185">
            <v>139.55000000000001</v>
          </cell>
          <cell r="N4185">
            <v>35.51</v>
          </cell>
          <cell r="O4185">
            <v>0.25446076675026869</v>
          </cell>
          <cell r="P4185">
            <v>240</v>
          </cell>
          <cell r="Q4185">
            <v>110000</v>
          </cell>
          <cell r="R4185">
            <v>8.1247939806520968</v>
          </cell>
          <cell r="S4185">
            <v>79.635774647887331</v>
          </cell>
          <cell r="T4185">
            <v>36467</v>
          </cell>
          <cell r="U4185">
            <v>11.925278110304637</v>
          </cell>
          <cell r="V4185">
            <v>2550337</v>
          </cell>
          <cell r="W4185">
            <v>54056.5</v>
          </cell>
          <cell r="X4185">
            <v>70</v>
          </cell>
          <cell r="Y4185">
            <v>0</v>
          </cell>
          <cell r="Z4185">
            <v>16.571200000000033</v>
          </cell>
        </row>
        <row r="4186">
          <cell r="A4186">
            <v>41803</v>
          </cell>
          <cell r="B4186">
            <v>0</v>
          </cell>
          <cell r="C4186">
            <v>0</v>
          </cell>
          <cell r="D4186">
            <v>1240000</v>
          </cell>
          <cell r="E4186">
            <v>1017470</v>
          </cell>
          <cell r="F4186">
            <v>54690</v>
          </cell>
          <cell r="H4186">
            <v>0</v>
          </cell>
          <cell r="I4186">
            <v>0</v>
          </cell>
          <cell r="J4186">
            <v>0</v>
          </cell>
          <cell r="K4186">
            <v>0</v>
          </cell>
          <cell r="L4186">
            <v>15170</v>
          </cell>
          <cell r="M4186">
            <v>67.069999999999993</v>
          </cell>
          <cell r="N4186">
            <v>17.02</v>
          </cell>
          <cell r="O4186">
            <v>0.2537647234232891</v>
          </cell>
          <cell r="P4186">
            <v>240</v>
          </cell>
          <cell r="Q4186">
            <v>100000</v>
          </cell>
          <cell r="R4186">
            <v>7.9928432980468171</v>
          </cell>
          <cell r="S4186">
            <v>81.740276862228086</v>
          </cell>
          <cell r="T4186">
            <v>34049</v>
          </cell>
          <cell r="U4186">
            <v>12.281531554909694</v>
          </cell>
          <cell r="V4186">
            <v>2312160</v>
          </cell>
          <cell r="W4186">
            <v>54557.2</v>
          </cell>
          <cell r="X4186">
            <v>68</v>
          </cell>
          <cell r="Y4186">
            <v>0</v>
          </cell>
          <cell r="Z4186">
            <v>11.559999999999988</v>
          </cell>
        </row>
        <row r="4187">
          <cell r="A4187">
            <v>41804</v>
          </cell>
          <cell r="B4187">
            <v>0</v>
          </cell>
          <cell r="C4187">
            <v>0</v>
          </cell>
          <cell r="D4187">
            <v>782757</v>
          </cell>
          <cell r="E4187">
            <v>1183530</v>
          </cell>
          <cell r="F4187">
            <v>6240</v>
          </cell>
          <cell r="H4187">
            <v>0</v>
          </cell>
          <cell r="I4187">
            <v>0</v>
          </cell>
          <cell r="J4187">
            <v>0</v>
          </cell>
          <cell r="K4187">
            <v>0</v>
          </cell>
          <cell r="L4187">
            <v>10140</v>
          </cell>
          <cell r="M4187">
            <v>75.48</v>
          </cell>
          <cell r="N4187">
            <v>21.56</v>
          </cell>
          <cell r="O4187">
            <v>0.28563857975622681</v>
          </cell>
          <cell r="P4187">
            <v>240</v>
          </cell>
          <cell r="Q4187">
            <v>88000</v>
          </cell>
          <cell r="R4187">
            <v>7.8813593004769471</v>
          </cell>
          <cell r="S4187">
            <v>77.19497041420118</v>
          </cell>
          <cell r="T4187">
            <v>35717</v>
          </cell>
          <cell r="U4187">
            <v>15.101429790314654</v>
          </cell>
          <cell r="V4187">
            <v>1972527</v>
          </cell>
          <cell r="W4187">
            <v>54817.8</v>
          </cell>
          <cell r="X4187">
            <v>66</v>
          </cell>
          <cell r="Y4187">
            <v>0</v>
          </cell>
          <cell r="Z4187">
            <v>7.9471999999999952</v>
          </cell>
        </row>
        <row r="4188">
          <cell r="A4188">
            <v>41805</v>
          </cell>
          <cell r="B4188">
            <v>0</v>
          </cell>
          <cell r="C4188">
            <v>0</v>
          </cell>
          <cell r="D4188">
            <v>356768</v>
          </cell>
          <cell r="E4188">
            <v>2010820</v>
          </cell>
          <cell r="F4188">
            <v>61030</v>
          </cell>
          <cell r="H4188">
            <v>0</v>
          </cell>
          <cell r="I4188">
            <v>0</v>
          </cell>
          <cell r="J4188">
            <v>0</v>
          </cell>
          <cell r="K4188">
            <v>0</v>
          </cell>
          <cell r="L4188">
            <v>4490</v>
          </cell>
          <cell r="M4188">
            <v>127.71</v>
          </cell>
          <cell r="N4188">
            <v>31.1</v>
          </cell>
          <cell r="O4188">
            <v>0.24352047607861563</v>
          </cell>
          <cell r="P4188">
            <v>240</v>
          </cell>
          <cell r="Q4188">
            <v>120000</v>
          </cell>
          <cell r="R4188">
            <v>8.1115417743324727</v>
          </cell>
          <cell r="S4188">
            <v>79.458351893095767</v>
          </cell>
          <cell r="T4188">
            <v>35439</v>
          </cell>
          <cell r="U4188">
            <v>12.169936152989067</v>
          </cell>
          <cell r="V4188">
            <v>2428618</v>
          </cell>
          <cell r="W4188">
            <v>24211.1</v>
          </cell>
          <cell r="X4188">
            <v>72</v>
          </cell>
          <cell r="Y4188">
            <v>0</v>
          </cell>
          <cell r="Z4188">
            <v>14.931200000000032</v>
          </cell>
        </row>
        <row r="4189">
          <cell r="A4189">
            <v>41806</v>
          </cell>
          <cell r="B4189">
            <v>0</v>
          </cell>
          <cell r="C4189">
            <v>0</v>
          </cell>
          <cell r="D4189">
            <v>621412</v>
          </cell>
          <cell r="E4189">
            <v>2207110</v>
          </cell>
          <cell r="F4189">
            <v>110940</v>
          </cell>
          <cell r="H4189">
            <v>0</v>
          </cell>
          <cell r="I4189">
            <v>0</v>
          </cell>
          <cell r="J4189">
            <v>0</v>
          </cell>
          <cell r="K4189">
            <v>0</v>
          </cell>
          <cell r="L4189">
            <v>7670</v>
          </cell>
          <cell r="M4189">
            <v>138.12</v>
          </cell>
          <cell r="N4189">
            <v>34.020000000000003</v>
          </cell>
          <cell r="O4189">
            <v>0.24630755864465684</v>
          </cell>
          <cell r="P4189">
            <v>240</v>
          </cell>
          <cell r="Q4189">
            <v>126000</v>
          </cell>
          <cell r="R4189">
            <v>8.3914349840718216</v>
          </cell>
          <cell r="S4189">
            <v>81.018513689700129</v>
          </cell>
          <cell r="T4189">
            <v>34268</v>
          </cell>
          <cell r="U4189">
            <v>9.7227016372383783</v>
          </cell>
          <cell r="V4189">
            <v>2939462</v>
          </cell>
          <cell r="W4189">
            <v>0</v>
          </cell>
          <cell r="X4189">
            <v>81</v>
          </cell>
          <cell r="Y4189">
            <v>0</v>
          </cell>
          <cell r="Z4189">
            <v>22.49760000000002</v>
          </cell>
        </row>
        <row r="4190">
          <cell r="A4190">
            <v>41807</v>
          </cell>
          <cell r="B4190">
            <v>0</v>
          </cell>
          <cell r="C4190">
            <v>0</v>
          </cell>
          <cell r="D4190">
            <v>663507</v>
          </cell>
          <cell r="E4190">
            <v>2207720</v>
          </cell>
          <cell r="F4190">
            <v>111210</v>
          </cell>
          <cell r="H4190">
            <v>0</v>
          </cell>
          <cell r="I4190">
            <v>0</v>
          </cell>
          <cell r="J4190">
            <v>0</v>
          </cell>
          <cell r="K4190">
            <v>0</v>
          </cell>
          <cell r="L4190">
            <v>8110</v>
          </cell>
          <cell r="M4190">
            <v>138.93</v>
          </cell>
          <cell r="N4190">
            <v>32.24</v>
          </cell>
          <cell r="O4190">
            <v>0.23205931044410855</v>
          </cell>
          <cell r="P4190">
            <v>240</v>
          </cell>
          <cell r="Q4190">
            <v>127000</v>
          </cell>
          <cell r="R4190">
            <v>8.3456776794068954</v>
          </cell>
          <cell r="S4190">
            <v>81.813440197287306</v>
          </cell>
          <cell r="T4190">
            <v>33762</v>
          </cell>
          <cell r="U4190">
            <v>9.4411073896950715</v>
          </cell>
          <cell r="V4190">
            <v>2982437</v>
          </cell>
          <cell r="W4190">
            <v>30038.5</v>
          </cell>
          <cell r="X4190">
            <v>82</v>
          </cell>
          <cell r="Y4190">
            <v>0</v>
          </cell>
          <cell r="Z4190">
            <v>22.814400000000006</v>
          </cell>
        </row>
        <row r="4191">
          <cell r="A4191">
            <v>41808</v>
          </cell>
          <cell r="B4191">
            <v>0</v>
          </cell>
          <cell r="C4191">
            <v>0</v>
          </cell>
          <cell r="D4191">
            <v>754436</v>
          </cell>
          <cell r="E4191">
            <v>2146570</v>
          </cell>
          <cell r="F4191">
            <v>105260</v>
          </cell>
          <cell r="H4191">
            <v>0</v>
          </cell>
          <cell r="I4191">
            <v>0</v>
          </cell>
          <cell r="J4191">
            <v>0</v>
          </cell>
          <cell r="K4191">
            <v>0</v>
          </cell>
          <cell r="L4191">
            <v>9340</v>
          </cell>
          <cell r="M4191">
            <v>134.41</v>
          </cell>
          <cell r="N4191">
            <v>30.89</v>
          </cell>
          <cell r="O4191">
            <v>0.22981920988021726</v>
          </cell>
          <cell r="P4191">
            <v>240</v>
          </cell>
          <cell r="Q4191">
            <v>134000</v>
          </cell>
          <cell r="R4191">
            <v>8.3767204821069861</v>
          </cell>
          <cell r="S4191">
            <v>80.774732334047116</v>
          </cell>
          <cell r="T4191">
            <v>33109</v>
          </cell>
          <cell r="U4191">
            <v>9.1851173515583771</v>
          </cell>
          <cell r="V4191">
            <v>3006266</v>
          </cell>
          <cell r="W4191">
            <v>56713.8</v>
          </cell>
          <cell r="X4191">
            <v>83</v>
          </cell>
          <cell r="Y4191">
            <v>0</v>
          </cell>
          <cell r="Z4191">
            <v>23.996800000000022</v>
          </cell>
        </row>
        <row r="4192">
          <cell r="A4192">
            <v>41809</v>
          </cell>
          <cell r="B4192">
            <v>0</v>
          </cell>
          <cell r="C4192">
            <v>0</v>
          </cell>
          <cell r="D4192">
            <v>830734</v>
          </cell>
          <cell r="E4192">
            <v>2105970</v>
          </cell>
          <cell r="F4192">
            <v>100410</v>
          </cell>
          <cell r="H4192">
            <v>0</v>
          </cell>
          <cell r="I4192">
            <v>0</v>
          </cell>
          <cell r="J4192">
            <v>0</v>
          </cell>
          <cell r="K4192">
            <v>0</v>
          </cell>
          <cell r="L4192">
            <v>10380</v>
          </cell>
          <cell r="M4192">
            <v>130</v>
          </cell>
          <cell r="N4192">
            <v>30.26</v>
          </cell>
          <cell r="O4192">
            <v>0.23276923076923078</v>
          </cell>
          <cell r="P4192">
            <v>240</v>
          </cell>
          <cell r="Q4192">
            <v>132000</v>
          </cell>
          <cell r="R4192">
            <v>8.486076923076924</v>
          </cell>
          <cell r="S4192">
            <v>80.032177263969174</v>
          </cell>
          <cell r="T4192">
            <v>35577</v>
          </cell>
          <cell r="U4192">
            <v>9.7695437181482152</v>
          </cell>
          <cell r="V4192">
            <v>3037114</v>
          </cell>
          <cell r="W4192">
            <v>56843.9</v>
          </cell>
          <cell r="X4192">
            <v>80</v>
          </cell>
          <cell r="Y4192">
            <v>0</v>
          </cell>
          <cell r="Z4192">
            <v>21.599999999999994</v>
          </cell>
        </row>
        <row r="4193">
          <cell r="A4193">
            <v>41810</v>
          </cell>
          <cell r="B4193">
            <v>0</v>
          </cell>
          <cell r="C4193">
            <v>0</v>
          </cell>
          <cell r="D4193">
            <v>70818</v>
          </cell>
          <cell r="E4193">
            <v>2153420</v>
          </cell>
          <cell r="F4193">
            <v>106100</v>
          </cell>
          <cell r="H4193">
            <v>0</v>
          </cell>
          <cell r="I4193">
            <v>0</v>
          </cell>
          <cell r="J4193">
            <v>0</v>
          </cell>
          <cell r="K4193">
            <v>0</v>
          </cell>
          <cell r="L4193">
            <v>8790</v>
          </cell>
          <cell r="M4193">
            <v>135.09</v>
          </cell>
          <cell r="N4193">
            <v>32.82</v>
          </cell>
          <cell r="O4193">
            <v>0.24294914501443482</v>
          </cell>
          <cell r="P4193">
            <v>240</v>
          </cell>
          <cell r="Q4193">
            <v>133000</v>
          </cell>
          <cell r="R4193">
            <v>8.3630172477607516</v>
          </cell>
          <cell r="S4193">
            <v>8.0566552901023893</v>
          </cell>
          <cell r="T4193">
            <v>34231</v>
          </cell>
          <cell r="U4193">
            <v>12.250864037749029</v>
          </cell>
          <cell r="V4193">
            <v>2330338</v>
          </cell>
          <cell r="W4193">
            <v>53901.1</v>
          </cell>
          <cell r="X4193">
            <v>82</v>
          </cell>
          <cell r="Y4193">
            <v>0</v>
          </cell>
          <cell r="Z4193">
            <v>23.388800000000018</v>
          </cell>
        </row>
        <row r="4194">
          <cell r="A4194">
            <v>41811</v>
          </cell>
          <cell r="B4194">
            <v>0</v>
          </cell>
          <cell r="C4194">
            <v>0</v>
          </cell>
          <cell r="D4194">
            <v>533744</v>
          </cell>
          <cell r="E4194">
            <v>2168560</v>
          </cell>
          <cell r="F4194">
            <v>105920</v>
          </cell>
          <cell r="H4194">
            <v>0</v>
          </cell>
          <cell r="I4194">
            <v>0</v>
          </cell>
          <cell r="J4194">
            <v>0</v>
          </cell>
          <cell r="K4194">
            <v>0</v>
          </cell>
          <cell r="L4194">
            <v>6630</v>
          </cell>
          <cell r="M4194">
            <v>136.78</v>
          </cell>
          <cell r="N4194">
            <v>33.409999999999997</v>
          </cell>
          <cell r="O4194">
            <v>0.24426085685041671</v>
          </cell>
          <cell r="P4194">
            <v>240</v>
          </cell>
          <cell r="Q4194">
            <v>121000</v>
          </cell>
          <cell r="R4194">
            <v>8.3143734464102934</v>
          </cell>
          <cell r="S4194">
            <v>80.504374057315232</v>
          </cell>
          <cell r="T4194">
            <v>35461</v>
          </cell>
          <cell r="U4194">
            <v>10.531379975386578</v>
          </cell>
          <cell r="V4194">
            <v>2808224</v>
          </cell>
          <cell r="W4194">
            <v>52364.800000000003</v>
          </cell>
          <cell r="X4194">
            <v>80</v>
          </cell>
          <cell r="Y4194">
            <v>0</v>
          </cell>
          <cell r="Z4194">
            <v>20.464000000000013</v>
          </cell>
        </row>
        <row r="4195">
          <cell r="A4195">
            <v>41812</v>
          </cell>
          <cell r="B4195">
            <v>0</v>
          </cell>
          <cell r="C4195">
            <v>0</v>
          </cell>
          <cell r="D4195">
            <v>525293</v>
          </cell>
          <cell r="E4195">
            <v>2175000</v>
          </cell>
          <cell r="F4195">
            <v>106290</v>
          </cell>
          <cell r="H4195">
            <v>0</v>
          </cell>
          <cell r="I4195">
            <v>0</v>
          </cell>
          <cell r="J4195">
            <v>0</v>
          </cell>
          <cell r="K4195">
            <v>0</v>
          </cell>
          <cell r="L4195">
            <v>6540</v>
          </cell>
          <cell r="M4195">
            <v>135.62</v>
          </cell>
          <cell r="N4195">
            <v>32.46</v>
          </cell>
          <cell r="O4195">
            <v>0.23934522931720986</v>
          </cell>
          <cell r="P4195">
            <v>240</v>
          </cell>
          <cell r="Q4195">
            <v>124000</v>
          </cell>
          <cell r="R4195">
            <v>8.4105957823329884</v>
          </cell>
          <cell r="S4195">
            <v>80.320030581039759</v>
          </cell>
          <cell r="T4195">
            <v>35513</v>
          </cell>
          <cell r="U4195">
            <v>10.552989881289809</v>
          </cell>
          <cell r="V4195">
            <v>2806583</v>
          </cell>
          <cell r="W4195">
            <v>54382.400000000001</v>
          </cell>
          <cell r="X4195">
            <v>77</v>
          </cell>
          <cell r="Y4195">
            <v>0</v>
          </cell>
          <cell r="Z4195">
            <v>19.960000000000022</v>
          </cell>
        </row>
        <row r="4196">
          <cell r="A4196">
            <v>41813</v>
          </cell>
          <cell r="B4196">
            <v>0</v>
          </cell>
          <cell r="C4196">
            <v>0</v>
          </cell>
          <cell r="D4196">
            <v>682387</v>
          </cell>
          <cell r="E4196">
            <v>2151010</v>
          </cell>
          <cell r="F4196">
            <v>105900</v>
          </cell>
          <cell r="H4196">
            <v>0</v>
          </cell>
          <cell r="I4196">
            <v>0</v>
          </cell>
          <cell r="J4196">
            <v>0</v>
          </cell>
          <cell r="K4196">
            <v>0</v>
          </cell>
          <cell r="L4196">
            <v>8500</v>
          </cell>
          <cell r="M4196">
            <v>136.78</v>
          </cell>
          <cell r="N4196">
            <v>33.909999999999997</v>
          </cell>
          <cell r="O4196">
            <v>0.24791636204123407</v>
          </cell>
          <cell r="P4196">
            <v>240</v>
          </cell>
          <cell r="Q4196">
            <v>133000</v>
          </cell>
          <cell r="R4196">
            <v>8.2501462202076326</v>
          </cell>
          <cell r="S4196">
            <v>80.280823529411762</v>
          </cell>
          <cell r="T4196">
            <v>34563</v>
          </cell>
          <cell r="U4196">
            <v>9.8069511179033615</v>
          </cell>
          <cell r="V4196">
            <v>2939297</v>
          </cell>
          <cell r="W4196">
            <v>55039.4</v>
          </cell>
          <cell r="X4196">
            <v>80</v>
          </cell>
          <cell r="Y4196">
            <v>0</v>
          </cell>
          <cell r="Z4196">
            <v>22.961600000000047</v>
          </cell>
        </row>
        <row r="4197">
          <cell r="A4197">
            <v>41814</v>
          </cell>
          <cell r="B4197">
            <v>0</v>
          </cell>
          <cell r="C4197">
            <v>0</v>
          </cell>
          <cell r="D4197">
            <v>591673</v>
          </cell>
          <cell r="E4197">
            <v>2157750</v>
          </cell>
          <cell r="F4197">
            <v>107440</v>
          </cell>
          <cell r="H4197">
            <v>0</v>
          </cell>
          <cell r="I4197">
            <v>0</v>
          </cell>
          <cell r="J4197">
            <v>0</v>
          </cell>
          <cell r="K4197">
            <v>0</v>
          </cell>
          <cell r="L4197">
            <v>7370</v>
          </cell>
          <cell r="M4197">
            <v>139.35</v>
          </cell>
          <cell r="N4197">
            <v>34.18</v>
          </cell>
          <cell r="O4197">
            <v>0.2452816648726229</v>
          </cell>
          <cell r="P4197">
            <v>240</v>
          </cell>
          <cell r="Q4197">
            <v>123000</v>
          </cell>
          <cell r="R4197">
            <v>8.127700035880876</v>
          </cell>
          <cell r="S4197">
            <v>80.281275440976927</v>
          </cell>
          <cell r="T4197">
            <v>32084</v>
          </cell>
          <cell r="U4197">
            <v>9.366237022916394</v>
          </cell>
          <cell r="V4197">
            <v>2856863</v>
          </cell>
          <cell r="W4197">
            <v>55005.1</v>
          </cell>
          <cell r="X4197">
            <v>78</v>
          </cell>
          <cell r="Y4197">
            <v>0</v>
          </cell>
          <cell r="Z4197">
            <v>24.199999999999989</v>
          </cell>
        </row>
        <row r="4198">
          <cell r="A4198">
            <v>41815</v>
          </cell>
          <cell r="B4198">
            <v>0</v>
          </cell>
          <cell r="C4198">
            <v>0</v>
          </cell>
          <cell r="D4198">
            <v>432697</v>
          </cell>
          <cell r="E4198">
            <v>2166290</v>
          </cell>
          <cell r="F4198">
            <v>109420</v>
          </cell>
          <cell r="H4198">
            <v>0</v>
          </cell>
          <cell r="I4198">
            <v>0</v>
          </cell>
          <cell r="J4198">
            <v>0</v>
          </cell>
          <cell r="K4198">
            <v>0</v>
          </cell>
          <cell r="L4198">
            <v>5330</v>
          </cell>
          <cell r="M4198">
            <v>139.34</v>
          </cell>
          <cell r="N4198">
            <v>33.68</v>
          </cell>
          <cell r="O4198">
            <v>0.24171092292234819</v>
          </cell>
          <cell r="P4198">
            <v>240</v>
          </cell>
          <cell r="Q4198">
            <v>114000</v>
          </cell>
          <cell r="R4198">
            <v>8.1660327257069039</v>
          </cell>
          <cell r="S4198">
            <v>81.181425891181988</v>
          </cell>
          <cell r="T4198">
            <v>30650</v>
          </cell>
          <cell r="U4198">
            <v>9.4380571309998835</v>
          </cell>
          <cell r="V4198">
            <v>2708407</v>
          </cell>
          <cell r="W4198">
            <v>54604.9</v>
          </cell>
          <cell r="X4198">
            <v>77</v>
          </cell>
          <cell r="Y4198">
            <v>0</v>
          </cell>
          <cell r="Z4198">
            <v>19.441600000000022</v>
          </cell>
        </row>
        <row r="4199">
          <cell r="A4199">
            <v>41816</v>
          </cell>
          <cell r="B4199">
            <v>0</v>
          </cell>
          <cell r="C4199">
            <v>0</v>
          </cell>
          <cell r="D4199">
            <v>489660</v>
          </cell>
          <cell r="E4199">
            <v>2155650</v>
          </cell>
          <cell r="F4199">
            <v>109040</v>
          </cell>
          <cell r="H4199">
            <v>0</v>
          </cell>
          <cell r="I4199">
            <v>0</v>
          </cell>
          <cell r="J4199">
            <v>0</v>
          </cell>
          <cell r="K4199">
            <v>0</v>
          </cell>
          <cell r="L4199">
            <v>6260</v>
          </cell>
          <cell r="M4199">
            <v>141.46</v>
          </cell>
          <cell r="N4199">
            <v>33.39</v>
          </cell>
          <cell r="O4199">
            <v>0.23603845610066448</v>
          </cell>
          <cell r="P4199">
            <v>240</v>
          </cell>
          <cell r="Q4199">
            <v>121000</v>
          </cell>
          <cell r="R4199">
            <v>8.0047009755407892</v>
          </cell>
          <cell r="S4199">
            <v>78.220447284345042</v>
          </cell>
          <cell r="T4199">
            <v>28795</v>
          </cell>
          <cell r="U4199">
            <v>8.7189463938860339</v>
          </cell>
          <cell r="V4199">
            <v>2754350</v>
          </cell>
          <cell r="W4199">
            <v>54865.2</v>
          </cell>
          <cell r="X4199">
            <v>80</v>
          </cell>
          <cell r="Y4199">
            <v>0</v>
          </cell>
          <cell r="Z4199">
            <v>22.152000000000015</v>
          </cell>
        </row>
        <row r="4200">
          <cell r="A4200">
            <v>41817</v>
          </cell>
          <cell r="B4200">
            <v>0</v>
          </cell>
          <cell r="C4200">
            <v>0</v>
          </cell>
          <cell r="D4200">
            <v>557146</v>
          </cell>
          <cell r="E4200">
            <v>2060970</v>
          </cell>
          <cell r="F4200">
            <v>101850</v>
          </cell>
          <cell r="H4200">
            <v>0</v>
          </cell>
          <cell r="I4200">
            <v>0</v>
          </cell>
          <cell r="J4200">
            <v>0</v>
          </cell>
          <cell r="K4200">
            <v>0</v>
          </cell>
          <cell r="L4200">
            <v>7220</v>
          </cell>
          <cell r="M4200">
            <v>131.22</v>
          </cell>
          <cell r="N4200">
            <v>33.49</v>
          </cell>
          <cell r="O4200">
            <v>0.25522024081694866</v>
          </cell>
          <cell r="P4200">
            <v>240</v>
          </cell>
          <cell r="Q4200">
            <v>126000</v>
          </cell>
          <cell r="R4200">
            <v>8.2411979881115691</v>
          </cell>
          <cell r="S4200">
            <v>77.167036011080327</v>
          </cell>
          <cell r="T4200">
            <v>28834</v>
          </cell>
          <cell r="U4200">
            <v>8.8411237493409836</v>
          </cell>
          <cell r="V4200">
            <v>2719966</v>
          </cell>
          <cell r="W4200">
            <v>55005.599999999999</v>
          </cell>
          <cell r="X4200">
            <v>78</v>
          </cell>
          <cell r="Y4200">
            <v>0</v>
          </cell>
          <cell r="Z4200">
            <v>23.204800000000006</v>
          </cell>
        </row>
        <row r="4201">
          <cell r="A4201">
            <v>41818</v>
          </cell>
          <cell r="B4201">
            <v>0</v>
          </cell>
          <cell r="C4201">
            <v>0</v>
          </cell>
          <cell r="D4201">
            <v>575747</v>
          </cell>
          <cell r="E4201">
            <v>2146170</v>
          </cell>
          <cell r="F4201">
            <v>106010</v>
          </cell>
          <cell r="H4201">
            <v>0</v>
          </cell>
          <cell r="I4201">
            <v>0</v>
          </cell>
          <cell r="J4201">
            <v>0</v>
          </cell>
          <cell r="K4201">
            <v>0</v>
          </cell>
          <cell r="L4201">
            <v>7080</v>
          </cell>
          <cell r="M4201">
            <v>137.93</v>
          </cell>
          <cell r="N4201">
            <v>35.71</v>
          </cell>
          <cell r="O4201">
            <v>0.25889944174581309</v>
          </cell>
          <cell r="P4201">
            <v>240</v>
          </cell>
          <cell r="Q4201">
            <v>124000</v>
          </cell>
          <cell r="R4201">
            <v>8.1642137316029864</v>
          </cell>
          <cell r="S4201">
            <v>81.320197740112988</v>
          </cell>
          <cell r="T4201">
            <v>26409</v>
          </cell>
          <cell r="U4201">
            <v>7.7884280605546046</v>
          </cell>
          <cell r="V4201">
            <v>2827927</v>
          </cell>
          <cell r="W4201">
            <v>54599.5</v>
          </cell>
          <cell r="X4201">
            <v>78</v>
          </cell>
          <cell r="Y4201">
            <v>0</v>
          </cell>
          <cell r="Z4201">
            <v>21.92800000000004</v>
          </cell>
        </row>
        <row r="4202">
          <cell r="A4202">
            <v>41819</v>
          </cell>
          <cell r="B4202">
            <v>0</v>
          </cell>
          <cell r="C4202">
            <v>0</v>
          </cell>
          <cell r="D4202">
            <v>461540</v>
          </cell>
          <cell r="E4202">
            <v>2155500</v>
          </cell>
          <cell r="F4202">
            <v>105460</v>
          </cell>
          <cell r="H4202">
            <v>0</v>
          </cell>
          <cell r="I4202">
            <v>0</v>
          </cell>
          <cell r="J4202">
            <v>0</v>
          </cell>
          <cell r="K4202">
            <v>0</v>
          </cell>
          <cell r="L4202">
            <v>5800</v>
          </cell>
          <cell r="M4202">
            <v>141.44</v>
          </cell>
          <cell r="N4202">
            <v>38.11</v>
          </cell>
          <cell r="O4202">
            <v>0.26944287330316741</v>
          </cell>
          <cell r="P4202">
            <v>240</v>
          </cell>
          <cell r="Q4202">
            <v>118000</v>
          </cell>
          <cell r="R4202">
            <v>7.992647058823529</v>
          </cell>
          <cell r="S4202">
            <v>79.57586206896552</v>
          </cell>
          <cell r="T4202">
            <v>26399</v>
          </cell>
          <cell r="U4202">
            <v>8.0869663911845731</v>
          </cell>
          <cell r="V4202">
            <v>2722500</v>
          </cell>
          <cell r="W4202">
            <v>50460.9</v>
          </cell>
          <cell r="X4202">
            <v>76</v>
          </cell>
          <cell r="Y4202">
            <v>0</v>
          </cell>
          <cell r="Z4202">
            <v>21.569600000000037</v>
          </cell>
        </row>
        <row r="4203">
          <cell r="A4203">
            <v>41820</v>
          </cell>
          <cell r="B4203">
            <v>0</v>
          </cell>
          <cell r="C4203">
            <v>0</v>
          </cell>
          <cell r="D4203">
            <v>787563</v>
          </cell>
          <cell r="E4203">
            <v>2143200</v>
          </cell>
          <cell r="F4203">
            <v>105440</v>
          </cell>
          <cell r="H4203">
            <v>0</v>
          </cell>
          <cell r="I4203">
            <v>0</v>
          </cell>
          <cell r="J4203">
            <v>0</v>
          </cell>
          <cell r="K4203">
            <v>0</v>
          </cell>
          <cell r="L4203">
            <v>9920</v>
          </cell>
          <cell r="M4203">
            <v>137.19</v>
          </cell>
          <cell r="N4203">
            <v>35.5</v>
          </cell>
          <cell r="O4203">
            <v>0.25876521612362419</v>
          </cell>
          <cell r="P4203">
            <v>240</v>
          </cell>
          <cell r="Q4203">
            <v>136000</v>
          </cell>
          <cell r="R4203">
            <v>8.1953495152707916</v>
          </cell>
          <cell r="S4203">
            <v>79.391431451612902</v>
          </cell>
          <cell r="T4203">
            <v>25992</v>
          </cell>
          <cell r="U4203">
            <v>7.1396174761700708</v>
          </cell>
          <cell r="V4203">
            <v>3036203</v>
          </cell>
          <cell r="W4203">
            <v>54099.4</v>
          </cell>
          <cell r="X4203">
            <v>82</v>
          </cell>
          <cell r="Y4203">
            <v>0</v>
          </cell>
          <cell r="Z4203">
            <v>26.435199999999995</v>
          </cell>
        </row>
        <row r="4204">
          <cell r="A4204">
            <v>41821</v>
          </cell>
          <cell r="B4204">
            <v>0</v>
          </cell>
          <cell r="C4204">
            <v>0</v>
          </cell>
          <cell r="D4204">
            <v>636157</v>
          </cell>
          <cell r="E4204">
            <v>2189550</v>
          </cell>
          <cell r="F4204">
            <v>109380</v>
          </cell>
          <cell r="H4204">
            <v>0</v>
          </cell>
          <cell r="I4204">
            <v>0</v>
          </cell>
          <cell r="J4204">
            <v>0</v>
          </cell>
          <cell r="K4204">
            <v>0</v>
          </cell>
          <cell r="L4204">
            <v>8210</v>
          </cell>
          <cell r="M4204">
            <v>140.31</v>
          </cell>
          <cell r="N4204">
            <v>35.51</v>
          </cell>
          <cell r="O4204">
            <v>0.25308246026655262</v>
          </cell>
          <cell r="P4204">
            <v>240</v>
          </cell>
          <cell r="Q4204">
            <v>128000</v>
          </cell>
          <cell r="R4204">
            <v>8.192324139405601</v>
          </cell>
          <cell r="S4204">
            <v>77.485627283800241</v>
          </cell>
          <cell r="T4204">
            <v>27482</v>
          </cell>
          <cell r="U4204">
            <v>7.8089637547370829</v>
          </cell>
          <cell r="V4204">
            <v>2935087</v>
          </cell>
          <cell r="W4204">
            <v>54267</v>
          </cell>
          <cell r="X4204">
            <v>79</v>
          </cell>
          <cell r="Y4204">
            <v>0</v>
          </cell>
          <cell r="Z4204">
            <v>24.396800000000013</v>
          </cell>
        </row>
        <row r="4205">
          <cell r="A4205">
            <v>41822</v>
          </cell>
          <cell r="B4205">
            <v>0</v>
          </cell>
          <cell r="C4205">
            <v>0</v>
          </cell>
          <cell r="D4205">
            <v>203991</v>
          </cell>
          <cell r="E4205">
            <v>2166780</v>
          </cell>
          <cell r="F4205">
            <v>110120</v>
          </cell>
          <cell r="H4205">
            <v>0</v>
          </cell>
          <cell r="I4205">
            <v>0</v>
          </cell>
          <cell r="J4205">
            <v>0</v>
          </cell>
          <cell r="K4205">
            <v>0</v>
          </cell>
          <cell r="L4205">
            <v>2870</v>
          </cell>
          <cell r="M4205">
            <v>140.15</v>
          </cell>
          <cell r="N4205">
            <v>36.270000000000003</v>
          </cell>
          <cell r="O4205">
            <v>0.25879414912593651</v>
          </cell>
          <cell r="P4205">
            <v>240</v>
          </cell>
          <cell r="Q4205">
            <v>112000</v>
          </cell>
          <cell r="R4205">
            <v>8.1230824117017484</v>
          </cell>
          <cell r="S4205">
            <v>71.077003484320556</v>
          </cell>
          <cell r="T4205">
            <v>27177</v>
          </cell>
          <cell r="U4205">
            <v>9.1360797390937361</v>
          </cell>
          <cell r="V4205">
            <v>2480891</v>
          </cell>
          <cell r="W4205">
            <v>53135.7</v>
          </cell>
          <cell r="X4205">
            <v>73</v>
          </cell>
          <cell r="Y4205">
            <v>0</v>
          </cell>
          <cell r="Z4205">
            <v>16.576000000000036</v>
          </cell>
        </row>
        <row r="4206">
          <cell r="A4206">
            <v>41823</v>
          </cell>
          <cell r="B4206">
            <v>0</v>
          </cell>
          <cell r="C4206">
            <v>0</v>
          </cell>
          <cell r="D4206">
            <v>1681</v>
          </cell>
          <cell r="E4206">
            <v>2082820</v>
          </cell>
          <cell r="F4206">
            <v>101540</v>
          </cell>
          <cell r="H4206">
            <v>0</v>
          </cell>
          <cell r="I4206">
            <v>0</v>
          </cell>
          <cell r="J4206">
            <v>0</v>
          </cell>
          <cell r="K4206">
            <v>0</v>
          </cell>
          <cell r="L4206">
            <v>970</v>
          </cell>
          <cell r="M4206">
            <v>135.61000000000001</v>
          </cell>
          <cell r="N4206">
            <v>37.299999999999997</v>
          </cell>
          <cell r="O4206">
            <v>0.27505346213406084</v>
          </cell>
          <cell r="P4206">
            <v>240</v>
          </cell>
          <cell r="Q4206">
            <v>90000</v>
          </cell>
          <cell r="R4206">
            <v>8.0538308384337434</v>
          </cell>
          <cell r="S4206">
            <v>1.7329896907216495</v>
          </cell>
          <cell r="T4206">
            <v>26899</v>
          </cell>
          <cell r="U4206">
            <v>10.262280533622196</v>
          </cell>
          <cell r="V4206">
            <v>2186041</v>
          </cell>
          <cell r="W4206">
            <v>55482.2</v>
          </cell>
          <cell r="X4206">
            <v>67</v>
          </cell>
          <cell r="Y4206">
            <v>0</v>
          </cell>
          <cell r="Z4206">
            <v>11.559999999999988</v>
          </cell>
        </row>
        <row r="4207">
          <cell r="A4207">
            <v>41824</v>
          </cell>
          <cell r="B4207">
            <v>0</v>
          </cell>
          <cell r="C4207">
            <v>0</v>
          </cell>
          <cell r="D4207">
            <v>1555</v>
          </cell>
          <cell r="E4207">
            <v>2100380</v>
          </cell>
          <cell r="F4207">
            <v>100630</v>
          </cell>
          <cell r="H4207">
            <v>0</v>
          </cell>
          <cell r="I4207">
            <v>0</v>
          </cell>
          <cell r="J4207">
            <v>0</v>
          </cell>
          <cell r="K4207">
            <v>0</v>
          </cell>
          <cell r="L4207">
            <v>1120</v>
          </cell>
          <cell r="M4207">
            <v>135.05000000000001</v>
          </cell>
          <cell r="N4207">
            <v>34.520000000000003</v>
          </cell>
          <cell r="O4207">
            <v>0.25560903369122545</v>
          </cell>
          <cell r="P4207">
            <v>240</v>
          </cell>
          <cell r="Q4207">
            <v>91000</v>
          </cell>
          <cell r="R4207">
            <v>8.1488707885968168</v>
          </cell>
          <cell r="S4207">
            <v>1.3883928571428572</v>
          </cell>
          <cell r="T4207">
            <v>27066</v>
          </cell>
          <cell r="U4207">
            <v>10.248525696176959</v>
          </cell>
          <cell r="V4207">
            <v>2202565</v>
          </cell>
          <cell r="W4207">
            <v>54358.400000000001</v>
          </cell>
          <cell r="X4207">
            <v>68</v>
          </cell>
          <cell r="Y4207">
            <v>0</v>
          </cell>
          <cell r="Z4207">
            <v>13.375999999999976</v>
          </cell>
        </row>
        <row r="4208">
          <cell r="A4208">
            <v>41825</v>
          </cell>
          <cell r="B4208">
            <v>0</v>
          </cell>
          <cell r="C4208">
            <v>0</v>
          </cell>
          <cell r="D4208">
            <v>6989</v>
          </cell>
          <cell r="E4208">
            <v>2099210</v>
          </cell>
          <cell r="F4208">
            <v>101800</v>
          </cell>
          <cell r="H4208">
            <v>0</v>
          </cell>
          <cell r="I4208">
            <v>0</v>
          </cell>
          <cell r="J4208">
            <v>0</v>
          </cell>
          <cell r="K4208">
            <v>0</v>
          </cell>
          <cell r="L4208">
            <v>990</v>
          </cell>
          <cell r="M4208">
            <v>132.57</v>
          </cell>
          <cell r="N4208">
            <v>34.83</v>
          </cell>
          <cell r="O4208">
            <v>0.26272912423625255</v>
          </cell>
          <cell r="P4208">
            <v>240</v>
          </cell>
          <cell r="Q4208">
            <v>94000</v>
          </cell>
          <cell r="R4208">
            <v>8.301312514143472</v>
          </cell>
          <cell r="S4208">
            <v>7.0595959595959599</v>
          </cell>
          <cell r="T4208">
            <v>26632</v>
          </cell>
          <cell r="U4208">
            <v>10.059374121093352</v>
          </cell>
          <cell r="V4208">
            <v>2207999</v>
          </cell>
          <cell r="W4208">
            <v>50808.3</v>
          </cell>
          <cell r="X4208">
            <v>68</v>
          </cell>
          <cell r="Y4208">
            <v>0</v>
          </cell>
          <cell r="Z4208">
            <v>12.929599999999986</v>
          </cell>
        </row>
        <row r="4209">
          <cell r="A4209">
            <v>41826</v>
          </cell>
          <cell r="B4209">
            <v>0</v>
          </cell>
          <cell r="C4209">
            <v>0</v>
          </cell>
          <cell r="D4209">
            <v>269672</v>
          </cell>
          <cell r="E4209">
            <v>2141040</v>
          </cell>
          <cell r="F4209">
            <v>106260</v>
          </cell>
          <cell r="H4209">
            <v>0</v>
          </cell>
          <cell r="I4209">
            <v>0</v>
          </cell>
          <cell r="J4209">
            <v>0</v>
          </cell>
          <cell r="K4209">
            <v>0</v>
          </cell>
          <cell r="L4209">
            <v>3660</v>
          </cell>
          <cell r="M4209">
            <v>134.63999999999999</v>
          </cell>
          <cell r="N4209">
            <v>35.57</v>
          </cell>
          <cell r="O4209">
            <v>0.26418597742127159</v>
          </cell>
          <cell r="P4209">
            <v>240</v>
          </cell>
          <cell r="Q4209">
            <v>117000</v>
          </cell>
          <cell r="R4209">
            <v>8.3455882352941178</v>
          </cell>
          <cell r="S4209">
            <v>73.680874316939892</v>
          </cell>
          <cell r="T4209">
            <v>26886</v>
          </cell>
          <cell r="U4209">
            <v>8.9086902834040256</v>
          </cell>
          <cell r="V4209">
            <v>2516972</v>
          </cell>
          <cell r="W4209">
            <v>51710.8</v>
          </cell>
          <cell r="X4209">
            <v>74</v>
          </cell>
          <cell r="Y4209">
            <v>0</v>
          </cell>
          <cell r="Z4209">
            <v>17.489600000000024</v>
          </cell>
        </row>
        <row r="4210">
          <cell r="A4210">
            <v>41827</v>
          </cell>
          <cell r="B4210">
            <v>0</v>
          </cell>
          <cell r="C4210">
            <v>0</v>
          </cell>
          <cell r="D4210">
            <v>674858</v>
          </cell>
          <cell r="E4210">
            <v>2179200</v>
          </cell>
          <cell r="F4210">
            <v>109290</v>
          </cell>
          <cell r="H4210">
            <v>0</v>
          </cell>
          <cell r="I4210">
            <v>0</v>
          </cell>
          <cell r="J4210">
            <v>0</v>
          </cell>
          <cell r="K4210">
            <v>0</v>
          </cell>
          <cell r="L4210">
            <v>8570</v>
          </cell>
          <cell r="M4210">
            <v>139.86000000000001</v>
          </cell>
          <cell r="N4210">
            <v>37.549999999999997</v>
          </cell>
          <cell r="O4210">
            <v>0.26848276848276842</v>
          </cell>
          <cell r="P4210">
            <v>240</v>
          </cell>
          <cell r="Q4210">
            <v>135000</v>
          </cell>
          <cell r="R4210">
            <v>8.1813599313599319</v>
          </cell>
          <cell r="S4210">
            <v>78.746557759626612</v>
          </cell>
          <cell r="T4210">
            <v>27653</v>
          </cell>
          <cell r="U4210">
            <v>7.7826168239437274</v>
          </cell>
          <cell r="V4210">
            <v>2963348</v>
          </cell>
          <cell r="W4210">
            <v>51478</v>
          </cell>
          <cell r="X4210">
            <v>81</v>
          </cell>
          <cell r="Y4210">
            <v>0</v>
          </cell>
          <cell r="Z4210">
            <v>23.601600000000019</v>
          </cell>
        </row>
        <row r="4211">
          <cell r="A4211">
            <v>41828</v>
          </cell>
          <cell r="B4211">
            <v>0</v>
          </cell>
          <cell r="C4211">
            <v>0</v>
          </cell>
          <cell r="D4211">
            <v>541093</v>
          </cell>
          <cell r="E4211">
            <v>2175370</v>
          </cell>
          <cell r="F4211">
            <v>109460</v>
          </cell>
          <cell r="H4211">
            <v>0</v>
          </cell>
          <cell r="I4211">
            <v>0</v>
          </cell>
          <cell r="J4211">
            <v>0</v>
          </cell>
          <cell r="K4211">
            <v>0</v>
          </cell>
          <cell r="L4211">
            <v>6750</v>
          </cell>
          <cell r="M4211">
            <v>138.04</v>
          </cell>
          <cell r="N4211">
            <v>35.22</v>
          </cell>
          <cell r="O4211">
            <v>0.25514343668501882</v>
          </cell>
          <cell r="P4211">
            <v>240</v>
          </cell>
          <cell r="Q4211">
            <v>124000</v>
          </cell>
          <cell r="R4211">
            <v>8.2759707331208343</v>
          </cell>
          <cell r="S4211">
            <v>80.161925925925928</v>
          </cell>
          <cell r="T4211">
            <v>24972</v>
          </cell>
          <cell r="U4211">
            <v>7.369856857387834</v>
          </cell>
          <cell r="V4211">
            <v>2825923</v>
          </cell>
          <cell r="W4211">
            <v>53354.2</v>
          </cell>
          <cell r="X4211">
            <v>78</v>
          </cell>
          <cell r="Y4211">
            <v>0</v>
          </cell>
          <cell r="Z4211">
            <v>21.136000000000024</v>
          </cell>
        </row>
        <row r="4212">
          <cell r="A4212">
            <v>41829</v>
          </cell>
          <cell r="B4212">
            <v>0</v>
          </cell>
          <cell r="C4212">
            <v>0</v>
          </cell>
          <cell r="D4212">
            <v>326931</v>
          </cell>
          <cell r="E4212">
            <v>2185320</v>
          </cell>
          <cell r="F4212">
            <v>109450</v>
          </cell>
          <cell r="H4212">
            <v>0</v>
          </cell>
          <cell r="I4212">
            <v>0</v>
          </cell>
          <cell r="J4212">
            <v>0</v>
          </cell>
          <cell r="K4212">
            <v>0</v>
          </cell>
          <cell r="L4212">
            <v>4220</v>
          </cell>
          <cell r="M4212">
            <v>138.80000000000001</v>
          </cell>
          <cell r="N4212">
            <v>35.72</v>
          </cell>
          <cell r="O4212">
            <v>0.25734870317002878</v>
          </cell>
          <cell r="P4212">
            <v>240</v>
          </cell>
          <cell r="Q4212">
            <v>109000</v>
          </cell>
          <cell r="R4212">
            <v>8.2664625360230541</v>
          </cell>
          <cell r="S4212">
            <v>77.471800947867294</v>
          </cell>
          <cell r="T4212">
            <v>28460</v>
          </cell>
          <cell r="U4212">
            <v>9.0535266988874774</v>
          </cell>
          <cell r="V4212">
            <v>2621701</v>
          </cell>
          <cell r="W4212">
            <v>54740.7</v>
          </cell>
          <cell r="X4212">
            <v>74</v>
          </cell>
          <cell r="Y4212">
            <v>0</v>
          </cell>
          <cell r="Z4212">
            <v>16.481600000000029</v>
          </cell>
        </row>
        <row r="4213">
          <cell r="A4213">
            <v>41830</v>
          </cell>
          <cell r="B4213">
            <v>0</v>
          </cell>
          <cell r="C4213">
            <v>0</v>
          </cell>
          <cell r="D4213">
            <v>288305</v>
          </cell>
          <cell r="E4213">
            <v>2122790</v>
          </cell>
          <cell r="F4213">
            <v>103220</v>
          </cell>
          <cell r="H4213">
            <v>0</v>
          </cell>
          <cell r="I4213">
            <v>0</v>
          </cell>
          <cell r="J4213">
            <v>0</v>
          </cell>
          <cell r="K4213">
            <v>0</v>
          </cell>
          <cell r="L4213">
            <v>3770</v>
          </cell>
          <cell r="M4213">
            <v>135.56</v>
          </cell>
          <cell r="N4213">
            <v>31.83</v>
          </cell>
          <cell r="O4213">
            <v>0.23480377692534668</v>
          </cell>
          <cell r="P4213">
            <v>240</v>
          </cell>
          <cell r="Q4213">
            <v>110000</v>
          </cell>
          <cell r="R4213">
            <v>8.2104234287400413</v>
          </cell>
          <cell r="S4213">
            <v>76.473474801061002</v>
          </cell>
          <cell r="T4213">
            <v>29532</v>
          </cell>
          <cell r="U4213">
            <v>9.7957845377369175</v>
          </cell>
          <cell r="V4213">
            <v>2514315</v>
          </cell>
          <cell r="W4213">
            <v>54875.5</v>
          </cell>
          <cell r="X4213">
            <v>72</v>
          </cell>
          <cell r="Y4213">
            <v>0</v>
          </cell>
          <cell r="Z4213">
            <v>14.696000000000026</v>
          </cell>
        </row>
        <row r="4214">
          <cell r="A4214">
            <v>41831</v>
          </cell>
          <cell r="B4214">
            <v>0</v>
          </cell>
          <cell r="C4214">
            <v>0</v>
          </cell>
          <cell r="D4214">
            <v>552125</v>
          </cell>
          <cell r="E4214">
            <v>2049060</v>
          </cell>
          <cell r="F4214">
            <v>100890</v>
          </cell>
          <cell r="H4214">
            <v>0</v>
          </cell>
          <cell r="J4214">
            <v>0</v>
          </cell>
          <cell r="K4214">
            <v>0</v>
          </cell>
          <cell r="L4214">
            <v>7020</v>
          </cell>
          <cell r="M4214">
            <v>130.19999999999999</v>
          </cell>
          <cell r="N4214">
            <v>30.25</v>
          </cell>
          <cell r="O4214">
            <v>0.23233486943164364</v>
          </cell>
          <cell r="P4214">
            <v>240</v>
          </cell>
          <cell r="Q4214">
            <v>119000</v>
          </cell>
          <cell r="R4214">
            <v>8.2563364055299555</v>
          </cell>
          <cell r="S4214">
            <v>78.650284900284902</v>
          </cell>
          <cell r="T4214">
            <v>26973</v>
          </cell>
          <cell r="U4214">
            <v>8.3252618820721125</v>
          </cell>
          <cell r="V4214">
            <v>2702075</v>
          </cell>
          <cell r="W4214">
            <v>55056</v>
          </cell>
          <cell r="X4214">
            <v>74</v>
          </cell>
          <cell r="Y4214">
            <v>0</v>
          </cell>
          <cell r="Z4214">
            <v>19.923200000000037</v>
          </cell>
        </row>
        <row r="4215">
          <cell r="A4215">
            <v>41832</v>
          </cell>
          <cell r="B4215">
            <v>0</v>
          </cell>
          <cell r="C4215">
            <v>0</v>
          </cell>
          <cell r="D4215">
            <v>797667</v>
          </cell>
          <cell r="E4215">
            <v>2094590</v>
          </cell>
          <cell r="F4215">
            <v>101650</v>
          </cell>
          <cell r="H4215">
            <v>0</v>
          </cell>
          <cell r="J4215">
            <v>0</v>
          </cell>
          <cell r="K4215">
            <v>0</v>
          </cell>
          <cell r="L4215">
            <v>9940</v>
          </cell>
          <cell r="M4215">
            <v>132.35</v>
          </cell>
          <cell r="N4215">
            <v>34.020000000000003</v>
          </cell>
          <cell r="O4215">
            <v>0.25704571212693617</v>
          </cell>
          <cell r="P4215">
            <v>240</v>
          </cell>
          <cell r="Q4215">
            <v>135000</v>
          </cell>
          <cell r="R4215">
            <v>8.297091046467699</v>
          </cell>
          <cell r="S4215">
            <v>80.248189134808854</v>
          </cell>
          <cell r="T4215">
            <v>27558</v>
          </cell>
          <cell r="U4215">
            <v>7.67671540899567</v>
          </cell>
          <cell r="V4215">
            <v>2993907</v>
          </cell>
          <cell r="W4215">
            <v>52393.9</v>
          </cell>
          <cell r="X4215">
            <v>82</v>
          </cell>
          <cell r="Y4215">
            <v>0</v>
          </cell>
          <cell r="Z4215">
            <v>25.083200000000019</v>
          </cell>
        </row>
        <row r="4216">
          <cell r="A4216">
            <v>41833</v>
          </cell>
          <cell r="B4216">
            <v>0</v>
          </cell>
          <cell r="C4216">
            <v>0</v>
          </cell>
          <cell r="D4216">
            <v>815251</v>
          </cell>
          <cell r="E4216">
            <v>2196610</v>
          </cell>
          <cell r="F4216">
            <v>109050</v>
          </cell>
          <cell r="H4216">
            <v>0</v>
          </cell>
          <cell r="I4216">
            <v>0</v>
          </cell>
          <cell r="J4216">
            <v>0</v>
          </cell>
          <cell r="K4216">
            <v>0</v>
          </cell>
          <cell r="L4216">
            <v>10260</v>
          </cell>
          <cell r="M4216">
            <v>139.21</v>
          </cell>
          <cell r="N4216">
            <v>35.33</v>
          </cell>
          <cell r="O4216">
            <v>0.25378923927878744</v>
          </cell>
          <cell r="P4216">
            <v>240</v>
          </cell>
          <cell r="Q4216">
            <v>136000</v>
          </cell>
          <cell r="R4216">
            <v>8.2812297967100061</v>
          </cell>
          <cell r="S4216">
            <v>79.459161793372317</v>
          </cell>
          <cell r="T4216">
            <v>27376</v>
          </cell>
          <cell r="U4216">
            <v>7.3156793000505305</v>
          </cell>
          <cell r="V4216">
            <v>3120911</v>
          </cell>
          <cell r="W4216">
            <v>48880.3</v>
          </cell>
          <cell r="X4216">
            <v>82</v>
          </cell>
          <cell r="Y4216">
            <v>0</v>
          </cell>
          <cell r="Z4216">
            <v>26.168000000000035</v>
          </cell>
        </row>
        <row r="4217">
          <cell r="A4217">
            <v>41834</v>
          </cell>
          <cell r="B4217">
            <v>295191</v>
          </cell>
          <cell r="C4217">
            <v>0</v>
          </cell>
          <cell r="D4217">
            <v>381239</v>
          </cell>
          <cell r="E4217">
            <v>2154630</v>
          </cell>
          <cell r="F4217">
            <v>106060</v>
          </cell>
          <cell r="H4217">
            <v>23.03</v>
          </cell>
          <cell r="I4217">
            <v>0</v>
          </cell>
          <cell r="J4217">
            <v>0</v>
          </cell>
          <cell r="K4217">
            <v>23.03</v>
          </cell>
          <cell r="L4217">
            <v>4880</v>
          </cell>
          <cell r="M4217">
            <v>135.30000000000001</v>
          </cell>
          <cell r="N4217">
            <v>30.43</v>
          </cell>
          <cell r="O4217">
            <v>0.22490761271249074</v>
          </cell>
          <cell r="P4217">
            <v>240</v>
          </cell>
          <cell r="Q4217">
            <v>126000</v>
          </cell>
          <cell r="R4217">
            <v>8.0713730815385585</v>
          </cell>
          <cell r="S4217">
            <v>78.122745901639348</v>
          </cell>
          <cell r="T4217">
            <v>26230</v>
          </cell>
          <cell r="U4217">
            <v>7.4480511521490431</v>
          </cell>
          <cell r="V4217">
            <v>2937120</v>
          </cell>
          <cell r="W4217">
            <v>51331.9</v>
          </cell>
          <cell r="X4217">
            <v>80</v>
          </cell>
          <cell r="Y4217">
            <v>0</v>
          </cell>
          <cell r="Z4217">
            <v>25.856000000000023</v>
          </cell>
        </row>
        <row r="4218">
          <cell r="A4218">
            <v>41835</v>
          </cell>
          <cell r="B4218">
            <v>592784</v>
          </cell>
          <cell r="C4218">
            <v>0</v>
          </cell>
          <cell r="D4218">
            <v>0</v>
          </cell>
          <cell r="E4218">
            <v>1604850</v>
          </cell>
          <cell r="F4218">
            <v>91310</v>
          </cell>
          <cell r="H4218">
            <v>39.44</v>
          </cell>
          <cell r="I4218">
            <v>0</v>
          </cell>
          <cell r="J4218">
            <v>0</v>
          </cell>
          <cell r="K4218">
            <v>39.44</v>
          </cell>
          <cell r="L4218">
            <v>0</v>
          </cell>
          <cell r="M4218">
            <v>104.15</v>
          </cell>
          <cell r="N4218">
            <v>25.83</v>
          </cell>
          <cell r="O4218">
            <v>0.24800768122899661</v>
          </cell>
          <cell r="P4218">
            <v>240</v>
          </cell>
          <cell r="Q4218">
            <v>98000</v>
          </cell>
          <cell r="R4218">
            <v>7.9704157671147016</v>
          </cell>
          <cell r="S4218" t="str">
            <v/>
          </cell>
          <cell r="T4218">
            <v>25701</v>
          </cell>
          <cell r="U4218">
            <v>9.3644204489056957</v>
          </cell>
          <cell r="V4218">
            <v>2288944</v>
          </cell>
          <cell r="W4218">
            <v>55246.1</v>
          </cell>
          <cell r="X4218">
            <v>68</v>
          </cell>
          <cell r="Y4218">
            <v>0</v>
          </cell>
          <cell r="Z4218">
            <v>10.399999999999991</v>
          </cell>
        </row>
        <row r="4219">
          <cell r="A4219">
            <v>41836</v>
          </cell>
          <cell r="B4219">
            <v>290707</v>
          </cell>
          <cell r="C4219">
            <v>0</v>
          </cell>
          <cell r="D4219">
            <v>113057</v>
          </cell>
          <cell r="E4219">
            <v>1753480</v>
          </cell>
          <cell r="F4219">
            <v>95300</v>
          </cell>
          <cell r="H4219">
            <v>12.48</v>
          </cell>
          <cell r="I4219">
            <v>0</v>
          </cell>
          <cell r="J4219">
            <v>0</v>
          </cell>
          <cell r="K4219">
            <v>12.48</v>
          </cell>
          <cell r="L4219">
            <v>1620</v>
          </cell>
          <cell r="M4219">
            <v>114.35</v>
          </cell>
          <cell r="N4219">
            <v>27.94</v>
          </cell>
          <cell r="O4219">
            <v>0.24433756012243116</v>
          </cell>
          <cell r="P4219">
            <v>240</v>
          </cell>
          <cell r="Q4219">
            <v>95000</v>
          </cell>
          <cell r="R4219">
            <v>8.4344673973034769</v>
          </cell>
          <cell r="S4219">
            <v>69.788271604938274</v>
          </cell>
          <cell r="T4219">
            <v>26699</v>
          </cell>
          <cell r="U4219">
            <v>9.8852524079440851</v>
          </cell>
          <cell r="V4219">
            <v>2252544</v>
          </cell>
          <cell r="W4219">
            <v>53456.4</v>
          </cell>
          <cell r="X4219">
            <v>64</v>
          </cell>
          <cell r="Y4219">
            <v>1</v>
          </cell>
          <cell r="Z4219">
            <v>7.9471999999999952</v>
          </cell>
        </row>
        <row r="4220">
          <cell r="A4220">
            <v>41837</v>
          </cell>
          <cell r="B4220">
            <v>0</v>
          </cell>
          <cell r="C4220">
            <v>0</v>
          </cell>
          <cell r="D4220">
            <v>11182</v>
          </cell>
          <cell r="E4220">
            <v>2064040</v>
          </cell>
          <cell r="F4220">
            <v>103630</v>
          </cell>
          <cell r="H4220">
            <v>0</v>
          </cell>
          <cell r="I4220">
            <v>0</v>
          </cell>
          <cell r="J4220">
            <v>0</v>
          </cell>
          <cell r="K4220">
            <v>0</v>
          </cell>
          <cell r="L4220">
            <v>1040</v>
          </cell>
          <cell r="M4220">
            <v>131.93</v>
          </cell>
          <cell r="N4220">
            <v>34.409999999999997</v>
          </cell>
          <cell r="O4220">
            <v>0.26082013188812248</v>
          </cell>
          <cell r="P4220">
            <v>240</v>
          </cell>
          <cell r="Q4220">
            <v>92000</v>
          </cell>
          <cell r="R4220">
            <v>8.2152277723034945</v>
          </cell>
          <cell r="S4220">
            <v>10.751923076923077</v>
          </cell>
          <cell r="T4220">
            <v>27727</v>
          </cell>
          <cell r="U4220">
            <v>10.613074224408082</v>
          </cell>
          <cell r="V4220">
            <v>2178852</v>
          </cell>
          <cell r="W4220">
            <v>31409.200000000001</v>
          </cell>
          <cell r="X4220">
            <v>68</v>
          </cell>
          <cell r="Y4220">
            <v>0</v>
          </cell>
          <cell r="Z4220">
            <v>13.585599999999985</v>
          </cell>
        </row>
        <row r="4221">
          <cell r="A4221">
            <v>41838</v>
          </cell>
          <cell r="B4221">
            <v>0</v>
          </cell>
          <cell r="C4221">
            <v>0</v>
          </cell>
          <cell r="D4221">
            <v>95510</v>
          </cell>
          <cell r="E4221">
            <v>2095430</v>
          </cell>
          <cell r="F4221">
            <v>102230</v>
          </cell>
          <cell r="H4221">
            <v>0</v>
          </cell>
          <cell r="I4221">
            <v>0</v>
          </cell>
          <cell r="J4221">
            <v>0</v>
          </cell>
          <cell r="K4221">
            <v>0</v>
          </cell>
          <cell r="L4221">
            <v>1570</v>
          </cell>
          <cell r="M4221">
            <v>130.02000000000001</v>
          </cell>
          <cell r="N4221">
            <v>34.270000000000003</v>
          </cell>
          <cell r="O4221">
            <v>0.26357483464082448</v>
          </cell>
          <cell r="P4221">
            <v>240</v>
          </cell>
          <cell r="Q4221">
            <v>98000</v>
          </cell>
          <cell r="R4221">
            <v>8.4512382710352245</v>
          </cell>
          <cell r="S4221">
            <v>60.834394904458598</v>
          </cell>
          <cell r="T4221">
            <v>26038</v>
          </cell>
          <cell r="U4221">
            <v>9.4697261868941247</v>
          </cell>
          <cell r="V4221">
            <v>2293170</v>
          </cell>
          <cell r="W4221">
            <v>36217.599999999999</v>
          </cell>
          <cell r="X4221">
            <v>71</v>
          </cell>
          <cell r="Y4221">
            <v>0</v>
          </cell>
          <cell r="Z4221">
            <v>13.795199999999994</v>
          </cell>
        </row>
        <row r="4222">
          <cell r="A4222">
            <v>41839</v>
          </cell>
          <cell r="B4222">
            <v>0</v>
          </cell>
          <cell r="C4222">
            <v>0</v>
          </cell>
          <cell r="D4222">
            <v>115574</v>
          </cell>
          <cell r="E4222">
            <v>2096880</v>
          </cell>
          <cell r="F4222">
            <v>103000</v>
          </cell>
          <cell r="H4222">
            <v>0</v>
          </cell>
          <cell r="I4222">
            <v>0</v>
          </cell>
          <cell r="J4222">
            <v>0</v>
          </cell>
          <cell r="K4222">
            <v>0</v>
          </cell>
          <cell r="L4222">
            <v>1740</v>
          </cell>
          <cell r="M4222">
            <v>133.19</v>
          </cell>
          <cell r="N4222">
            <v>34.67</v>
          </cell>
          <cell r="O4222">
            <v>0.26030482768976654</v>
          </cell>
          <cell r="P4222">
            <v>240</v>
          </cell>
          <cell r="Q4222">
            <v>100000</v>
          </cell>
          <cell r="R4222">
            <v>8.2584278098956378</v>
          </cell>
          <cell r="S4222">
            <v>66.421839080459776</v>
          </cell>
          <cell r="T4222">
            <v>28463</v>
          </cell>
          <cell r="U4222">
            <v>10.252046466913184</v>
          </cell>
          <cell r="V4222">
            <v>2315454</v>
          </cell>
          <cell r="W4222">
            <v>50323.4</v>
          </cell>
          <cell r="X4222">
            <v>69</v>
          </cell>
          <cell r="Y4222">
            <v>0</v>
          </cell>
          <cell r="Z4222">
            <v>14.964800000000039</v>
          </cell>
        </row>
        <row r="4223">
          <cell r="A4223">
            <v>41840</v>
          </cell>
          <cell r="B4223">
            <v>0</v>
          </cell>
          <cell r="C4223">
            <v>0</v>
          </cell>
          <cell r="D4223">
            <v>118480</v>
          </cell>
          <cell r="E4223">
            <v>2124750</v>
          </cell>
          <cell r="F4223">
            <v>103870</v>
          </cell>
          <cell r="H4223">
            <v>0</v>
          </cell>
          <cell r="I4223">
            <v>0</v>
          </cell>
          <cell r="J4223">
            <v>0</v>
          </cell>
          <cell r="K4223">
            <v>0</v>
          </cell>
          <cell r="L4223">
            <v>2090</v>
          </cell>
          <cell r="M4223">
            <v>134.83000000000001</v>
          </cell>
          <cell r="N4223">
            <v>34.56</v>
          </cell>
          <cell r="O4223">
            <v>0.25632277683008231</v>
          </cell>
          <cell r="P4223">
            <v>240</v>
          </cell>
          <cell r="Q4223">
            <v>100000</v>
          </cell>
          <cell r="R4223">
            <v>8.2645553660164648</v>
          </cell>
          <cell r="S4223">
            <v>56.688995215311003</v>
          </cell>
          <cell r="T4223">
            <v>25519</v>
          </cell>
          <cell r="U4223">
            <v>9.0677201653103818</v>
          </cell>
          <cell r="V4223">
            <v>2347100</v>
          </cell>
          <cell r="W4223">
            <v>51624.9</v>
          </cell>
          <cell r="X4223">
            <v>70</v>
          </cell>
          <cell r="Y4223">
            <v>0</v>
          </cell>
          <cell r="Z4223">
            <v>16.355200000000011</v>
          </cell>
        </row>
        <row r="4224">
          <cell r="A4224">
            <v>41841</v>
          </cell>
          <cell r="B4224">
            <v>0</v>
          </cell>
          <cell r="C4224">
            <v>0</v>
          </cell>
          <cell r="D4224">
            <v>252100</v>
          </cell>
          <cell r="E4224">
            <v>2150240</v>
          </cell>
          <cell r="F4224">
            <v>106280</v>
          </cell>
          <cell r="H4224">
            <v>0</v>
          </cell>
          <cell r="I4224">
            <v>0</v>
          </cell>
          <cell r="J4224">
            <v>0</v>
          </cell>
          <cell r="K4224">
            <v>0</v>
          </cell>
          <cell r="L4224">
            <v>3600</v>
          </cell>
          <cell r="M4224">
            <v>138.4</v>
          </cell>
          <cell r="N4224">
            <v>32.47</v>
          </cell>
          <cell r="O4224">
            <v>0.23460982658959537</v>
          </cell>
          <cell r="P4224">
            <v>240</v>
          </cell>
          <cell r="Q4224">
            <v>111000</v>
          </cell>
          <cell r="R4224">
            <v>8.1521676300578036</v>
          </cell>
          <cell r="S4224">
            <v>70.027777777777771</v>
          </cell>
          <cell r="T4224">
            <v>24956</v>
          </cell>
          <cell r="U4224">
            <v>8.2967145283063992</v>
          </cell>
          <cell r="V4224">
            <v>2508620</v>
          </cell>
          <cell r="W4224">
            <v>51909.1</v>
          </cell>
          <cell r="X4224">
            <v>72</v>
          </cell>
          <cell r="Y4224">
            <v>0</v>
          </cell>
          <cell r="Z4224">
            <v>18.256000000000014</v>
          </cell>
        </row>
        <row r="4225">
          <cell r="A4225">
            <v>41842</v>
          </cell>
          <cell r="B4225">
            <v>0</v>
          </cell>
          <cell r="C4225">
            <v>0</v>
          </cell>
          <cell r="D4225">
            <v>508163</v>
          </cell>
          <cell r="E4225">
            <v>2164150</v>
          </cell>
          <cell r="F4225">
            <v>108020</v>
          </cell>
          <cell r="H4225">
            <v>0</v>
          </cell>
          <cell r="I4225">
            <v>0</v>
          </cell>
          <cell r="J4225">
            <v>0</v>
          </cell>
          <cell r="K4225">
            <v>0</v>
          </cell>
          <cell r="L4225">
            <v>7130</v>
          </cell>
          <cell r="M4225">
            <v>140.24</v>
          </cell>
          <cell r="N4225">
            <v>32.67</v>
          </cell>
          <cell r="O4225">
            <v>0.23295778665145464</v>
          </cell>
          <cell r="P4225">
            <v>240</v>
          </cell>
          <cell r="Q4225">
            <v>122000</v>
          </cell>
          <cell r="R4225">
            <v>8.1010054192812326</v>
          </cell>
          <cell r="S4225">
            <v>71.271107994389908</v>
          </cell>
          <cell r="T4225">
            <v>26451</v>
          </cell>
          <cell r="U4225">
            <v>7.9343495904986918</v>
          </cell>
          <cell r="V4225">
            <v>2780333</v>
          </cell>
          <cell r="W4225">
            <v>53098.400000000001</v>
          </cell>
          <cell r="X4225">
            <v>74</v>
          </cell>
          <cell r="Y4225">
            <v>0</v>
          </cell>
          <cell r="Z4225">
            <v>19.920000000000016</v>
          </cell>
        </row>
        <row r="4226">
          <cell r="A4226">
            <v>41843</v>
          </cell>
          <cell r="B4226">
            <v>0</v>
          </cell>
          <cell r="C4226">
            <v>0</v>
          </cell>
          <cell r="D4226">
            <v>1113200</v>
          </cell>
          <cell r="E4226">
            <v>1402000</v>
          </cell>
          <cell r="F4226">
            <v>52410</v>
          </cell>
          <cell r="H4226">
            <v>0</v>
          </cell>
          <cell r="I4226">
            <v>0</v>
          </cell>
          <cell r="J4226">
            <v>0</v>
          </cell>
          <cell r="K4226">
            <v>0</v>
          </cell>
          <cell r="L4226">
            <v>13830</v>
          </cell>
          <cell r="M4226">
            <v>87.78</v>
          </cell>
          <cell r="N4226">
            <v>21.02</v>
          </cell>
          <cell r="O4226">
            <v>0.23946229209387104</v>
          </cell>
          <cell r="P4226">
            <v>240</v>
          </cell>
          <cell r="Q4226">
            <v>119000</v>
          </cell>
          <cell r="R4226">
            <v>8.2844041922989291</v>
          </cell>
          <cell r="S4226">
            <v>80.491684743311637</v>
          </cell>
          <cell r="T4226">
            <v>36234</v>
          </cell>
          <cell r="U4226">
            <v>11.769371516702302</v>
          </cell>
          <cell r="V4226">
            <v>2567610</v>
          </cell>
          <cell r="W4226">
            <v>53949.599999999999</v>
          </cell>
          <cell r="X4226">
            <v>76</v>
          </cell>
          <cell r="Y4226">
            <v>0</v>
          </cell>
          <cell r="Z4226">
            <v>21.078399999999988</v>
          </cell>
        </row>
        <row r="4227">
          <cell r="A4227">
            <v>41844</v>
          </cell>
          <cell r="B4227">
            <v>0</v>
          </cell>
          <cell r="C4227">
            <v>0</v>
          </cell>
          <cell r="D4227">
            <v>177468</v>
          </cell>
          <cell r="E4227">
            <v>1931760</v>
          </cell>
          <cell r="F4227">
            <v>101940</v>
          </cell>
          <cell r="H4227">
            <v>0</v>
          </cell>
          <cell r="I4227">
            <v>0</v>
          </cell>
          <cell r="J4227">
            <v>0</v>
          </cell>
          <cell r="K4227">
            <v>0</v>
          </cell>
          <cell r="L4227">
            <v>2610</v>
          </cell>
          <cell r="M4227">
            <v>119.69</v>
          </cell>
          <cell r="N4227">
            <v>30.61</v>
          </cell>
          <cell r="O4227">
            <v>0.25574400534714681</v>
          </cell>
          <cell r="P4227">
            <v>240</v>
          </cell>
          <cell r="Q4227">
            <v>97000</v>
          </cell>
          <cell r="R4227">
            <v>8.4956972178126833</v>
          </cell>
          <cell r="S4227">
            <v>67.995402298850578</v>
          </cell>
          <cell r="T4227">
            <v>28735</v>
          </cell>
          <cell r="U4227">
            <v>10.838158837320366</v>
          </cell>
          <cell r="V4227">
            <v>2211168</v>
          </cell>
          <cell r="W4227">
            <v>54028.6</v>
          </cell>
          <cell r="X4227">
            <v>68</v>
          </cell>
          <cell r="Y4227">
            <v>0</v>
          </cell>
          <cell r="Z4227">
            <v>11.335999999999977</v>
          </cell>
        </row>
        <row r="4228">
          <cell r="A4228">
            <v>41845</v>
          </cell>
          <cell r="B4228">
            <v>0</v>
          </cell>
          <cell r="C4228">
            <v>0</v>
          </cell>
          <cell r="D4228">
            <v>281815</v>
          </cell>
          <cell r="E4228">
            <v>1870830</v>
          </cell>
          <cell r="F4228">
            <v>98930</v>
          </cell>
          <cell r="H4228">
            <v>0</v>
          </cell>
          <cell r="I4228">
            <v>0</v>
          </cell>
          <cell r="J4228">
            <v>0</v>
          </cell>
          <cell r="K4228">
            <v>0</v>
          </cell>
          <cell r="L4228">
            <v>3860</v>
          </cell>
          <cell r="M4228">
            <v>115.28</v>
          </cell>
          <cell r="N4228">
            <v>28.52</v>
          </cell>
          <cell r="O4228">
            <v>0.24739764052741151</v>
          </cell>
          <cell r="P4228">
            <v>240</v>
          </cell>
          <cell r="Q4228">
            <v>97000</v>
          </cell>
          <cell r="R4228">
            <v>8.5433726578764748</v>
          </cell>
          <cell r="S4228">
            <v>73.009067357512947</v>
          </cell>
          <cell r="T4228">
            <v>26556</v>
          </cell>
          <cell r="U4228">
            <v>9.8365384231038266</v>
          </cell>
          <cell r="V4228">
            <v>2251575</v>
          </cell>
          <cell r="W4228">
            <v>20154.5</v>
          </cell>
          <cell r="X4228">
            <v>66</v>
          </cell>
          <cell r="Y4228">
            <v>0</v>
          </cell>
          <cell r="Z4228">
            <v>12.347199999999987</v>
          </cell>
        </row>
        <row r="4229">
          <cell r="A4229">
            <v>41846</v>
          </cell>
          <cell r="B4229">
            <v>0</v>
          </cell>
          <cell r="C4229">
            <v>0</v>
          </cell>
          <cell r="D4229">
            <v>670607</v>
          </cell>
          <cell r="E4229">
            <v>1963370</v>
          </cell>
          <cell r="F4229">
            <v>101410</v>
          </cell>
          <cell r="H4229">
            <v>0</v>
          </cell>
          <cell r="I4229">
            <v>0</v>
          </cell>
          <cell r="J4229">
            <v>0</v>
          </cell>
          <cell r="K4229">
            <v>0</v>
          </cell>
          <cell r="L4229">
            <v>8560</v>
          </cell>
          <cell r="M4229">
            <v>118.71</v>
          </cell>
          <cell r="N4229">
            <v>32.409999999999997</v>
          </cell>
          <cell r="O4229">
            <v>0.27301827984163085</v>
          </cell>
          <cell r="P4229">
            <v>240</v>
          </cell>
          <cell r="Q4229">
            <v>135000</v>
          </cell>
          <cell r="R4229">
            <v>8.6967399545109938</v>
          </cell>
          <cell r="S4229">
            <v>78.341939252336445</v>
          </cell>
          <cell r="T4229">
            <v>22991</v>
          </cell>
          <cell r="U4229">
            <v>7.0097920330834356</v>
          </cell>
          <cell r="V4229">
            <v>2735387</v>
          </cell>
          <cell r="W4229">
            <v>43506.2</v>
          </cell>
          <cell r="X4229">
            <v>78</v>
          </cell>
          <cell r="Y4229">
            <v>0</v>
          </cell>
          <cell r="Z4229">
            <v>22.94880000000002</v>
          </cell>
        </row>
        <row r="4230">
          <cell r="A4230">
            <v>41847</v>
          </cell>
          <cell r="B4230">
            <v>0</v>
          </cell>
          <cell r="C4230">
            <v>0</v>
          </cell>
          <cell r="D4230">
            <v>781460</v>
          </cell>
          <cell r="E4230">
            <v>2088590</v>
          </cell>
          <cell r="F4230">
            <v>100060</v>
          </cell>
          <cell r="H4230">
            <v>0</v>
          </cell>
          <cell r="I4230">
            <v>0</v>
          </cell>
          <cell r="J4230">
            <v>0</v>
          </cell>
          <cell r="K4230">
            <v>0</v>
          </cell>
          <cell r="L4230">
            <v>9810</v>
          </cell>
          <cell r="M4230">
            <v>129.1</v>
          </cell>
          <cell r="N4230">
            <v>35.229999999999997</v>
          </cell>
          <cell r="O4230">
            <v>0.27288923315259489</v>
          </cell>
          <cell r="P4230">
            <v>240</v>
          </cell>
          <cell r="Q4230">
            <v>130000</v>
          </cell>
          <cell r="R4230">
            <v>8.4765685515104572</v>
          </cell>
          <cell r="S4230">
            <v>79.659531090723746</v>
          </cell>
          <cell r="T4230">
            <v>23778</v>
          </cell>
          <cell r="U4230">
            <v>6.6768072562969047</v>
          </cell>
          <cell r="V4230">
            <v>2970110</v>
          </cell>
          <cell r="W4230">
            <v>41379.300000000003</v>
          </cell>
          <cell r="X4230">
            <v>83</v>
          </cell>
          <cell r="Y4230">
            <v>0</v>
          </cell>
          <cell r="Z4230">
            <v>23.396800000000013</v>
          </cell>
        </row>
        <row r="4231">
          <cell r="A4231">
            <v>41848</v>
          </cell>
          <cell r="B4231">
            <v>0</v>
          </cell>
          <cell r="C4231">
            <v>0</v>
          </cell>
          <cell r="D4231">
            <v>276841</v>
          </cell>
          <cell r="E4231">
            <v>1995290</v>
          </cell>
          <cell r="F4231">
            <v>104280</v>
          </cell>
          <cell r="H4231">
            <v>0</v>
          </cell>
          <cell r="I4231">
            <v>0</v>
          </cell>
          <cell r="J4231">
            <v>0</v>
          </cell>
          <cell r="K4231">
            <v>0</v>
          </cell>
          <cell r="L4231">
            <v>3700</v>
          </cell>
          <cell r="M4231">
            <v>124.16</v>
          </cell>
          <cell r="N4231">
            <v>33.1</v>
          </cell>
          <cell r="O4231">
            <v>0.26659149484536082</v>
          </cell>
          <cell r="P4231">
            <v>240</v>
          </cell>
          <cell r="Q4231">
            <v>106000</v>
          </cell>
          <cell r="R4231">
            <v>8.4550982603092777</v>
          </cell>
          <cell r="S4231">
            <v>74.821891891891894</v>
          </cell>
          <cell r="T4231">
            <v>23504</v>
          </cell>
          <cell r="U4231">
            <v>8.2487145531644135</v>
          </cell>
          <cell r="V4231">
            <v>2376411</v>
          </cell>
          <cell r="W4231">
            <v>45988.5</v>
          </cell>
          <cell r="X4231">
            <v>71</v>
          </cell>
          <cell r="Y4231">
            <v>0</v>
          </cell>
          <cell r="Z4231">
            <v>13.059199999999983</v>
          </cell>
        </row>
        <row r="4232">
          <cell r="A4232">
            <v>41849</v>
          </cell>
          <cell r="B4232">
            <v>0</v>
          </cell>
          <cell r="C4232">
            <v>0</v>
          </cell>
          <cell r="D4232">
            <v>39156</v>
          </cell>
          <cell r="E4232">
            <v>1983530</v>
          </cell>
          <cell r="F4232">
            <v>102910</v>
          </cell>
          <cell r="H4232">
            <v>0</v>
          </cell>
          <cell r="I4232">
            <v>0</v>
          </cell>
          <cell r="J4232">
            <v>0</v>
          </cell>
          <cell r="K4232">
            <v>0</v>
          </cell>
          <cell r="L4232">
            <v>1180</v>
          </cell>
          <cell r="M4232">
            <v>122.98</v>
          </cell>
          <cell r="N4232">
            <v>30.69</v>
          </cell>
          <cell r="O4232">
            <v>0.24955277280858676</v>
          </cell>
          <cell r="P4232">
            <v>240</v>
          </cell>
          <cell r="Q4232">
            <v>88000</v>
          </cell>
          <cell r="R4232">
            <v>8.4828427386566929</v>
          </cell>
          <cell r="S4232">
            <v>33.183050847457629</v>
          </cell>
          <cell r="T4232">
            <v>23305</v>
          </cell>
          <cell r="U4232">
            <v>9.1439624462974134</v>
          </cell>
          <cell r="V4232">
            <v>2125596</v>
          </cell>
          <cell r="W4232">
            <v>50867.199999999997</v>
          </cell>
          <cell r="X4232">
            <v>68</v>
          </cell>
          <cell r="Y4232">
            <v>0</v>
          </cell>
          <cell r="Z4232">
            <v>10.876800000000003</v>
          </cell>
        </row>
        <row r="4233">
          <cell r="A4233">
            <v>41850</v>
          </cell>
          <cell r="B4233">
            <v>0</v>
          </cell>
          <cell r="C4233">
            <v>0</v>
          </cell>
          <cell r="D4233">
            <v>103379</v>
          </cell>
          <cell r="E4233">
            <v>2016240</v>
          </cell>
          <cell r="F4233">
            <v>100520</v>
          </cell>
          <cell r="H4233">
            <v>0</v>
          </cell>
          <cell r="I4233">
            <v>0</v>
          </cell>
          <cell r="J4233">
            <v>0</v>
          </cell>
          <cell r="K4233">
            <v>0</v>
          </cell>
          <cell r="L4233">
            <v>2090</v>
          </cell>
          <cell r="M4233">
            <v>125.73</v>
          </cell>
          <cell r="N4233">
            <v>30.92</v>
          </cell>
          <cell r="O4233">
            <v>0.24592380497892311</v>
          </cell>
          <cell r="P4233">
            <v>240</v>
          </cell>
          <cell r="Q4233">
            <v>96000</v>
          </cell>
          <cell r="R4233">
            <v>8.4178795832339137</v>
          </cell>
          <cell r="S4233">
            <v>49.463636363636361</v>
          </cell>
          <cell r="T4233">
            <v>23296</v>
          </cell>
          <cell r="U4233">
            <v>8.7511926055080327</v>
          </cell>
          <cell r="V4233">
            <v>2220139</v>
          </cell>
          <cell r="W4233">
            <v>48277.2</v>
          </cell>
          <cell r="X4233">
            <v>66</v>
          </cell>
          <cell r="Y4233">
            <v>0</v>
          </cell>
          <cell r="Z4233">
            <v>11.500799999999991</v>
          </cell>
        </row>
        <row r="4234">
          <cell r="A4234">
            <v>41851</v>
          </cell>
          <cell r="B4234">
            <v>0</v>
          </cell>
          <cell r="C4234">
            <v>0</v>
          </cell>
          <cell r="D4234">
            <v>265179</v>
          </cell>
          <cell r="E4234">
            <v>2099380</v>
          </cell>
          <cell r="F4234">
            <v>100270</v>
          </cell>
          <cell r="H4234">
            <v>0</v>
          </cell>
          <cell r="I4234">
            <v>0</v>
          </cell>
          <cell r="J4234">
            <v>0</v>
          </cell>
          <cell r="K4234">
            <v>0</v>
          </cell>
          <cell r="L4234">
            <v>3520</v>
          </cell>
          <cell r="M4234">
            <v>133.16</v>
          </cell>
          <cell r="N4234">
            <v>34.33</v>
          </cell>
          <cell r="O4234">
            <v>0.2578101531991589</v>
          </cell>
          <cell r="P4234">
            <v>240</v>
          </cell>
          <cell r="Q4234">
            <v>110000</v>
          </cell>
          <cell r="R4234">
            <v>8.2594247521778303</v>
          </cell>
          <cell r="S4234">
            <v>75.334943181818176</v>
          </cell>
          <cell r="T4234">
            <v>25139</v>
          </cell>
          <cell r="U4234">
            <v>8.5060367270914128</v>
          </cell>
          <cell r="V4234">
            <v>2464829</v>
          </cell>
          <cell r="W4234">
            <v>47111.8</v>
          </cell>
          <cell r="X4234">
            <v>70</v>
          </cell>
          <cell r="Y4234">
            <v>0</v>
          </cell>
          <cell r="Z4234">
            <v>16.356800000000007</v>
          </cell>
        </row>
        <row r="4235">
          <cell r="A4235">
            <v>41852</v>
          </cell>
          <cell r="B4235">
            <v>0</v>
          </cell>
          <cell r="C4235">
            <v>0</v>
          </cell>
          <cell r="D4235">
            <v>289233</v>
          </cell>
          <cell r="E4235">
            <v>2117210</v>
          </cell>
          <cell r="F4235">
            <v>101270</v>
          </cell>
          <cell r="H4235">
            <v>0</v>
          </cell>
          <cell r="I4235">
            <v>0</v>
          </cell>
          <cell r="J4235">
            <v>0</v>
          </cell>
          <cell r="K4235">
            <v>0</v>
          </cell>
          <cell r="L4235">
            <v>3780</v>
          </cell>
          <cell r="M4235">
            <v>136.53</v>
          </cell>
          <cell r="N4235">
            <v>32.909999999999997</v>
          </cell>
          <cell r="O4235">
            <v>0.24104592397275321</v>
          </cell>
          <cell r="P4235">
            <v>240</v>
          </cell>
          <cell r="Q4235">
            <v>113000</v>
          </cell>
          <cell r="R4235">
            <v>8.1245147586610997</v>
          </cell>
          <cell r="S4235">
            <v>76.516666666666666</v>
          </cell>
          <cell r="T4235">
            <v>22878</v>
          </cell>
          <cell r="U4235">
            <v>7.6086266650131016</v>
          </cell>
          <cell r="V4235">
            <v>2507713</v>
          </cell>
          <cell r="W4235">
            <v>48114.1</v>
          </cell>
          <cell r="X4235">
            <v>72</v>
          </cell>
          <cell r="Y4235">
            <v>0</v>
          </cell>
          <cell r="Z4235">
            <v>18.027199999999993</v>
          </cell>
        </row>
        <row r="4236">
          <cell r="A4236">
            <v>41853</v>
          </cell>
          <cell r="B4236">
            <v>0</v>
          </cell>
          <cell r="C4236">
            <v>0</v>
          </cell>
          <cell r="D4236">
            <v>286136</v>
          </cell>
          <cell r="E4236">
            <v>2140740</v>
          </cell>
          <cell r="F4236">
            <v>103660</v>
          </cell>
          <cell r="H4236">
            <v>0</v>
          </cell>
          <cell r="I4236">
            <v>0</v>
          </cell>
          <cell r="J4236">
            <v>0</v>
          </cell>
          <cell r="K4236">
            <v>0</v>
          </cell>
          <cell r="L4236">
            <v>3710</v>
          </cell>
          <cell r="M4236">
            <v>139.56</v>
          </cell>
          <cell r="N4236">
            <v>36.58</v>
          </cell>
          <cell r="O4236">
            <v>0.26210948695901404</v>
          </cell>
          <cell r="P4236">
            <v>240</v>
          </cell>
          <cell r="Q4236">
            <v>109000</v>
          </cell>
          <cell r="R4236">
            <v>8.0409859558612791</v>
          </cell>
          <cell r="S4236">
            <v>77.12560646900269</v>
          </cell>
          <cell r="T4236">
            <v>23434</v>
          </cell>
          <cell r="U4236">
            <v>7.7232475649427634</v>
          </cell>
          <cell r="V4236">
            <v>2530536</v>
          </cell>
          <cell r="W4236">
            <v>51385.8</v>
          </cell>
          <cell r="X4236">
            <v>74</v>
          </cell>
          <cell r="Y4236">
            <v>0</v>
          </cell>
          <cell r="Z4236">
            <v>17.496000000000024</v>
          </cell>
        </row>
        <row r="4237">
          <cell r="A4237">
            <v>41854</v>
          </cell>
          <cell r="B4237">
            <v>0</v>
          </cell>
          <cell r="C4237">
            <v>0</v>
          </cell>
          <cell r="D4237">
            <v>201200</v>
          </cell>
          <cell r="E4237">
            <v>2165200</v>
          </cell>
          <cell r="F4237">
            <v>105690</v>
          </cell>
          <cell r="H4237">
            <v>0</v>
          </cell>
          <cell r="I4237">
            <v>0</v>
          </cell>
          <cell r="J4237">
            <v>0</v>
          </cell>
          <cell r="K4237">
            <v>0</v>
          </cell>
          <cell r="L4237">
            <v>2950</v>
          </cell>
          <cell r="M4237">
            <v>139.54</v>
          </cell>
          <cell r="N4237">
            <v>37.9</v>
          </cell>
          <cell r="O4237">
            <v>0.27160670775404905</v>
          </cell>
          <cell r="P4237">
            <v>240</v>
          </cell>
          <cell r="Q4237">
            <v>108000</v>
          </cell>
          <cell r="R4237">
            <v>8.137057474559267</v>
          </cell>
          <cell r="S4237">
            <v>68.20338983050847</v>
          </cell>
          <cell r="T4237">
            <v>27744</v>
          </cell>
          <cell r="U4237">
            <v>9.3598922369331206</v>
          </cell>
          <cell r="V4237">
            <v>2472090</v>
          </cell>
          <cell r="W4237">
            <v>52279</v>
          </cell>
          <cell r="X4237">
            <v>72</v>
          </cell>
          <cell r="Y4237">
            <v>0</v>
          </cell>
          <cell r="Z4237">
            <v>18.488000000000028</v>
          </cell>
        </row>
        <row r="4238">
          <cell r="A4238">
            <v>41855</v>
          </cell>
          <cell r="B4238">
            <v>0</v>
          </cell>
          <cell r="C4238">
            <v>0</v>
          </cell>
          <cell r="D4238">
            <v>268088</v>
          </cell>
          <cell r="E4238">
            <v>2167210</v>
          </cell>
          <cell r="F4238">
            <v>106200</v>
          </cell>
          <cell r="H4238">
            <v>0</v>
          </cell>
          <cell r="I4238">
            <v>0</v>
          </cell>
          <cell r="J4238">
            <v>0</v>
          </cell>
          <cell r="K4238">
            <v>0</v>
          </cell>
          <cell r="L4238">
            <v>3620</v>
          </cell>
          <cell r="M4238">
            <v>139.41999999999999</v>
          </cell>
          <cell r="N4238">
            <v>36.25</v>
          </cell>
          <cell r="O4238">
            <v>0.26000573805766752</v>
          </cell>
          <cell r="P4238">
            <v>240</v>
          </cell>
          <cell r="Q4238">
            <v>111000</v>
          </cell>
          <cell r="R4238">
            <v>8.1530985511404381</v>
          </cell>
          <cell r="S4238">
            <v>74.057458563535917</v>
          </cell>
          <cell r="T4238">
            <v>25376</v>
          </cell>
          <cell r="U4238">
            <v>8.3272085990230966</v>
          </cell>
          <cell r="V4238">
            <v>2541498</v>
          </cell>
          <cell r="W4238">
            <v>53510</v>
          </cell>
          <cell r="X4238">
            <v>72</v>
          </cell>
          <cell r="Y4238">
            <v>0</v>
          </cell>
          <cell r="Z4238">
            <v>18.027199999999993</v>
          </cell>
        </row>
        <row r="4239">
          <cell r="A4239">
            <v>41856</v>
          </cell>
          <cell r="B4239">
            <v>0</v>
          </cell>
          <cell r="C4239">
            <v>0</v>
          </cell>
          <cell r="D4239">
            <v>439323</v>
          </cell>
          <cell r="E4239">
            <v>2180220</v>
          </cell>
          <cell r="F4239">
            <v>108050</v>
          </cell>
          <cell r="H4239">
            <v>0</v>
          </cell>
          <cell r="I4239">
            <v>0</v>
          </cell>
          <cell r="J4239">
            <v>0</v>
          </cell>
          <cell r="K4239">
            <v>0</v>
          </cell>
          <cell r="L4239">
            <v>5620</v>
          </cell>
          <cell r="M4239">
            <v>140.32</v>
          </cell>
          <cell r="N4239">
            <v>31.94</v>
          </cell>
          <cell r="O4239">
            <v>0.22762257696693275</v>
          </cell>
          <cell r="P4239">
            <v>240</v>
          </cell>
          <cell r="Q4239">
            <v>124000</v>
          </cell>
          <cell r="R4239">
            <v>8.1537557012542763</v>
          </cell>
          <cell r="S4239">
            <v>78.171352313167262</v>
          </cell>
          <cell r="T4239">
            <v>23382</v>
          </cell>
          <cell r="U4239">
            <v>7.1493760249421374</v>
          </cell>
          <cell r="V4239">
            <v>2727593</v>
          </cell>
          <cell r="W4239">
            <v>54199.8</v>
          </cell>
          <cell r="X4239">
            <v>74</v>
          </cell>
          <cell r="Y4239">
            <v>0</v>
          </cell>
          <cell r="Z4239">
            <v>19.920000000000016</v>
          </cell>
        </row>
        <row r="4240">
          <cell r="A4240">
            <v>41857</v>
          </cell>
          <cell r="B4240">
            <v>0</v>
          </cell>
          <cell r="C4240">
            <v>0</v>
          </cell>
          <cell r="D4240">
            <v>587079</v>
          </cell>
          <cell r="E4240">
            <v>2175680</v>
          </cell>
          <cell r="F4240">
            <v>110500</v>
          </cell>
          <cell r="H4240">
            <v>0</v>
          </cell>
          <cell r="I4240">
            <v>0</v>
          </cell>
          <cell r="J4240">
            <v>0</v>
          </cell>
          <cell r="K4240">
            <v>0</v>
          </cell>
          <cell r="L4240">
            <v>7340</v>
          </cell>
          <cell r="M4240">
            <v>144.33000000000001</v>
          </cell>
          <cell r="N4240">
            <v>30.93</v>
          </cell>
          <cell r="O4240">
            <v>0.21430056121388483</v>
          </cell>
          <cell r="P4240">
            <v>240</v>
          </cell>
          <cell r="Q4240">
            <v>122000</v>
          </cell>
          <cell r="R4240">
            <v>7.9199750571606735</v>
          </cell>
          <cell r="S4240">
            <v>79.983514986376022</v>
          </cell>
          <cell r="T4240">
            <v>24332</v>
          </cell>
          <cell r="U4240">
            <v>7.0626727350371139</v>
          </cell>
          <cell r="V4240">
            <v>2873259</v>
          </cell>
          <cell r="W4240">
            <v>54612.800000000003</v>
          </cell>
          <cell r="X4240">
            <v>76</v>
          </cell>
          <cell r="Y4240">
            <v>0</v>
          </cell>
          <cell r="Z4240">
            <v>23.012799999999999</v>
          </cell>
        </row>
        <row r="4241">
          <cell r="A4241">
            <v>41858</v>
          </cell>
          <cell r="B4241">
            <v>0</v>
          </cell>
          <cell r="C4241">
            <v>0</v>
          </cell>
          <cell r="D4241">
            <v>535477</v>
          </cell>
          <cell r="E4241">
            <v>2128040</v>
          </cell>
          <cell r="F4241">
            <v>102500</v>
          </cell>
          <cell r="H4241">
            <v>0</v>
          </cell>
          <cell r="I4241">
            <v>0</v>
          </cell>
          <cell r="J4241">
            <v>0</v>
          </cell>
          <cell r="K4241">
            <v>0</v>
          </cell>
          <cell r="L4241">
            <v>6660</v>
          </cell>
          <cell r="M4241">
            <v>137.88</v>
          </cell>
          <cell r="N4241">
            <v>28.44</v>
          </cell>
          <cell r="O4241">
            <v>0.20626631853785901</v>
          </cell>
          <cell r="P4241">
            <v>240</v>
          </cell>
          <cell r="Q4241">
            <v>125000</v>
          </cell>
          <cell r="R4241">
            <v>8.0887003191180735</v>
          </cell>
          <cell r="S4241">
            <v>80.401951951951958</v>
          </cell>
          <cell r="T4241">
            <v>22733</v>
          </cell>
          <cell r="U4241">
            <v>6.854376527693069</v>
          </cell>
          <cell r="V4241">
            <v>2766017</v>
          </cell>
          <cell r="W4241">
            <v>55069.7</v>
          </cell>
          <cell r="X4241">
            <v>74</v>
          </cell>
          <cell r="Y4241">
            <v>0</v>
          </cell>
          <cell r="Z4241">
            <v>21.545600000000022</v>
          </cell>
        </row>
        <row r="4242">
          <cell r="A4242">
            <v>41859</v>
          </cell>
          <cell r="B4242">
            <v>0</v>
          </cell>
          <cell r="C4242">
            <v>0</v>
          </cell>
          <cell r="D4242">
            <v>708267</v>
          </cell>
          <cell r="E4242">
            <v>2076330</v>
          </cell>
          <cell r="F4242">
            <v>101480</v>
          </cell>
          <cell r="H4242">
            <v>0</v>
          </cell>
          <cell r="I4242">
            <v>0</v>
          </cell>
          <cell r="J4242">
            <v>0</v>
          </cell>
          <cell r="K4242">
            <v>0</v>
          </cell>
          <cell r="L4242">
            <v>8840</v>
          </cell>
          <cell r="M4242">
            <v>134.43</v>
          </cell>
          <cell r="N4242">
            <v>29.6</v>
          </cell>
          <cell r="O4242">
            <v>0.22018894591980956</v>
          </cell>
          <cell r="P4242">
            <v>240</v>
          </cell>
          <cell r="Q4242">
            <v>121000</v>
          </cell>
          <cell r="R4242">
            <v>8.1001636539462911</v>
          </cell>
          <cell r="S4242">
            <v>80.120701357466061</v>
          </cell>
          <cell r="T4242">
            <v>25845</v>
          </cell>
          <cell r="U4242">
            <v>7.4685221496169367</v>
          </cell>
          <cell r="V4242">
            <v>2886077</v>
          </cell>
          <cell r="W4242">
            <v>55334.7</v>
          </cell>
          <cell r="X4242">
            <v>78</v>
          </cell>
          <cell r="Y4242">
            <v>0</v>
          </cell>
          <cell r="Z4242">
            <v>24.448000000000022</v>
          </cell>
        </row>
        <row r="4243">
          <cell r="A4243">
            <v>41860</v>
          </cell>
          <cell r="B4243">
            <v>0</v>
          </cell>
          <cell r="C4243">
            <v>0</v>
          </cell>
          <cell r="D4243">
            <v>671803</v>
          </cell>
          <cell r="E4243">
            <v>2133310</v>
          </cell>
          <cell r="F4243">
            <v>105150</v>
          </cell>
          <cell r="H4243">
            <v>0</v>
          </cell>
          <cell r="I4243">
            <v>0</v>
          </cell>
          <cell r="J4243">
            <v>0</v>
          </cell>
          <cell r="K4243">
            <v>0</v>
          </cell>
          <cell r="L4243">
            <v>8380</v>
          </cell>
          <cell r="M4243">
            <v>140.29</v>
          </cell>
          <cell r="N4243">
            <v>35.49</v>
          </cell>
          <cell r="O4243">
            <v>0.25297597833060093</v>
          </cell>
          <cell r="P4243">
            <v>240</v>
          </cell>
          <cell r="Q4243">
            <v>121000</v>
          </cell>
          <cell r="R4243">
            <v>7.977974196307648</v>
          </cell>
          <cell r="S4243">
            <v>80.167422434367538</v>
          </cell>
          <cell r="T4243">
            <v>23571</v>
          </cell>
          <cell r="U4243">
            <v>6.7547895155867357</v>
          </cell>
          <cell r="V4243">
            <v>2910263</v>
          </cell>
          <cell r="W4243">
            <v>52905.7</v>
          </cell>
          <cell r="X4243">
            <v>76</v>
          </cell>
          <cell r="Y4243">
            <v>0</v>
          </cell>
          <cell r="Z4243">
            <v>22.774400000000028</v>
          </cell>
        </row>
        <row r="4244">
          <cell r="A4244">
            <v>41861</v>
          </cell>
          <cell r="B4244">
            <v>0</v>
          </cell>
          <cell r="C4244">
            <v>0</v>
          </cell>
          <cell r="D4244">
            <v>735536</v>
          </cell>
          <cell r="E4244">
            <v>1884880</v>
          </cell>
          <cell r="F4244">
            <v>72840</v>
          </cell>
          <cell r="H4244">
            <v>0</v>
          </cell>
          <cell r="I4244">
            <v>0</v>
          </cell>
          <cell r="J4244">
            <v>0</v>
          </cell>
          <cell r="K4244">
            <v>0</v>
          </cell>
          <cell r="L4244">
            <v>9250</v>
          </cell>
          <cell r="M4244">
            <v>123.44</v>
          </cell>
          <cell r="N4244">
            <v>30.94</v>
          </cell>
          <cell r="O4244">
            <v>0.25064808813998707</v>
          </cell>
          <cell r="P4244">
            <v>240</v>
          </cell>
          <cell r="Q4244">
            <v>117000</v>
          </cell>
          <cell r="R4244">
            <v>7.9298444588464028</v>
          </cell>
          <cell r="S4244">
            <v>79.517405405405412</v>
          </cell>
          <cell r="T4244">
            <v>23751</v>
          </cell>
          <cell r="U4244">
            <v>7.354790632602322</v>
          </cell>
          <cell r="V4244">
            <v>2693256</v>
          </cell>
          <cell r="W4244">
            <v>50351.5</v>
          </cell>
          <cell r="X4244">
            <v>76</v>
          </cell>
          <cell r="Y4244">
            <v>0</v>
          </cell>
          <cell r="Z4244">
            <v>23.012799999999999</v>
          </cell>
        </row>
        <row r="4245">
          <cell r="A4245">
            <v>41862</v>
          </cell>
          <cell r="B4245">
            <v>0</v>
          </cell>
          <cell r="C4245">
            <v>0</v>
          </cell>
          <cell r="D4245">
            <v>844456</v>
          </cell>
          <cell r="E4245">
            <v>1856130</v>
          </cell>
          <cell r="F4245">
            <v>85250</v>
          </cell>
          <cell r="H4245">
            <v>0</v>
          </cell>
          <cell r="I4245">
            <v>0</v>
          </cell>
          <cell r="J4245">
            <v>0</v>
          </cell>
          <cell r="K4245">
            <v>0</v>
          </cell>
          <cell r="L4245">
            <v>10680</v>
          </cell>
          <cell r="M4245">
            <v>119.56</v>
          </cell>
          <cell r="N4245">
            <v>31.28</v>
          </cell>
          <cell r="O4245">
            <v>0.26162596186015391</v>
          </cell>
          <cell r="P4245">
            <v>240</v>
          </cell>
          <cell r="Q4245">
            <v>117000</v>
          </cell>
          <cell r="R4245">
            <v>8.1188524590163933</v>
          </cell>
          <cell r="S4245">
            <v>79.068913857677899</v>
          </cell>
          <cell r="T4245">
            <v>24156</v>
          </cell>
          <cell r="U4245">
            <v>7.23161880311691</v>
          </cell>
          <cell r="V4245">
            <v>2785836</v>
          </cell>
          <cell r="W4245">
            <v>53027.7</v>
          </cell>
          <cell r="X4245">
            <v>78</v>
          </cell>
          <cell r="Y4245">
            <v>0</v>
          </cell>
          <cell r="Z4245">
            <v>24.201600000000013</v>
          </cell>
        </row>
        <row r="4246">
          <cell r="A4246">
            <v>41863</v>
          </cell>
          <cell r="B4246">
            <v>0</v>
          </cell>
          <cell r="C4246">
            <v>0</v>
          </cell>
          <cell r="D4246">
            <v>496551</v>
          </cell>
          <cell r="E4246">
            <v>1795540</v>
          </cell>
          <cell r="F4246">
            <v>93480</v>
          </cell>
          <cell r="H4246">
            <v>0</v>
          </cell>
          <cell r="I4246">
            <v>0</v>
          </cell>
          <cell r="J4246">
            <v>0</v>
          </cell>
          <cell r="K4246">
            <v>0</v>
          </cell>
          <cell r="L4246">
            <v>6330</v>
          </cell>
          <cell r="M4246">
            <v>118.03</v>
          </cell>
          <cell r="N4246">
            <v>28.53</v>
          </cell>
          <cell r="O4246">
            <v>0.24171820723544862</v>
          </cell>
          <cell r="P4246">
            <v>240</v>
          </cell>
          <cell r="Q4246">
            <v>105000</v>
          </cell>
          <cell r="R4246">
            <v>8.0022875540116924</v>
          </cell>
          <cell r="S4246">
            <v>78.444075829383891</v>
          </cell>
          <cell r="T4246">
            <v>23214</v>
          </cell>
          <cell r="U4246">
            <v>8.1156570062261828</v>
          </cell>
          <cell r="V4246">
            <v>2385571</v>
          </cell>
          <cell r="W4246">
            <v>34664</v>
          </cell>
          <cell r="X4246">
            <v>70</v>
          </cell>
          <cell r="Y4246">
            <v>0</v>
          </cell>
          <cell r="Z4246">
            <v>13.601599999999983</v>
          </cell>
        </row>
        <row r="4247">
          <cell r="A4247">
            <v>41864</v>
          </cell>
          <cell r="B4247">
            <v>0</v>
          </cell>
          <cell r="C4247">
            <v>0</v>
          </cell>
          <cell r="D4247">
            <v>989441</v>
          </cell>
          <cell r="E4247">
            <v>1201110</v>
          </cell>
          <cell r="F4247">
            <v>63540</v>
          </cell>
          <cell r="H4247">
            <v>0</v>
          </cell>
          <cell r="I4247">
            <v>0</v>
          </cell>
          <cell r="J4247">
            <v>0</v>
          </cell>
          <cell r="K4247">
            <v>0</v>
          </cell>
          <cell r="L4247">
            <v>12460</v>
          </cell>
          <cell r="M4247">
            <v>75.599999999999994</v>
          </cell>
          <cell r="N4247">
            <v>17.46</v>
          </cell>
          <cell r="O4247">
            <v>0.23095238095238099</v>
          </cell>
          <cell r="P4247">
            <v>240</v>
          </cell>
          <cell r="Q4247">
            <v>95000</v>
          </cell>
          <cell r="R4247">
            <v>8.3640873015873023</v>
          </cell>
          <cell r="S4247">
            <v>79.409390048154094</v>
          </cell>
          <cell r="T4247">
            <v>24236</v>
          </cell>
          <cell r="U4247">
            <v>8.9671730200777162</v>
          </cell>
          <cell r="V4247">
            <v>2254091</v>
          </cell>
          <cell r="W4247">
            <v>35296.400000000001</v>
          </cell>
          <cell r="X4247">
            <v>68</v>
          </cell>
          <cell r="Y4247">
            <v>0</v>
          </cell>
          <cell r="Z4247">
            <v>11.103999999999978</v>
          </cell>
        </row>
        <row r="4248">
          <cell r="A4248">
            <v>41865</v>
          </cell>
          <cell r="B4248">
            <v>0</v>
          </cell>
          <cell r="C4248">
            <v>0</v>
          </cell>
          <cell r="D4248">
            <v>1478660</v>
          </cell>
          <cell r="E4248">
            <v>706530</v>
          </cell>
          <cell r="F4248">
            <v>6940</v>
          </cell>
          <cell r="H4248">
            <v>0</v>
          </cell>
          <cell r="I4248">
            <v>0</v>
          </cell>
          <cell r="J4248">
            <v>0</v>
          </cell>
          <cell r="K4248">
            <v>0</v>
          </cell>
          <cell r="L4248">
            <v>19750</v>
          </cell>
          <cell r="M4248">
            <v>47.38</v>
          </cell>
          <cell r="N4248">
            <v>12.31</v>
          </cell>
          <cell r="O4248">
            <v>0.25981426762346982</v>
          </cell>
          <cell r="P4248">
            <v>240</v>
          </cell>
          <cell r="Q4248">
            <v>97000</v>
          </cell>
          <cell r="R4248">
            <v>7.5292317433516249</v>
          </cell>
          <cell r="S4248">
            <v>74.868860759493671</v>
          </cell>
          <cell r="T4248">
            <v>31187</v>
          </cell>
          <cell r="U4248">
            <v>11.865153070301487</v>
          </cell>
          <cell r="V4248">
            <v>2192130</v>
          </cell>
          <cell r="W4248">
            <v>38487.1</v>
          </cell>
          <cell r="X4248">
            <v>68</v>
          </cell>
          <cell r="Y4248">
            <v>0</v>
          </cell>
          <cell r="Z4248">
            <v>13.804799999999993</v>
          </cell>
        </row>
        <row r="4249">
          <cell r="A4249">
            <v>41866</v>
          </cell>
          <cell r="B4249">
            <v>0</v>
          </cell>
          <cell r="C4249">
            <v>0</v>
          </cell>
          <cell r="D4249">
            <v>525735</v>
          </cell>
          <cell r="E4249">
            <v>1959750</v>
          </cell>
          <cell r="F4249">
            <v>96290</v>
          </cell>
          <cell r="H4249">
            <v>0</v>
          </cell>
          <cell r="I4249">
            <v>0</v>
          </cell>
          <cell r="J4249">
            <v>0</v>
          </cell>
          <cell r="K4249">
            <v>0</v>
          </cell>
          <cell r="L4249">
            <v>6580</v>
          </cell>
          <cell r="M4249">
            <v>125.51</v>
          </cell>
          <cell r="N4249">
            <v>28.86</v>
          </cell>
          <cell r="O4249">
            <v>0.22994183730380047</v>
          </cell>
          <cell r="P4249">
            <v>240</v>
          </cell>
          <cell r="Q4249">
            <v>114000</v>
          </cell>
          <cell r="R4249">
            <v>8.1907417735638592</v>
          </cell>
          <cell r="S4249">
            <v>79.898936170212764</v>
          </cell>
          <cell r="T4249">
            <v>39567</v>
          </cell>
          <cell r="U4249">
            <v>12.781469337955475</v>
          </cell>
          <cell r="V4249">
            <v>2581775</v>
          </cell>
          <cell r="W4249">
            <v>22996.2</v>
          </cell>
          <cell r="X4249">
            <v>72</v>
          </cell>
          <cell r="Y4249">
            <v>0</v>
          </cell>
          <cell r="Z4249">
            <v>18.937600000000032</v>
          </cell>
        </row>
        <row r="4250">
          <cell r="A4250">
            <v>41867</v>
          </cell>
          <cell r="B4250">
            <v>0</v>
          </cell>
          <cell r="C4250">
            <v>0</v>
          </cell>
          <cell r="D4250">
            <v>444818</v>
          </cell>
          <cell r="E4250">
            <v>2127030</v>
          </cell>
          <cell r="F4250">
            <v>103460</v>
          </cell>
          <cell r="H4250">
            <v>0</v>
          </cell>
          <cell r="I4250">
            <v>0</v>
          </cell>
          <cell r="J4250">
            <v>0</v>
          </cell>
          <cell r="K4250">
            <v>0</v>
          </cell>
          <cell r="L4250">
            <v>5580</v>
          </cell>
          <cell r="M4250">
            <v>136.21</v>
          </cell>
          <cell r="N4250">
            <v>28.5</v>
          </cell>
          <cell r="O4250">
            <v>0.20923573893253064</v>
          </cell>
          <cell r="P4250">
            <v>240</v>
          </cell>
          <cell r="Q4250">
            <v>116000</v>
          </cell>
          <cell r="R4250">
            <v>8.1876881286249166</v>
          </cell>
          <cell r="S4250">
            <v>79.716487455197139</v>
          </cell>
          <cell r="T4250">
            <v>37050</v>
          </cell>
          <cell r="U4250">
            <v>11.549959855089583</v>
          </cell>
          <cell r="V4250">
            <v>2675308</v>
          </cell>
          <cell r="W4250">
            <v>0.7</v>
          </cell>
          <cell r="X4250">
            <v>74</v>
          </cell>
          <cell r="Y4250">
            <v>0</v>
          </cell>
          <cell r="Z4250">
            <v>20.387200000000021</v>
          </cell>
        </row>
        <row r="4251">
          <cell r="A4251">
            <v>41868</v>
          </cell>
          <cell r="B4251">
            <v>0</v>
          </cell>
          <cell r="C4251">
            <v>0</v>
          </cell>
          <cell r="D4251">
            <v>663960</v>
          </cell>
          <cell r="E4251">
            <v>2064100</v>
          </cell>
          <cell r="F4251">
            <v>104060</v>
          </cell>
          <cell r="H4251">
            <v>0</v>
          </cell>
          <cell r="I4251">
            <v>0</v>
          </cell>
          <cell r="J4251">
            <v>0</v>
          </cell>
          <cell r="K4251">
            <v>0</v>
          </cell>
          <cell r="L4251">
            <v>8220</v>
          </cell>
          <cell r="M4251">
            <v>133.83000000000001</v>
          </cell>
          <cell r="N4251">
            <v>31.73</v>
          </cell>
          <cell r="O4251">
            <v>0.23709183292236419</v>
          </cell>
          <cell r="P4251">
            <v>240</v>
          </cell>
          <cell r="Q4251">
            <v>122000</v>
          </cell>
          <cell r="R4251">
            <v>8.100425913472316</v>
          </cell>
          <cell r="S4251">
            <v>80.773722627737229</v>
          </cell>
          <cell r="T4251">
            <v>36845</v>
          </cell>
          <cell r="U4251">
            <v>10.850080505063344</v>
          </cell>
          <cell r="V4251">
            <v>2832120</v>
          </cell>
          <cell r="W4251">
            <v>44293.9</v>
          </cell>
          <cell r="X4251">
            <v>76</v>
          </cell>
          <cell r="Y4251">
            <v>0</v>
          </cell>
          <cell r="Z4251">
            <v>22.532800000000023</v>
          </cell>
        </row>
        <row r="4252">
          <cell r="A4252">
            <v>41869</v>
          </cell>
          <cell r="B4252">
            <v>0</v>
          </cell>
          <cell r="C4252">
            <v>0</v>
          </cell>
          <cell r="D4252">
            <v>653171</v>
          </cell>
          <cell r="E4252">
            <v>2064870</v>
          </cell>
          <cell r="F4252">
            <v>105530</v>
          </cell>
          <cell r="H4252">
            <v>0</v>
          </cell>
          <cell r="I4252">
            <v>0</v>
          </cell>
          <cell r="J4252">
            <v>0</v>
          </cell>
          <cell r="K4252">
            <v>0</v>
          </cell>
          <cell r="L4252">
            <v>8110</v>
          </cell>
          <cell r="M4252">
            <v>136.94</v>
          </cell>
          <cell r="N4252">
            <v>32.729999999999997</v>
          </cell>
          <cell r="O4252">
            <v>0.23900978530743389</v>
          </cell>
          <cell r="P4252">
            <v>240</v>
          </cell>
          <cell r="Q4252">
            <v>121000</v>
          </cell>
          <cell r="R4252">
            <v>7.9246385278224043</v>
          </cell>
          <cell r="S4252">
            <v>80.538964241676936</v>
          </cell>
          <cell r="T4252">
            <v>28595</v>
          </cell>
          <cell r="U4252">
            <v>8.4461237206360309</v>
          </cell>
          <cell r="V4252">
            <v>2823571</v>
          </cell>
          <cell r="W4252">
            <v>53190.5</v>
          </cell>
          <cell r="X4252">
            <v>76</v>
          </cell>
          <cell r="Y4252">
            <v>0</v>
          </cell>
          <cell r="Z4252">
            <v>21.808000000000021</v>
          </cell>
        </row>
        <row r="4253">
          <cell r="A4253">
            <v>41870</v>
          </cell>
          <cell r="B4253">
            <v>0</v>
          </cell>
          <cell r="C4253">
            <v>0</v>
          </cell>
          <cell r="D4253">
            <v>618851</v>
          </cell>
          <cell r="E4253">
            <v>2153980</v>
          </cell>
          <cell r="F4253">
            <v>105030</v>
          </cell>
          <cell r="H4253">
            <v>0</v>
          </cell>
          <cell r="I4253">
            <v>0</v>
          </cell>
          <cell r="J4253">
            <v>0</v>
          </cell>
          <cell r="K4253">
            <v>0</v>
          </cell>
          <cell r="L4253">
            <v>7600</v>
          </cell>
          <cell r="M4253">
            <v>142.80000000000001</v>
          </cell>
          <cell r="N4253">
            <v>33.119999999999997</v>
          </cell>
          <cell r="O4253">
            <v>0.23193277310924365</v>
          </cell>
          <cell r="P4253">
            <v>240</v>
          </cell>
          <cell r="Q4253">
            <v>132000</v>
          </cell>
          <cell r="R4253">
            <v>7.9096988795518204</v>
          </cell>
          <cell r="S4253">
            <v>81.427763157894731</v>
          </cell>
          <cell r="T4253">
            <v>23744</v>
          </cell>
          <cell r="U4253">
            <v>6.8809772257937398</v>
          </cell>
          <cell r="V4253">
            <v>2877861</v>
          </cell>
          <cell r="W4253">
            <v>50308.2</v>
          </cell>
          <cell r="X4253">
            <v>76</v>
          </cell>
          <cell r="Y4253">
            <v>0</v>
          </cell>
          <cell r="Z4253">
            <v>23.71520000000001</v>
          </cell>
        </row>
        <row r="4254">
          <cell r="A4254">
            <v>41871</v>
          </cell>
          <cell r="B4254">
            <v>0</v>
          </cell>
          <cell r="C4254">
            <v>0</v>
          </cell>
          <cell r="D4254">
            <v>721410</v>
          </cell>
          <cell r="E4254">
            <v>2152740</v>
          </cell>
          <cell r="F4254">
            <v>110290</v>
          </cell>
          <cell r="H4254">
            <v>0</v>
          </cell>
          <cell r="I4254">
            <v>0</v>
          </cell>
          <cell r="J4254">
            <v>0</v>
          </cell>
          <cell r="K4254">
            <v>0</v>
          </cell>
          <cell r="L4254">
            <v>8880</v>
          </cell>
          <cell r="M4254">
            <v>141.91999999999999</v>
          </cell>
          <cell r="N4254">
            <v>35.44</v>
          </cell>
          <cell r="O4254">
            <v>0.24971815107102593</v>
          </cell>
          <cell r="P4254">
            <v>240</v>
          </cell>
          <cell r="Q4254">
            <v>132000</v>
          </cell>
          <cell r="R4254">
            <v>7.9729072717023675</v>
          </cell>
          <cell r="S4254">
            <v>81.23986486486487</v>
          </cell>
          <cell r="T4254">
            <v>24383</v>
          </cell>
          <cell r="U4254">
            <v>6.8138149870662508</v>
          </cell>
          <cell r="V4254">
            <v>2984440</v>
          </cell>
          <cell r="W4254">
            <v>50492.1</v>
          </cell>
          <cell r="X4254">
            <v>78</v>
          </cell>
          <cell r="Y4254">
            <v>0</v>
          </cell>
          <cell r="Z4254">
            <v>24.201600000000013</v>
          </cell>
        </row>
        <row r="4255">
          <cell r="A4255">
            <v>41872</v>
          </cell>
          <cell r="B4255">
            <v>0</v>
          </cell>
          <cell r="C4255">
            <v>0</v>
          </cell>
          <cell r="D4255">
            <v>874609</v>
          </cell>
          <cell r="E4255">
            <v>2159180</v>
          </cell>
          <cell r="F4255">
            <v>107890</v>
          </cell>
          <cell r="H4255">
            <v>0</v>
          </cell>
          <cell r="I4255">
            <v>0</v>
          </cell>
          <cell r="J4255">
            <v>0</v>
          </cell>
          <cell r="K4255">
            <v>0</v>
          </cell>
          <cell r="L4255">
            <v>10850</v>
          </cell>
          <cell r="M4255">
            <v>138.44</v>
          </cell>
          <cell r="N4255">
            <v>34.020000000000003</v>
          </cell>
          <cell r="O4255">
            <v>0.24573822594625833</v>
          </cell>
          <cell r="P4255">
            <v>240</v>
          </cell>
          <cell r="Q4255">
            <v>135000</v>
          </cell>
          <cell r="R4255">
            <v>8.187915342386594</v>
          </cell>
          <cell r="S4255">
            <v>80.609124423963138</v>
          </cell>
          <cell r="T4255">
            <v>25169</v>
          </cell>
          <cell r="U4255">
            <v>6.6814419932781162</v>
          </cell>
          <cell r="V4255">
            <v>3141679</v>
          </cell>
          <cell r="W4255">
            <v>54109.8</v>
          </cell>
          <cell r="X4255">
            <v>82</v>
          </cell>
          <cell r="Y4255">
            <v>0</v>
          </cell>
          <cell r="Z4255">
            <v>25.078399999999988</v>
          </cell>
        </row>
        <row r="4256">
          <cell r="A4256">
            <v>41873</v>
          </cell>
          <cell r="B4256">
            <v>0</v>
          </cell>
          <cell r="C4256">
            <v>0</v>
          </cell>
          <cell r="D4256">
            <v>920315</v>
          </cell>
          <cell r="E4256">
            <v>2117410</v>
          </cell>
          <cell r="F4256">
            <v>104480</v>
          </cell>
          <cell r="H4256">
            <v>0</v>
          </cell>
          <cell r="I4256">
            <v>0</v>
          </cell>
          <cell r="J4256">
            <v>0</v>
          </cell>
          <cell r="K4256">
            <v>0</v>
          </cell>
          <cell r="L4256">
            <v>11590</v>
          </cell>
          <cell r="M4256">
            <v>134.46</v>
          </cell>
          <cell r="N4256">
            <v>32.83</v>
          </cell>
          <cell r="O4256">
            <v>0.24416183251524615</v>
          </cell>
          <cell r="P4256">
            <v>240</v>
          </cell>
          <cell r="Q4256">
            <v>137000</v>
          </cell>
          <cell r="R4256">
            <v>8.2622713074520302</v>
          </cell>
          <cell r="S4256">
            <v>79.405953408110435</v>
          </cell>
          <cell r="T4256">
            <v>25273</v>
          </cell>
          <cell r="U4256">
            <v>6.7079270766865946</v>
          </cell>
          <cell r="V4256">
            <v>3142205</v>
          </cell>
          <cell r="W4256">
            <v>54644.3</v>
          </cell>
          <cell r="X4256">
            <v>83</v>
          </cell>
          <cell r="Y4256">
            <v>0</v>
          </cell>
          <cell r="Z4256">
            <v>26.828800000000001</v>
          </cell>
        </row>
        <row r="4257">
          <cell r="A4257">
            <v>41874</v>
          </cell>
          <cell r="B4257">
            <v>0</v>
          </cell>
          <cell r="C4257">
            <v>0</v>
          </cell>
          <cell r="D4257">
            <v>1027920</v>
          </cell>
          <cell r="E4257">
            <v>2101640</v>
          </cell>
          <cell r="F4257">
            <v>100440</v>
          </cell>
          <cell r="H4257">
            <v>0</v>
          </cell>
          <cell r="I4257">
            <v>0</v>
          </cell>
          <cell r="J4257">
            <v>0</v>
          </cell>
          <cell r="K4257">
            <v>0</v>
          </cell>
          <cell r="L4257">
            <v>12700</v>
          </cell>
          <cell r="M4257">
            <v>136.82</v>
          </cell>
          <cell r="N4257">
            <v>33.03</v>
          </cell>
          <cell r="O4257">
            <v>0.24141207425814942</v>
          </cell>
          <cell r="P4257">
            <v>240</v>
          </cell>
          <cell r="Q4257">
            <v>136000</v>
          </cell>
          <cell r="R4257">
            <v>8.0473614968571852</v>
          </cell>
          <cell r="S4257">
            <v>80.938582677165357</v>
          </cell>
          <cell r="T4257">
            <v>23591</v>
          </cell>
          <cell r="U4257">
            <v>6.0912984520123841</v>
          </cell>
          <cell r="V4257">
            <v>3230000</v>
          </cell>
          <cell r="W4257">
            <v>54521.7</v>
          </cell>
          <cell r="X4257">
            <v>84</v>
          </cell>
          <cell r="Y4257">
            <v>0</v>
          </cell>
          <cell r="Z4257">
            <v>28.308800000000005</v>
          </cell>
        </row>
        <row r="4258">
          <cell r="A4258">
            <v>41875</v>
          </cell>
          <cell r="B4258">
            <v>0</v>
          </cell>
          <cell r="C4258">
            <v>0</v>
          </cell>
          <cell r="D4258">
            <v>961266</v>
          </cell>
          <cell r="E4258">
            <v>2095850</v>
          </cell>
          <cell r="F4258">
            <v>100960</v>
          </cell>
          <cell r="H4258">
            <v>0</v>
          </cell>
          <cell r="I4258">
            <v>0</v>
          </cell>
          <cell r="J4258">
            <v>0</v>
          </cell>
          <cell r="K4258">
            <v>0</v>
          </cell>
          <cell r="L4258">
            <v>11900</v>
          </cell>
          <cell r="M4258">
            <v>138.05000000000001</v>
          </cell>
          <cell r="N4258">
            <v>36.22</v>
          </cell>
          <cell r="O4258">
            <v>0.26236870699022091</v>
          </cell>
          <cell r="P4258">
            <v>240</v>
          </cell>
          <cell r="Q4258">
            <v>136000</v>
          </cell>
          <cell r="R4258">
            <v>7.9565737051792826</v>
          </cell>
          <cell r="S4258">
            <v>80.778655462184872</v>
          </cell>
          <cell r="T4258">
            <v>25928</v>
          </cell>
          <cell r="U4258">
            <v>6.8471917711923336</v>
          </cell>
          <cell r="V4258">
            <v>3158076</v>
          </cell>
          <cell r="W4258">
            <v>52823.7</v>
          </cell>
          <cell r="X4258">
            <v>83</v>
          </cell>
          <cell r="Y4258">
            <v>0</v>
          </cell>
          <cell r="Z4258">
            <v>27.100800000000007</v>
          </cell>
        </row>
        <row r="4259">
          <cell r="A4259">
            <v>41876</v>
          </cell>
          <cell r="B4259">
            <v>0</v>
          </cell>
          <cell r="C4259">
            <v>0</v>
          </cell>
          <cell r="D4259">
            <v>1032570</v>
          </cell>
          <cell r="E4259">
            <v>2135470</v>
          </cell>
          <cell r="F4259">
            <v>102200</v>
          </cell>
          <cell r="H4259">
            <v>0</v>
          </cell>
          <cell r="I4259">
            <v>0</v>
          </cell>
          <cell r="J4259">
            <v>0</v>
          </cell>
          <cell r="K4259">
            <v>0</v>
          </cell>
          <cell r="L4259">
            <v>12880</v>
          </cell>
          <cell r="M4259">
            <v>138.78</v>
          </cell>
          <cell r="N4259">
            <v>35.159999999999997</v>
          </cell>
          <cell r="O4259">
            <v>0.25335062689148291</v>
          </cell>
          <cell r="P4259">
            <v>240</v>
          </cell>
          <cell r="Q4259">
            <v>140000</v>
          </cell>
          <cell r="R4259">
            <v>8.0619325551232173</v>
          </cell>
          <cell r="S4259">
            <v>80.168478260869563</v>
          </cell>
          <cell r="T4259">
            <v>27254</v>
          </cell>
          <cell r="U4259">
            <v>6.9505100543079399</v>
          </cell>
          <cell r="V4259">
            <v>3270240</v>
          </cell>
          <cell r="W4259">
            <v>52171.6</v>
          </cell>
          <cell r="X4259">
            <v>82</v>
          </cell>
          <cell r="Y4259">
            <v>0</v>
          </cell>
          <cell r="Z4259">
            <v>28.539200000000022</v>
          </cell>
        </row>
        <row r="4260">
          <cell r="A4260">
            <v>41877</v>
          </cell>
          <cell r="B4260">
            <v>0</v>
          </cell>
          <cell r="C4260">
            <v>0</v>
          </cell>
          <cell r="D4260">
            <v>958657</v>
          </cell>
          <cell r="E4260">
            <v>2140070</v>
          </cell>
          <cell r="F4260">
            <v>102800</v>
          </cell>
          <cell r="H4260">
            <v>0</v>
          </cell>
          <cell r="I4260">
            <v>0</v>
          </cell>
          <cell r="J4260">
            <v>0</v>
          </cell>
          <cell r="K4260">
            <v>0</v>
          </cell>
          <cell r="L4260">
            <v>12020</v>
          </cell>
          <cell r="M4260">
            <v>138.32</v>
          </cell>
          <cell r="N4260">
            <v>35.01</v>
          </cell>
          <cell r="O4260">
            <v>0.25310873337189127</v>
          </cell>
          <cell r="P4260">
            <v>240</v>
          </cell>
          <cell r="Q4260">
            <v>138000</v>
          </cell>
          <cell r="R4260">
            <v>8.1075404858299596</v>
          </cell>
          <cell r="S4260">
            <v>79.755158069883521</v>
          </cell>
          <cell r="T4260">
            <v>27009</v>
          </cell>
          <cell r="U4260">
            <v>7.0358631990297127</v>
          </cell>
          <cell r="V4260">
            <v>3201527</v>
          </cell>
          <cell r="W4260">
            <v>51404.4</v>
          </cell>
          <cell r="X4260">
            <v>82</v>
          </cell>
          <cell r="Y4260">
            <v>0</v>
          </cell>
          <cell r="Z4260">
            <v>28.025599999999997</v>
          </cell>
        </row>
        <row r="4261">
          <cell r="A4261">
            <v>41878</v>
          </cell>
          <cell r="B4261">
            <v>0</v>
          </cell>
          <cell r="C4261">
            <v>0</v>
          </cell>
          <cell r="D4261">
            <v>722716</v>
          </cell>
          <cell r="E4261">
            <v>2136980</v>
          </cell>
          <cell r="F4261">
            <v>106540</v>
          </cell>
          <cell r="H4261">
            <v>0</v>
          </cell>
          <cell r="I4261">
            <v>0</v>
          </cell>
          <cell r="J4261">
            <v>0</v>
          </cell>
          <cell r="K4261">
            <v>0</v>
          </cell>
          <cell r="L4261">
            <v>9120</v>
          </cell>
          <cell r="M4261">
            <v>137.28</v>
          </cell>
          <cell r="N4261">
            <v>34.700000000000003</v>
          </cell>
          <cell r="O4261">
            <v>0.25276806526806528</v>
          </cell>
          <cell r="P4261">
            <v>240</v>
          </cell>
          <cell r="Q4261">
            <v>135000</v>
          </cell>
          <cell r="R4261">
            <v>8.1713286713286717</v>
          </cell>
          <cell r="S4261">
            <v>79.24517543859649</v>
          </cell>
          <cell r="T4261">
            <v>27575</v>
          </cell>
          <cell r="U4261">
            <v>7.7531086535258824</v>
          </cell>
          <cell r="V4261">
            <v>2966236</v>
          </cell>
          <cell r="W4261">
            <v>53334.6</v>
          </cell>
          <cell r="X4261">
            <v>82</v>
          </cell>
          <cell r="Y4261">
            <v>0</v>
          </cell>
          <cell r="Z4261">
            <v>28.284800000000018</v>
          </cell>
        </row>
        <row r="4262">
          <cell r="A4262">
            <v>41879</v>
          </cell>
          <cell r="B4262">
            <v>0</v>
          </cell>
          <cell r="C4262">
            <v>0</v>
          </cell>
          <cell r="D4262">
            <v>739736</v>
          </cell>
          <cell r="E4262">
            <v>2181830</v>
          </cell>
          <cell r="F4262">
            <v>108700</v>
          </cell>
          <cell r="H4262">
            <v>0</v>
          </cell>
          <cell r="I4262">
            <v>0</v>
          </cell>
          <cell r="J4262">
            <v>0</v>
          </cell>
          <cell r="K4262">
            <v>0</v>
          </cell>
          <cell r="L4262">
            <v>9150</v>
          </cell>
          <cell r="M4262">
            <v>141.47999999999999</v>
          </cell>
          <cell r="N4262">
            <v>36.06</v>
          </cell>
          <cell r="O4262">
            <v>0.25487701441899918</v>
          </cell>
          <cell r="P4262">
            <v>240</v>
          </cell>
          <cell r="Q4262">
            <v>131000</v>
          </cell>
          <cell r="R4262">
            <v>8.0948897370653103</v>
          </cell>
          <cell r="S4262">
            <v>80.845464480874313</v>
          </cell>
          <cell r="T4262">
            <v>26864</v>
          </cell>
          <cell r="U4262">
            <v>7.3936004297972522</v>
          </cell>
          <cell r="V4262">
            <v>3030266</v>
          </cell>
          <cell r="W4262">
            <v>53284.2</v>
          </cell>
          <cell r="X4262">
            <v>81</v>
          </cell>
          <cell r="Y4262">
            <v>0</v>
          </cell>
          <cell r="Z4262">
            <v>27.068799999999996</v>
          </cell>
        </row>
        <row r="4263">
          <cell r="A4263">
            <v>41880</v>
          </cell>
          <cell r="B4263">
            <v>0</v>
          </cell>
          <cell r="C4263">
            <v>0</v>
          </cell>
          <cell r="D4263">
            <v>569346</v>
          </cell>
          <cell r="E4263">
            <v>2176040</v>
          </cell>
          <cell r="F4263">
            <v>106590</v>
          </cell>
          <cell r="H4263">
            <v>0</v>
          </cell>
          <cell r="J4263">
            <v>0</v>
          </cell>
          <cell r="K4263">
            <v>0</v>
          </cell>
          <cell r="L4263">
            <v>7210</v>
          </cell>
          <cell r="M4263">
            <v>143.28</v>
          </cell>
          <cell r="N4263">
            <v>37.43</v>
          </cell>
          <cell r="O4263">
            <v>0.26123673925181462</v>
          </cell>
          <cell r="P4263">
            <v>240</v>
          </cell>
          <cell r="Q4263">
            <v>128000</v>
          </cell>
          <cell r="R4263">
            <v>7.965626744835288</v>
          </cell>
          <cell r="S4263">
            <v>78.966158113730927</v>
          </cell>
          <cell r="T4263">
            <v>25942</v>
          </cell>
          <cell r="U4263">
            <v>7.5861886635792173</v>
          </cell>
          <cell r="V4263">
            <v>2851976</v>
          </cell>
          <cell r="W4263">
            <v>52798.5</v>
          </cell>
          <cell r="X4263">
            <v>78</v>
          </cell>
          <cell r="Y4263">
            <v>0</v>
          </cell>
          <cell r="Z4263">
            <v>23.705600000000018</v>
          </cell>
        </row>
        <row r="4264">
          <cell r="A4264">
            <v>41881</v>
          </cell>
          <cell r="B4264">
            <v>0</v>
          </cell>
          <cell r="C4264">
            <v>0</v>
          </cell>
          <cell r="D4264">
            <v>470052</v>
          </cell>
          <cell r="E4264">
            <v>2148570</v>
          </cell>
          <cell r="F4264">
            <v>105240</v>
          </cell>
          <cell r="H4264">
            <v>0</v>
          </cell>
          <cell r="J4264">
            <v>0</v>
          </cell>
          <cell r="K4264">
            <v>0</v>
          </cell>
          <cell r="L4264">
            <v>5900</v>
          </cell>
          <cell r="M4264">
            <v>146.13</v>
          </cell>
          <cell r="N4264">
            <v>40.630000000000003</v>
          </cell>
          <cell r="O4264">
            <v>0.27804010127968248</v>
          </cell>
          <cell r="P4264">
            <v>240</v>
          </cell>
          <cell r="Q4264">
            <v>124000</v>
          </cell>
          <cell r="R4264">
            <v>7.7116608499281458</v>
          </cell>
          <cell r="S4264">
            <v>79.669830508474575</v>
          </cell>
          <cell r="T4264">
            <v>31128</v>
          </cell>
          <cell r="U4264">
            <v>9.5308616956365633</v>
          </cell>
          <cell r="V4264">
            <v>2723862</v>
          </cell>
          <cell r="W4264">
            <v>54899</v>
          </cell>
          <cell r="X4264">
            <v>75</v>
          </cell>
          <cell r="Y4264">
            <v>0</v>
          </cell>
          <cell r="Z4264">
            <v>22.049600000000012</v>
          </cell>
        </row>
        <row r="4265">
          <cell r="A4265">
            <v>41882</v>
          </cell>
          <cell r="B4265">
            <v>0</v>
          </cell>
          <cell r="C4265">
            <v>0</v>
          </cell>
          <cell r="D4265">
            <v>526715</v>
          </cell>
          <cell r="E4265">
            <v>2137680</v>
          </cell>
          <cell r="F4265">
            <v>101750</v>
          </cell>
          <cell r="H4265">
            <v>0</v>
          </cell>
          <cell r="J4265">
            <v>0</v>
          </cell>
          <cell r="K4265">
            <v>0</v>
          </cell>
          <cell r="L4265">
            <v>6610</v>
          </cell>
          <cell r="M4265">
            <v>143.31</v>
          </cell>
          <cell r="N4265">
            <v>38.700000000000003</v>
          </cell>
          <cell r="O4265">
            <v>0.27004396064475616</v>
          </cell>
          <cell r="P4265">
            <v>240</v>
          </cell>
          <cell r="Q4265">
            <v>125000</v>
          </cell>
          <cell r="R4265">
            <v>7.813237038587677</v>
          </cell>
          <cell r="S4265">
            <v>79.684568835098332</v>
          </cell>
          <cell r="T4265">
            <v>25525</v>
          </cell>
          <cell r="U4265">
            <v>7.6958547003139754</v>
          </cell>
          <cell r="V4265">
            <v>2766145</v>
          </cell>
          <cell r="W4265">
            <v>54425.8</v>
          </cell>
          <cell r="X4265">
            <v>78</v>
          </cell>
          <cell r="Y4265">
            <v>0</v>
          </cell>
          <cell r="Z4265">
            <v>23.705600000000018</v>
          </cell>
        </row>
        <row r="4266">
          <cell r="A4266">
            <v>41883</v>
          </cell>
          <cell r="B4266">
            <v>0</v>
          </cell>
          <cell r="C4266">
            <v>0</v>
          </cell>
          <cell r="D4266">
            <v>587733</v>
          </cell>
          <cell r="E4266">
            <v>2172660</v>
          </cell>
          <cell r="F4266">
            <v>103780</v>
          </cell>
          <cell r="H4266">
            <v>0</v>
          </cell>
          <cell r="J4266">
            <v>0</v>
          </cell>
          <cell r="K4266">
            <v>0</v>
          </cell>
          <cell r="L4266">
            <v>7290</v>
          </cell>
          <cell r="M4266">
            <v>142.36000000000001</v>
          </cell>
          <cell r="N4266">
            <v>38.94</v>
          </cell>
          <cell r="O4266">
            <v>0.27353189098061248</v>
          </cell>
          <cell r="P4266">
            <v>240</v>
          </cell>
          <cell r="Q4266">
            <v>123000</v>
          </cell>
          <cell r="R4266">
            <v>7.9953638662545661</v>
          </cell>
          <cell r="S4266">
            <v>80.62181069958848</v>
          </cell>
          <cell r="T4266">
            <v>27383</v>
          </cell>
          <cell r="U4266">
            <v>7.9734785573357474</v>
          </cell>
          <cell r="V4266">
            <v>2864173</v>
          </cell>
          <cell r="W4266">
            <v>53785.3</v>
          </cell>
          <cell r="X4266">
            <v>78</v>
          </cell>
          <cell r="Y4266">
            <v>0</v>
          </cell>
          <cell r="Z4266">
            <v>23.454400000000007</v>
          </cell>
        </row>
        <row r="4267">
          <cell r="A4267">
            <v>41884</v>
          </cell>
          <cell r="B4267">
            <v>0</v>
          </cell>
          <cell r="C4267">
            <v>0</v>
          </cell>
          <cell r="D4267">
            <v>557132</v>
          </cell>
          <cell r="E4267">
            <v>2183120</v>
          </cell>
          <cell r="F4267">
            <v>105190</v>
          </cell>
          <cell r="H4267">
            <v>0</v>
          </cell>
          <cell r="I4267">
            <v>0</v>
          </cell>
          <cell r="J4267">
            <v>0</v>
          </cell>
          <cell r="K4267">
            <v>0</v>
          </cell>
          <cell r="L4267">
            <v>6950</v>
          </cell>
          <cell r="M4267">
            <v>139.24</v>
          </cell>
          <cell r="N4267">
            <v>34.64</v>
          </cell>
          <cell r="O4267">
            <v>0.24877908646940533</v>
          </cell>
          <cell r="P4267">
            <v>240</v>
          </cell>
          <cell r="Q4267">
            <v>123000</v>
          </cell>
          <cell r="R4267">
            <v>8.2171430623384083</v>
          </cell>
          <cell r="S4267">
            <v>80.162877697841722</v>
          </cell>
          <cell r="T4267">
            <v>26412</v>
          </cell>
          <cell r="U4267">
            <v>7.7413660162463334</v>
          </cell>
          <cell r="V4267">
            <v>2845442</v>
          </cell>
          <cell r="W4267">
            <v>53215.5</v>
          </cell>
          <cell r="X4267">
            <v>75</v>
          </cell>
          <cell r="Y4267">
            <v>0</v>
          </cell>
          <cell r="Z4267">
            <v>20.622399999999999</v>
          </cell>
        </row>
        <row r="4268">
          <cell r="A4268">
            <v>41885</v>
          </cell>
          <cell r="B4268">
            <v>0</v>
          </cell>
          <cell r="C4268">
            <v>0</v>
          </cell>
          <cell r="D4268">
            <v>462048</v>
          </cell>
          <cell r="E4268">
            <v>2153170</v>
          </cell>
          <cell r="F4268">
            <v>104360</v>
          </cell>
          <cell r="H4268">
            <v>0</v>
          </cell>
          <cell r="I4268">
            <v>0</v>
          </cell>
          <cell r="J4268">
            <v>0</v>
          </cell>
          <cell r="K4268">
            <v>0</v>
          </cell>
          <cell r="L4268">
            <v>5810</v>
          </cell>
          <cell r="M4268">
            <v>139.54</v>
          </cell>
          <cell r="N4268">
            <v>34.090000000000003</v>
          </cell>
          <cell r="O4268">
            <v>0.24430270890067368</v>
          </cell>
          <cell r="P4268">
            <v>240</v>
          </cell>
          <cell r="Q4268">
            <v>119000</v>
          </cell>
          <cell r="R4268">
            <v>8.0891858965171277</v>
          </cell>
          <cell r="S4268">
            <v>79.526333907056795</v>
          </cell>
          <cell r="T4268">
            <v>30955</v>
          </cell>
          <cell r="U4268">
            <v>9.4928220481265839</v>
          </cell>
          <cell r="V4268">
            <v>2719578</v>
          </cell>
          <cell r="W4268">
            <v>54227.3</v>
          </cell>
          <cell r="X4268">
            <v>74</v>
          </cell>
          <cell r="Y4268">
            <v>0</v>
          </cell>
          <cell r="Z4268">
            <v>22.003200000000007</v>
          </cell>
        </row>
        <row r="4269">
          <cell r="A4269">
            <v>41886</v>
          </cell>
          <cell r="B4269">
            <v>0</v>
          </cell>
          <cell r="C4269">
            <v>0</v>
          </cell>
          <cell r="D4269">
            <v>699178</v>
          </cell>
          <cell r="E4269">
            <v>2151420</v>
          </cell>
          <cell r="F4269">
            <v>104230</v>
          </cell>
          <cell r="H4269">
            <v>0</v>
          </cell>
          <cell r="I4269">
            <v>0</v>
          </cell>
          <cell r="J4269">
            <v>0</v>
          </cell>
          <cell r="K4269">
            <v>0</v>
          </cell>
          <cell r="L4269">
            <v>8880</v>
          </cell>
          <cell r="M4269">
            <v>135.72</v>
          </cell>
          <cell r="N4269">
            <v>33</v>
          </cell>
          <cell r="O4269">
            <v>0.2431476569407604</v>
          </cell>
          <cell r="P4269">
            <v>240</v>
          </cell>
          <cell r="Q4269">
            <v>132000</v>
          </cell>
          <cell r="R4269">
            <v>8.3099395814913048</v>
          </cell>
          <cell r="S4269">
            <v>78.736261261261262</v>
          </cell>
          <cell r="T4269">
            <v>43677</v>
          </cell>
          <cell r="U4269">
            <v>12.327830249341078</v>
          </cell>
          <cell r="V4269">
            <v>2954828</v>
          </cell>
          <cell r="W4269">
            <v>54725</v>
          </cell>
          <cell r="X4269">
            <v>76</v>
          </cell>
          <cell r="Y4269">
            <v>0</v>
          </cell>
          <cell r="Z4269">
            <v>22.776000000000039</v>
          </cell>
        </row>
        <row r="4270">
          <cell r="A4270">
            <v>41887</v>
          </cell>
          <cell r="B4270">
            <v>0</v>
          </cell>
          <cell r="C4270">
            <v>0</v>
          </cell>
          <cell r="D4270">
            <v>722500</v>
          </cell>
          <cell r="E4270">
            <v>2137550</v>
          </cell>
          <cell r="F4270">
            <v>103760</v>
          </cell>
          <cell r="H4270">
            <v>0</v>
          </cell>
          <cell r="I4270">
            <v>0</v>
          </cell>
          <cell r="J4270">
            <v>0</v>
          </cell>
          <cell r="K4270">
            <v>0</v>
          </cell>
          <cell r="L4270">
            <v>9140</v>
          </cell>
          <cell r="M4270">
            <v>133.9</v>
          </cell>
          <cell r="N4270">
            <v>31.77</v>
          </cell>
          <cell r="O4270">
            <v>0.23726661687826736</v>
          </cell>
          <cell r="P4270">
            <v>240</v>
          </cell>
          <cell r="Q4270">
            <v>136000</v>
          </cell>
          <cell r="R4270">
            <v>8.369342793129201</v>
          </cell>
          <cell r="S4270">
            <v>79.048140043763681</v>
          </cell>
          <cell r="T4270">
            <v>37980</v>
          </cell>
          <cell r="U4270">
            <v>10.687365249459312</v>
          </cell>
          <cell r="V4270">
            <v>2963810</v>
          </cell>
          <cell r="W4270">
            <v>54291.1</v>
          </cell>
          <cell r="X4270">
            <v>83</v>
          </cell>
          <cell r="Y4270">
            <v>0</v>
          </cell>
          <cell r="Z4270">
            <v>26</v>
          </cell>
        </row>
        <row r="4271">
          <cell r="A4271">
            <v>41888</v>
          </cell>
          <cell r="B4271">
            <v>0</v>
          </cell>
          <cell r="C4271">
            <v>0</v>
          </cell>
          <cell r="D4271">
            <v>75976</v>
          </cell>
          <cell r="E4271">
            <v>2132900</v>
          </cell>
          <cell r="F4271">
            <v>106050</v>
          </cell>
          <cell r="H4271">
            <v>0</v>
          </cell>
          <cell r="I4271">
            <v>0</v>
          </cell>
          <cell r="J4271">
            <v>0</v>
          </cell>
          <cell r="K4271">
            <v>0</v>
          </cell>
          <cell r="L4271">
            <v>1440</v>
          </cell>
          <cell r="M4271">
            <v>135.66999999999999</v>
          </cell>
          <cell r="N4271">
            <v>33.92</v>
          </cell>
          <cell r="O4271">
            <v>0.25001842706567412</v>
          </cell>
          <cell r="P4271">
            <v>240</v>
          </cell>
          <cell r="Q4271">
            <v>99000</v>
          </cell>
          <cell r="R4271">
            <v>8.2514557381882501</v>
          </cell>
          <cell r="S4271">
            <v>52.761111111111113</v>
          </cell>
          <cell r="T4271">
            <v>30241</v>
          </cell>
          <cell r="U4271">
            <v>10.894946101948831</v>
          </cell>
          <cell r="V4271">
            <v>2314926</v>
          </cell>
          <cell r="W4271">
            <v>53665.2</v>
          </cell>
          <cell r="X4271">
            <v>68</v>
          </cell>
          <cell r="Y4271">
            <v>0</v>
          </cell>
          <cell r="Z4271">
            <v>14.675200000000004</v>
          </cell>
        </row>
        <row r="4272">
          <cell r="A4272">
            <v>41889</v>
          </cell>
          <cell r="B4272">
            <v>0</v>
          </cell>
          <cell r="C4272">
            <v>0</v>
          </cell>
          <cell r="D4272">
            <v>1448</v>
          </cell>
          <cell r="E4272">
            <v>2021610</v>
          </cell>
          <cell r="F4272">
            <v>100680</v>
          </cell>
          <cell r="H4272">
            <v>0</v>
          </cell>
          <cell r="I4272">
            <v>0</v>
          </cell>
          <cell r="J4272">
            <v>0</v>
          </cell>
          <cell r="K4272">
            <v>0</v>
          </cell>
          <cell r="L4272">
            <v>330</v>
          </cell>
          <cell r="M4272">
            <v>130.61000000000001</v>
          </cell>
          <cell r="N4272">
            <v>34.24</v>
          </cell>
          <cell r="O4272">
            <v>0.26215450578056809</v>
          </cell>
          <cell r="P4272">
            <v>240</v>
          </cell>
          <cell r="Q4272">
            <v>91000</v>
          </cell>
          <cell r="R4272">
            <v>8.1245310466273626</v>
          </cell>
          <cell r="S4272">
            <v>4.3878787878787877</v>
          </cell>
          <cell r="T4272">
            <v>32208</v>
          </cell>
          <cell r="U4272">
            <v>12.648204251183525</v>
          </cell>
          <cell r="V4272">
            <v>2123738</v>
          </cell>
          <cell r="W4272">
            <v>52775.6</v>
          </cell>
          <cell r="X4272">
            <v>66</v>
          </cell>
          <cell r="Y4272">
            <v>0</v>
          </cell>
          <cell r="Z4272">
            <v>11.289599999999979</v>
          </cell>
        </row>
        <row r="4273">
          <cell r="A4273">
            <v>41890</v>
          </cell>
          <cell r="B4273">
            <v>0</v>
          </cell>
          <cell r="C4273">
            <v>0</v>
          </cell>
          <cell r="D4273">
            <v>8873</v>
          </cell>
          <cell r="E4273">
            <v>2000630</v>
          </cell>
          <cell r="F4273">
            <v>101470</v>
          </cell>
          <cell r="H4273">
            <v>0</v>
          </cell>
          <cell r="I4273">
            <v>0</v>
          </cell>
          <cell r="J4273">
            <v>0</v>
          </cell>
          <cell r="K4273">
            <v>0</v>
          </cell>
          <cell r="L4273">
            <v>780</v>
          </cell>
          <cell r="M4273">
            <v>130.85</v>
          </cell>
          <cell r="N4273">
            <v>32.78</v>
          </cell>
          <cell r="O4273">
            <v>0.25051585785250291</v>
          </cell>
          <cell r="P4273">
            <v>240</v>
          </cell>
          <cell r="Q4273">
            <v>95000</v>
          </cell>
          <cell r="R4273">
            <v>8.0324799388612913</v>
          </cell>
          <cell r="S4273">
            <v>11.375641025641025</v>
          </cell>
          <cell r="T4273">
            <v>32520</v>
          </cell>
          <cell r="U4273">
            <v>12.847952105498269</v>
          </cell>
          <cell r="V4273">
            <v>2110973</v>
          </cell>
          <cell r="W4273">
            <v>52467.1</v>
          </cell>
          <cell r="X4273">
            <v>66</v>
          </cell>
          <cell r="Y4273">
            <v>0</v>
          </cell>
          <cell r="Z4273">
            <v>12.559999999999988</v>
          </cell>
        </row>
        <row r="4274">
          <cell r="A4274">
            <v>41891</v>
          </cell>
          <cell r="B4274">
            <v>0</v>
          </cell>
          <cell r="C4274">
            <v>0</v>
          </cell>
          <cell r="D4274">
            <v>287642</v>
          </cell>
          <cell r="E4274">
            <v>2115270</v>
          </cell>
          <cell r="F4274">
            <v>105760</v>
          </cell>
          <cell r="H4274">
            <v>0</v>
          </cell>
          <cell r="I4274">
            <v>0</v>
          </cell>
          <cell r="J4274">
            <v>0</v>
          </cell>
          <cell r="K4274">
            <v>0</v>
          </cell>
          <cell r="L4274">
            <v>3710</v>
          </cell>
          <cell r="M4274">
            <v>136.25</v>
          </cell>
          <cell r="N4274">
            <v>35.26</v>
          </cell>
          <cell r="O4274">
            <v>0.25878899082568807</v>
          </cell>
          <cell r="P4274">
            <v>240</v>
          </cell>
          <cell r="Q4274">
            <v>117000</v>
          </cell>
          <cell r="R4274">
            <v>8.1505688073394502</v>
          </cell>
          <cell r="S4274">
            <v>77.531536388140168</v>
          </cell>
          <cell r="T4274">
            <v>27643</v>
          </cell>
          <cell r="U4274">
            <v>9.1898271276595729</v>
          </cell>
          <cell r="V4274">
            <v>2508672</v>
          </cell>
          <cell r="W4274">
            <v>47787.199999999997</v>
          </cell>
          <cell r="X4274">
            <v>70</v>
          </cell>
          <cell r="Y4274">
            <v>0</v>
          </cell>
          <cell r="Z4274">
            <v>15.452800000000011</v>
          </cell>
        </row>
        <row r="4275">
          <cell r="A4275">
            <v>41892</v>
          </cell>
          <cell r="B4275">
            <v>0</v>
          </cell>
          <cell r="C4275">
            <v>0</v>
          </cell>
          <cell r="D4275">
            <v>625526</v>
          </cell>
          <cell r="E4275">
            <v>2179850</v>
          </cell>
          <cell r="F4275">
            <v>107230</v>
          </cell>
          <cell r="H4275">
            <v>0</v>
          </cell>
          <cell r="I4275">
            <v>0</v>
          </cell>
          <cell r="J4275">
            <v>0</v>
          </cell>
          <cell r="K4275">
            <v>0</v>
          </cell>
          <cell r="L4275">
            <v>7890</v>
          </cell>
          <cell r="M4275">
            <v>136.55000000000001</v>
          </cell>
          <cell r="N4275">
            <v>34.42</v>
          </cell>
          <cell r="O4275">
            <v>0.25206883925302087</v>
          </cell>
          <cell r="P4275">
            <v>240</v>
          </cell>
          <cell r="Q4275">
            <v>129000</v>
          </cell>
          <cell r="R4275">
            <v>8.3745148297326981</v>
          </cell>
          <cell r="S4275">
            <v>79.2808618504436</v>
          </cell>
          <cell r="T4275">
            <v>28046</v>
          </cell>
          <cell r="U4275">
            <v>8.030733988737234</v>
          </cell>
          <cell r="V4275">
            <v>2912606</v>
          </cell>
          <cell r="W4275">
            <v>47927.4</v>
          </cell>
          <cell r="X4275">
            <v>78</v>
          </cell>
          <cell r="Y4275">
            <v>0</v>
          </cell>
          <cell r="Z4275">
            <v>23.699200000000019</v>
          </cell>
        </row>
        <row r="4276">
          <cell r="A4276">
            <v>41893</v>
          </cell>
          <cell r="B4276">
            <v>0</v>
          </cell>
          <cell r="C4276">
            <v>0</v>
          </cell>
          <cell r="D4276">
            <v>77716</v>
          </cell>
          <cell r="E4276">
            <v>2099260</v>
          </cell>
          <cell r="F4276">
            <v>103940</v>
          </cell>
          <cell r="H4276">
            <v>0</v>
          </cell>
          <cell r="I4276">
            <v>0</v>
          </cell>
          <cell r="J4276">
            <v>0</v>
          </cell>
          <cell r="K4276">
            <v>0</v>
          </cell>
          <cell r="L4276">
            <v>1530</v>
          </cell>
          <cell r="M4276">
            <v>133.61000000000001</v>
          </cell>
          <cell r="N4276">
            <v>33.94</v>
          </cell>
          <cell r="O4276">
            <v>0.25402290247735942</v>
          </cell>
          <cell r="P4276">
            <v>240</v>
          </cell>
          <cell r="Q4276">
            <v>107000</v>
          </cell>
          <cell r="R4276">
            <v>8.2448918494124683</v>
          </cell>
          <cell r="S4276">
            <v>50.794771241830063</v>
          </cell>
          <cell r="T4276">
            <v>26831</v>
          </cell>
          <cell r="U4276">
            <v>9.8105559345455955</v>
          </cell>
          <cell r="V4276">
            <v>2280916</v>
          </cell>
          <cell r="W4276">
            <v>51997.4</v>
          </cell>
          <cell r="X4276">
            <v>65</v>
          </cell>
          <cell r="Y4276">
            <v>0</v>
          </cell>
          <cell r="Z4276">
            <v>12.427199999999992</v>
          </cell>
        </row>
        <row r="4277">
          <cell r="A4277">
            <v>41894</v>
          </cell>
          <cell r="B4277">
            <v>0</v>
          </cell>
          <cell r="C4277">
            <v>0</v>
          </cell>
          <cell r="D4277">
            <v>0</v>
          </cell>
          <cell r="E4277">
            <v>1890980</v>
          </cell>
          <cell r="F4277">
            <v>103230</v>
          </cell>
          <cell r="H4277">
            <v>0</v>
          </cell>
          <cell r="I4277">
            <v>0</v>
          </cell>
          <cell r="J4277">
            <v>0</v>
          </cell>
          <cell r="K4277">
            <v>0</v>
          </cell>
          <cell r="L4277">
            <v>0</v>
          </cell>
          <cell r="M4277">
            <v>123.78</v>
          </cell>
          <cell r="N4277">
            <v>30.81</v>
          </cell>
          <cell r="O4277">
            <v>0.24890935530780417</v>
          </cell>
          <cell r="P4277">
            <v>240</v>
          </cell>
          <cell r="Q4277">
            <v>86000</v>
          </cell>
          <cell r="R4277">
            <v>8.055461302310551</v>
          </cell>
          <cell r="S4277" t="str">
            <v/>
          </cell>
          <cell r="T4277">
            <v>27204</v>
          </cell>
          <cell r="U4277">
            <v>11.377004427818534</v>
          </cell>
          <cell r="V4277">
            <v>1994210</v>
          </cell>
          <cell r="W4277">
            <v>54890.8</v>
          </cell>
          <cell r="X4277">
            <v>58</v>
          </cell>
          <cell r="Y4277">
            <v>7</v>
          </cell>
          <cell r="Z4277">
            <v>5.7039999999999864</v>
          </cell>
        </row>
        <row r="4278">
          <cell r="A4278">
            <v>41895</v>
          </cell>
          <cell r="B4278">
            <v>0</v>
          </cell>
          <cell r="C4278">
            <v>0</v>
          </cell>
          <cell r="D4278">
            <v>0</v>
          </cell>
          <cell r="E4278">
            <v>1794810</v>
          </cell>
          <cell r="F4278">
            <v>98180</v>
          </cell>
          <cell r="H4278">
            <v>0</v>
          </cell>
          <cell r="I4278">
            <v>0</v>
          </cell>
          <cell r="J4278">
            <v>0</v>
          </cell>
          <cell r="K4278">
            <v>0</v>
          </cell>
          <cell r="L4278">
            <v>0</v>
          </cell>
          <cell r="M4278">
            <v>114.72</v>
          </cell>
          <cell r="N4278">
            <v>29.09</v>
          </cell>
          <cell r="O4278">
            <v>0.25357391910739191</v>
          </cell>
          <cell r="P4278">
            <v>240</v>
          </cell>
          <cell r="Q4278">
            <v>79000</v>
          </cell>
          <cell r="R4278">
            <v>8.2504794281729428</v>
          </cell>
          <cell r="S4278" t="str">
            <v/>
          </cell>
          <cell r="T4278">
            <v>26772</v>
          </cell>
          <cell r="U4278">
            <v>11.795016349795826</v>
          </cell>
          <cell r="V4278">
            <v>1892990</v>
          </cell>
          <cell r="W4278">
            <v>51200</v>
          </cell>
          <cell r="X4278">
            <v>55</v>
          </cell>
          <cell r="Y4278">
            <v>10</v>
          </cell>
          <cell r="Z4278">
            <v>0</v>
          </cell>
        </row>
        <row r="4279">
          <cell r="A4279">
            <v>41896</v>
          </cell>
          <cell r="B4279">
            <v>0</v>
          </cell>
          <cell r="C4279">
            <v>0</v>
          </cell>
          <cell r="D4279">
            <v>0</v>
          </cell>
          <cell r="E4279">
            <v>1820030</v>
          </cell>
          <cell r="F4279">
            <v>99380</v>
          </cell>
          <cell r="H4279">
            <v>0</v>
          </cell>
          <cell r="I4279">
            <v>0</v>
          </cell>
          <cell r="J4279">
            <v>0</v>
          </cell>
          <cell r="K4279">
            <v>0</v>
          </cell>
          <cell r="L4279">
            <v>0</v>
          </cell>
          <cell r="M4279">
            <v>115.79</v>
          </cell>
          <cell r="N4279">
            <v>29.22</v>
          </cell>
          <cell r="O4279">
            <v>0.25235339839364362</v>
          </cell>
          <cell r="P4279">
            <v>240</v>
          </cell>
          <cell r="Q4279">
            <v>84000</v>
          </cell>
          <cell r="R4279">
            <v>8.2883236894377745</v>
          </cell>
          <cell r="S4279" t="str">
            <v/>
          </cell>
          <cell r="T4279">
            <v>28626</v>
          </cell>
          <cell r="U4279">
            <v>12.438240917782027</v>
          </cell>
          <cell r="V4279">
            <v>1919410</v>
          </cell>
          <cell r="W4279">
            <v>42355.5</v>
          </cell>
          <cell r="X4279">
            <v>57</v>
          </cell>
          <cell r="Y4279">
            <v>8</v>
          </cell>
          <cell r="Z4279">
            <v>2.755199999999995</v>
          </cell>
        </row>
        <row r="4280">
          <cell r="A4280">
            <v>41897</v>
          </cell>
          <cell r="B4280">
            <v>0</v>
          </cell>
          <cell r="C4280">
            <v>0</v>
          </cell>
          <cell r="D4280">
            <v>93982</v>
          </cell>
          <cell r="E4280">
            <v>2002490</v>
          </cell>
          <cell r="F4280">
            <v>102780</v>
          </cell>
          <cell r="H4280">
            <v>0</v>
          </cell>
          <cell r="I4280">
            <v>0</v>
          </cell>
          <cell r="J4280">
            <v>0</v>
          </cell>
          <cell r="K4280">
            <v>0</v>
          </cell>
          <cell r="L4280">
            <v>1360</v>
          </cell>
          <cell r="M4280">
            <v>129.13999999999999</v>
          </cell>
          <cell r="N4280">
            <v>33.61</v>
          </cell>
          <cell r="O4280">
            <v>0.26026018274740592</v>
          </cell>
          <cell r="P4280">
            <v>240</v>
          </cell>
          <cell r="Q4280">
            <v>105000</v>
          </cell>
          <cell r="R4280">
            <v>8.1511150689174556</v>
          </cell>
          <cell r="S4280">
            <v>69.104411764705887</v>
          </cell>
          <cell r="T4280">
            <v>27183</v>
          </cell>
          <cell r="U4280">
            <v>10.308333015043297</v>
          </cell>
          <cell r="V4280">
            <v>2199252</v>
          </cell>
          <cell r="W4280">
            <v>38221.300000000003</v>
          </cell>
          <cell r="X4280">
            <v>62</v>
          </cell>
          <cell r="Y4280">
            <v>3</v>
          </cell>
          <cell r="Z4280">
            <v>8.3711999999999804</v>
          </cell>
        </row>
        <row r="4281">
          <cell r="A4281">
            <v>41898</v>
          </cell>
          <cell r="B4281">
            <v>0</v>
          </cell>
          <cell r="C4281">
            <v>0</v>
          </cell>
          <cell r="D4281">
            <v>1178</v>
          </cell>
          <cell r="E4281">
            <v>1965960</v>
          </cell>
          <cell r="F4281">
            <v>103250</v>
          </cell>
          <cell r="H4281">
            <v>0</v>
          </cell>
          <cell r="I4281">
            <v>0</v>
          </cell>
          <cell r="J4281">
            <v>0</v>
          </cell>
          <cell r="K4281">
            <v>0</v>
          </cell>
          <cell r="L4281">
            <v>50</v>
          </cell>
          <cell r="M4281">
            <v>126.13</v>
          </cell>
          <cell r="N4281">
            <v>33.47</v>
          </cell>
          <cell r="O4281">
            <v>0.26536113533655753</v>
          </cell>
          <cell r="P4281">
            <v>240</v>
          </cell>
          <cell r="Q4281">
            <v>85000</v>
          </cell>
          <cell r="R4281">
            <v>8.2026877031634022</v>
          </cell>
          <cell r="S4281">
            <v>23.56</v>
          </cell>
          <cell r="T4281">
            <v>24847</v>
          </cell>
          <cell r="U4281">
            <v>10.008944217219188</v>
          </cell>
          <cell r="V4281">
            <v>2070388</v>
          </cell>
          <cell r="W4281">
            <v>39199.699999999997</v>
          </cell>
          <cell r="X4281">
            <v>56</v>
          </cell>
          <cell r="Y4281">
            <v>9</v>
          </cell>
          <cell r="Z4281">
            <v>2.7215999999999809</v>
          </cell>
        </row>
        <row r="4282">
          <cell r="A4282">
            <v>41899</v>
          </cell>
          <cell r="B4282">
            <v>0</v>
          </cell>
          <cell r="C4282">
            <v>0</v>
          </cell>
          <cell r="D4282">
            <v>1231</v>
          </cell>
          <cell r="E4282">
            <v>1957240</v>
          </cell>
          <cell r="F4282">
            <v>100160</v>
          </cell>
          <cell r="H4282">
            <v>0</v>
          </cell>
          <cell r="I4282">
            <v>0</v>
          </cell>
          <cell r="J4282">
            <v>0</v>
          </cell>
          <cell r="K4282">
            <v>0</v>
          </cell>
          <cell r="L4282">
            <v>40</v>
          </cell>
          <cell r="M4282">
            <v>125.76</v>
          </cell>
          <cell r="N4282">
            <v>34.03</v>
          </cell>
          <cell r="O4282">
            <v>0.27059478371501272</v>
          </cell>
          <cell r="P4282">
            <v>240</v>
          </cell>
          <cell r="Q4282">
            <v>86000</v>
          </cell>
          <cell r="R4282">
            <v>8.179866412213741</v>
          </cell>
          <cell r="S4282">
            <v>30.774999999999999</v>
          </cell>
          <cell r="T4282">
            <v>27824</v>
          </cell>
          <cell r="U4282">
            <v>11.272159022185132</v>
          </cell>
          <cell r="V4282">
            <v>2058631</v>
          </cell>
          <cell r="W4282">
            <v>47608.800000000003</v>
          </cell>
          <cell r="X4282">
            <v>56</v>
          </cell>
          <cell r="Y4282">
            <v>9</v>
          </cell>
          <cell r="Z4282">
            <v>4.2975999999999814</v>
          </cell>
        </row>
        <row r="4283">
          <cell r="A4283">
            <v>41900</v>
          </cell>
          <cell r="B4283">
            <v>0</v>
          </cell>
          <cell r="C4283">
            <v>0</v>
          </cell>
          <cell r="D4283">
            <v>1283</v>
          </cell>
          <cell r="E4283">
            <v>2034370</v>
          </cell>
          <cell r="F4283">
            <v>102790</v>
          </cell>
          <cell r="H4283">
            <v>0</v>
          </cell>
          <cell r="I4283">
            <v>0</v>
          </cell>
          <cell r="J4283">
            <v>0</v>
          </cell>
          <cell r="K4283">
            <v>0</v>
          </cell>
          <cell r="L4283">
            <v>40</v>
          </cell>
          <cell r="M4283">
            <v>129.19</v>
          </cell>
          <cell r="N4283">
            <v>35.14</v>
          </cell>
          <cell r="O4283">
            <v>0.27200247697190189</v>
          </cell>
          <cell r="P4283">
            <v>240</v>
          </cell>
          <cell r="Q4283">
            <v>93000</v>
          </cell>
          <cell r="R4283">
            <v>8.2713832339964402</v>
          </cell>
          <cell r="S4283">
            <v>32.075000000000003</v>
          </cell>
          <cell r="T4283">
            <v>25764</v>
          </cell>
          <cell r="U4283">
            <v>10.048047107170966</v>
          </cell>
          <cell r="V4283">
            <v>2138443</v>
          </cell>
          <cell r="W4283">
            <v>45766.2</v>
          </cell>
          <cell r="X4283">
            <v>65</v>
          </cell>
          <cell r="Y4283">
            <v>0</v>
          </cell>
          <cell r="Z4283">
            <v>10.775999999999982</v>
          </cell>
        </row>
        <row r="4284">
          <cell r="A4284">
            <v>41901</v>
          </cell>
          <cell r="B4284">
            <v>0</v>
          </cell>
          <cell r="C4284">
            <v>0</v>
          </cell>
          <cell r="D4284">
            <v>21237</v>
          </cell>
          <cell r="E4284">
            <v>2028080</v>
          </cell>
          <cell r="F4284">
            <v>104410</v>
          </cell>
          <cell r="H4284">
            <v>0</v>
          </cell>
          <cell r="I4284">
            <v>0</v>
          </cell>
          <cell r="J4284">
            <v>0</v>
          </cell>
          <cell r="K4284">
            <v>0</v>
          </cell>
          <cell r="L4284">
            <v>830</v>
          </cell>
          <cell r="M4284">
            <v>130.74</v>
          </cell>
          <cell r="N4284">
            <v>33.840000000000003</v>
          </cell>
          <cell r="O4284">
            <v>0.2588343276732446</v>
          </cell>
          <cell r="P4284">
            <v>240</v>
          </cell>
          <cell r="Q4284">
            <v>95000</v>
          </cell>
          <cell r="R4284">
            <v>8.1554612207434598</v>
          </cell>
          <cell r="S4284">
            <v>25.586746987951805</v>
          </cell>
          <cell r="T4284">
            <v>27111</v>
          </cell>
          <cell r="U4284">
            <v>10.498347283569366</v>
          </cell>
          <cell r="V4284">
            <v>2153727</v>
          </cell>
          <cell r="W4284">
            <v>45299.6</v>
          </cell>
          <cell r="X4284">
            <v>64</v>
          </cell>
          <cell r="Y4284">
            <v>1</v>
          </cell>
          <cell r="Z4284">
            <v>11.467199999999991</v>
          </cell>
        </row>
        <row r="4285">
          <cell r="A4285">
            <v>41902</v>
          </cell>
          <cell r="B4285">
            <v>0</v>
          </cell>
          <cell r="C4285">
            <v>0</v>
          </cell>
          <cell r="D4285">
            <v>383221</v>
          </cell>
          <cell r="E4285">
            <v>1813440</v>
          </cell>
          <cell r="F4285">
            <v>89970</v>
          </cell>
          <cell r="H4285">
            <v>0</v>
          </cell>
          <cell r="I4285">
            <v>0</v>
          </cell>
          <cell r="J4285">
            <v>0</v>
          </cell>
          <cell r="K4285">
            <v>0</v>
          </cell>
          <cell r="L4285">
            <v>4870</v>
          </cell>
          <cell r="M4285">
            <v>114.83</v>
          </cell>
          <cell r="N4285">
            <v>28.99</v>
          </cell>
          <cell r="O4285">
            <v>0.25246015849516673</v>
          </cell>
          <cell r="P4285">
            <v>240</v>
          </cell>
          <cell r="Q4285">
            <v>119000</v>
          </cell>
          <cell r="R4285">
            <v>8.2879474005050948</v>
          </cell>
          <cell r="S4285">
            <v>78.690143737166323</v>
          </cell>
          <cell r="T4285">
            <v>30681</v>
          </cell>
          <cell r="U4285">
            <v>11.190241888612547</v>
          </cell>
          <cell r="V4285">
            <v>2286631</v>
          </cell>
          <cell r="W4285">
            <v>48845.4</v>
          </cell>
          <cell r="X4285">
            <v>69</v>
          </cell>
          <cell r="Y4285">
            <v>0</v>
          </cell>
          <cell r="Z4285">
            <v>16.275199999999998</v>
          </cell>
        </row>
        <row r="4286">
          <cell r="A4286">
            <v>41903</v>
          </cell>
          <cell r="B4286">
            <v>0</v>
          </cell>
          <cell r="C4286">
            <v>0</v>
          </cell>
          <cell r="D4286">
            <v>223230</v>
          </cell>
          <cell r="E4286">
            <v>1636700</v>
          </cell>
          <cell r="F4286">
            <v>8450</v>
          </cell>
          <cell r="H4286">
            <v>0</v>
          </cell>
          <cell r="I4286">
            <v>0</v>
          </cell>
          <cell r="J4286">
            <v>0</v>
          </cell>
          <cell r="K4286">
            <v>0</v>
          </cell>
          <cell r="L4286">
            <v>3300</v>
          </cell>
          <cell r="M4286">
            <v>105.13</v>
          </cell>
          <cell r="N4286">
            <v>30.06</v>
          </cell>
          <cell r="O4286">
            <v>0.28593170360506043</v>
          </cell>
          <cell r="P4286">
            <v>240</v>
          </cell>
          <cell r="Q4286">
            <v>100000</v>
          </cell>
          <cell r="R4286">
            <v>7.8243603157994865</v>
          </cell>
          <cell r="S4286">
            <v>67.645454545454541</v>
          </cell>
          <cell r="T4286">
            <v>25960</v>
          </cell>
          <cell r="U4286">
            <v>11.587921086716834</v>
          </cell>
          <cell r="V4286">
            <v>1868380</v>
          </cell>
          <cell r="W4286">
            <v>48713.9</v>
          </cell>
          <cell r="X4286">
            <v>70</v>
          </cell>
          <cell r="Y4286">
            <v>0</v>
          </cell>
          <cell r="Z4286">
            <v>12.169599999999974</v>
          </cell>
        </row>
        <row r="4287">
          <cell r="A4287">
            <v>41904</v>
          </cell>
          <cell r="B4287">
            <v>0</v>
          </cell>
          <cell r="C4287">
            <v>0</v>
          </cell>
          <cell r="D4287">
            <v>0</v>
          </cell>
          <cell r="E4287">
            <v>1894120</v>
          </cell>
          <cell r="F4287">
            <v>99250</v>
          </cell>
          <cell r="H4287">
            <v>0</v>
          </cell>
          <cell r="I4287">
            <v>0</v>
          </cell>
          <cell r="J4287">
            <v>0</v>
          </cell>
          <cell r="K4287">
            <v>0</v>
          </cell>
          <cell r="L4287">
            <v>0</v>
          </cell>
          <cell r="M4287">
            <v>121.76</v>
          </cell>
          <cell r="N4287">
            <v>34.19</v>
          </cell>
          <cell r="O4287">
            <v>0.28079829172141918</v>
          </cell>
          <cell r="P4287">
            <v>240</v>
          </cell>
          <cell r="Q4287">
            <v>85000</v>
          </cell>
          <cell r="R4287">
            <v>8.1856521024967144</v>
          </cell>
          <cell r="S4287" t="str">
            <v/>
          </cell>
          <cell r="T4287">
            <v>25252</v>
          </cell>
          <cell r="U4287">
            <v>10.565107330801608</v>
          </cell>
          <cell r="V4287">
            <v>1993370</v>
          </cell>
          <cell r="W4287">
            <v>42340.5</v>
          </cell>
          <cell r="X4287">
            <v>60</v>
          </cell>
          <cell r="Y4287">
            <v>5</v>
          </cell>
          <cell r="Z4287">
            <v>5.5295999999999808</v>
          </cell>
        </row>
        <row r="4288">
          <cell r="A4288">
            <v>41905</v>
          </cell>
          <cell r="B4288">
            <v>0</v>
          </cell>
          <cell r="C4288">
            <v>0</v>
          </cell>
          <cell r="D4288">
            <v>0</v>
          </cell>
          <cell r="E4288">
            <v>1922170</v>
          </cell>
          <cell r="F4288">
            <v>100500</v>
          </cell>
          <cell r="H4288">
            <v>0</v>
          </cell>
          <cell r="I4288">
            <v>0</v>
          </cell>
          <cell r="J4288">
            <v>0</v>
          </cell>
          <cell r="K4288">
            <v>0</v>
          </cell>
          <cell r="L4288">
            <v>0</v>
          </cell>
          <cell r="M4288">
            <v>124.78</v>
          </cell>
          <cell r="N4288">
            <v>30.21</v>
          </cell>
          <cell r="O4288">
            <v>0.24210610674787628</v>
          </cell>
          <cell r="P4288">
            <v>240</v>
          </cell>
          <cell r="Q4288">
            <v>87000</v>
          </cell>
          <cell r="R4288">
            <v>8.1049447026767112</v>
          </cell>
          <cell r="S4288" t="str">
            <v/>
          </cell>
          <cell r="T4288">
            <v>27705</v>
          </cell>
          <cell r="U4288">
            <v>11.423499631674963</v>
          </cell>
          <cell r="V4288">
            <v>2022670</v>
          </cell>
          <cell r="W4288">
            <v>513.4</v>
          </cell>
          <cell r="X4288">
            <v>58</v>
          </cell>
          <cell r="Y4288">
            <v>7</v>
          </cell>
          <cell r="Z4288">
            <v>5.7055999999999898</v>
          </cell>
        </row>
        <row r="4289">
          <cell r="A4289">
            <v>41906</v>
          </cell>
          <cell r="B4289">
            <v>0</v>
          </cell>
          <cell r="C4289">
            <v>0</v>
          </cell>
          <cell r="D4289">
            <v>1145</v>
          </cell>
          <cell r="E4289">
            <v>2006730</v>
          </cell>
          <cell r="F4289">
            <v>101670</v>
          </cell>
          <cell r="H4289">
            <v>0</v>
          </cell>
          <cell r="I4289">
            <v>0</v>
          </cell>
          <cell r="J4289">
            <v>0</v>
          </cell>
          <cell r="K4289">
            <v>0</v>
          </cell>
          <cell r="L4289">
            <v>120</v>
          </cell>
          <cell r="M4289">
            <v>127.64</v>
          </cell>
          <cell r="N4289">
            <v>33.29</v>
          </cell>
          <cell r="O4289">
            <v>0.26081165778752741</v>
          </cell>
          <cell r="P4289">
            <v>240</v>
          </cell>
          <cell r="Q4289">
            <v>94000</v>
          </cell>
          <cell r="R4289">
            <v>8.2591664055155132</v>
          </cell>
          <cell r="S4289">
            <v>9.5416666666666661</v>
          </cell>
          <cell r="T4289">
            <v>24394</v>
          </cell>
          <cell r="U4289">
            <v>9.6440682706460397</v>
          </cell>
          <cell r="V4289">
            <v>2109545</v>
          </cell>
          <cell r="W4289">
            <v>43475.1</v>
          </cell>
          <cell r="X4289">
            <v>60</v>
          </cell>
          <cell r="Y4289">
            <v>5</v>
          </cell>
          <cell r="Z4289">
            <v>7.2527999999999864</v>
          </cell>
        </row>
        <row r="4290">
          <cell r="A4290">
            <v>41907</v>
          </cell>
          <cell r="B4290">
            <v>0</v>
          </cell>
          <cell r="C4290">
            <v>0</v>
          </cell>
          <cell r="D4290">
            <v>8152</v>
          </cell>
          <cell r="E4290">
            <v>2002460</v>
          </cell>
          <cell r="F4290">
            <v>101310</v>
          </cell>
          <cell r="H4290">
            <v>0</v>
          </cell>
          <cell r="I4290">
            <v>0</v>
          </cell>
          <cell r="J4290">
            <v>0</v>
          </cell>
          <cell r="K4290">
            <v>0</v>
          </cell>
          <cell r="L4290">
            <v>750</v>
          </cell>
          <cell r="M4290">
            <v>127.58</v>
          </cell>
          <cell r="N4290">
            <v>32.94</v>
          </cell>
          <cell r="O4290">
            <v>0.25819093901865497</v>
          </cell>
          <cell r="P4290">
            <v>240</v>
          </cell>
          <cell r="Q4290">
            <v>95000</v>
          </cell>
          <cell r="R4290">
            <v>8.2449051575482049</v>
          </cell>
          <cell r="S4290">
            <v>10.869333333333334</v>
          </cell>
          <cell r="T4290">
            <v>24663</v>
          </cell>
          <cell r="U4290">
            <v>9.7394420816677894</v>
          </cell>
          <cell r="V4290">
            <v>2111922</v>
          </cell>
          <cell r="W4290">
            <v>45154.3</v>
          </cell>
          <cell r="X4290">
            <v>64</v>
          </cell>
          <cell r="Y4290">
            <v>1</v>
          </cell>
          <cell r="Z4290">
            <v>10.668799999999997</v>
          </cell>
        </row>
        <row r="4291">
          <cell r="A4291">
            <v>41908</v>
          </cell>
          <cell r="B4291">
            <v>0</v>
          </cell>
          <cell r="C4291">
            <v>0</v>
          </cell>
          <cell r="D4291">
            <v>3468</v>
          </cell>
          <cell r="E4291">
            <v>2046010</v>
          </cell>
          <cell r="F4291">
            <v>105380</v>
          </cell>
          <cell r="H4291">
            <v>0</v>
          </cell>
          <cell r="J4291">
            <v>0</v>
          </cell>
          <cell r="K4291">
            <v>0</v>
          </cell>
          <cell r="L4291">
            <v>780</v>
          </cell>
          <cell r="M4291">
            <v>130.24</v>
          </cell>
          <cell r="N4291">
            <v>33.11</v>
          </cell>
          <cell r="O4291">
            <v>0.25422297297297297</v>
          </cell>
          <cell r="P4291">
            <v>240</v>
          </cell>
          <cell r="Q4291">
            <v>92000</v>
          </cell>
          <cell r="R4291">
            <v>8.25932893120393</v>
          </cell>
          <cell r="S4291">
            <v>4.4461538461538463</v>
          </cell>
          <cell r="T4291">
            <v>27772</v>
          </cell>
          <cell r="U4291">
            <v>10.748665573323162</v>
          </cell>
          <cell r="V4291">
            <v>2154858</v>
          </cell>
          <cell r="W4291">
            <v>47107.4</v>
          </cell>
          <cell r="X4291">
            <v>66</v>
          </cell>
          <cell r="Y4291">
            <v>0</v>
          </cell>
          <cell r="Z4291">
            <v>12.980799999999995</v>
          </cell>
        </row>
        <row r="4292">
          <cell r="A4292">
            <v>41909</v>
          </cell>
          <cell r="B4292">
            <v>0</v>
          </cell>
          <cell r="C4292">
            <v>0</v>
          </cell>
          <cell r="D4292">
            <v>34891</v>
          </cell>
          <cell r="E4292">
            <v>2062020</v>
          </cell>
          <cell r="F4292">
            <v>107580</v>
          </cell>
          <cell r="H4292">
            <v>0</v>
          </cell>
          <cell r="J4292">
            <v>0</v>
          </cell>
          <cell r="K4292">
            <v>0</v>
          </cell>
          <cell r="L4292">
            <v>740</v>
          </cell>
          <cell r="M4292">
            <v>133.62</v>
          </cell>
          <cell r="N4292">
            <v>32.03</v>
          </cell>
          <cell r="O4292">
            <v>0.23970962430773837</v>
          </cell>
          <cell r="P4292">
            <v>240</v>
          </cell>
          <cell r="Q4292">
            <v>99000</v>
          </cell>
          <cell r="R4292">
            <v>8.1185451279748548</v>
          </cell>
          <cell r="S4292">
            <v>47.15</v>
          </cell>
          <cell r="T4292">
            <v>24816</v>
          </cell>
          <cell r="U4292">
            <v>9.3883549535924615</v>
          </cell>
          <cell r="V4292">
            <v>2204491</v>
          </cell>
          <cell r="W4292">
            <v>48391.7</v>
          </cell>
          <cell r="X4292">
            <v>68</v>
          </cell>
          <cell r="Y4292">
            <v>0</v>
          </cell>
          <cell r="Z4292">
            <v>14.460800000000006</v>
          </cell>
        </row>
        <row r="4293">
          <cell r="A4293">
            <v>41910</v>
          </cell>
          <cell r="B4293">
            <v>0</v>
          </cell>
          <cell r="C4293">
            <v>0</v>
          </cell>
          <cell r="D4293">
            <v>116879</v>
          </cell>
          <cell r="E4293">
            <v>2090930</v>
          </cell>
          <cell r="F4293">
            <v>107500</v>
          </cell>
          <cell r="H4293">
            <v>0</v>
          </cell>
          <cell r="J4293">
            <v>0</v>
          </cell>
          <cell r="K4293">
            <v>0</v>
          </cell>
          <cell r="L4293">
            <v>1670</v>
          </cell>
          <cell r="M4293">
            <v>129.66999999999999</v>
          </cell>
          <cell r="N4293">
            <v>29.09</v>
          </cell>
          <cell r="O4293">
            <v>0.22433870594586258</v>
          </cell>
          <cell r="P4293">
            <v>240</v>
          </cell>
          <cell r="Q4293">
            <v>109000</v>
          </cell>
          <cell r="R4293">
            <v>8.4770185856404723</v>
          </cell>
          <cell r="S4293">
            <v>69.987425149700599</v>
          </cell>
          <cell r="T4293">
            <v>28489</v>
          </cell>
          <cell r="U4293">
            <v>10.262054006614237</v>
          </cell>
          <cell r="V4293">
            <v>2315309</v>
          </cell>
          <cell r="W4293">
            <v>49777.8</v>
          </cell>
          <cell r="X4293">
            <v>68</v>
          </cell>
          <cell r="Y4293">
            <v>0</v>
          </cell>
          <cell r="Z4293">
            <v>14.45920000000001</v>
          </cell>
        </row>
        <row r="4294">
          <cell r="A4294">
            <v>41911</v>
          </cell>
          <cell r="B4294">
            <v>0</v>
          </cell>
          <cell r="C4294">
            <v>0</v>
          </cell>
          <cell r="D4294">
            <v>107333</v>
          </cell>
          <cell r="E4294">
            <v>2078500</v>
          </cell>
          <cell r="F4294">
            <v>107140</v>
          </cell>
          <cell r="H4294">
            <v>0</v>
          </cell>
          <cell r="I4294">
            <v>0</v>
          </cell>
          <cell r="J4294">
            <v>0</v>
          </cell>
          <cell r="K4294">
            <v>0</v>
          </cell>
          <cell r="L4294">
            <v>1660</v>
          </cell>
          <cell r="M4294">
            <v>128.22999999999999</v>
          </cell>
          <cell r="N4294">
            <v>28.1</v>
          </cell>
          <cell r="O4294">
            <v>0.2191374873274585</v>
          </cell>
          <cell r="P4294">
            <v>240</v>
          </cell>
          <cell r="Q4294">
            <v>102000</v>
          </cell>
          <cell r="R4294">
            <v>8.5223426655228902</v>
          </cell>
          <cell r="S4294">
            <v>64.658433734939763</v>
          </cell>
          <cell r="T4294">
            <v>30480</v>
          </cell>
          <cell r="U4294">
            <v>11.086183744858747</v>
          </cell>
          <cell r="V4294">
            <v>2292973</v>
          </cell>
          <cell r="W4294">
            <v>50753.7</v>
          </cell>
          <cell r="X4294">
            <v>68</v>
          </cell>
          <cell r="Y4294">
            <v>0</v>
          </cell>
          <cell r="Z4294">
            <v>14.456000000000017</v>
          </cell>
        </row>
        <row r="4295">
          <cell r="A4295">
            <v>41912</v>
          </cell>
          <cell r="B4295">
            <v>0</v>
          </cell>
          <cell r="C4295">
            <v>0</v>
          </cell>
          <cell r="D4295">
            <v>124247</v>
          </cell>
          <cell r="E4295">
            <v>2060750</v>
          </cell>
          <cell r="F4295">
            <v>108010</v>
          </cell>
          <cell r="H4295">
            <v>0</v>
          </cell>
          <cell r="I4295">
            <v>0</v>
          </cell>
          <cell r="J4295">
            <v>0</v>
          </cell>
          <cell r="K4295">
            <v>0</v>
          </cell>
          <cell r="L4295">
            <v>1780</v>
          </cell>
          <cell r="M4295">
            <v>125.32</v>
          </cell>
          <cell r="N4295">
            <v>27.73</v>
          </cell>
          <cell r="O4295">
            <v>0.22127353973827005</v>
          </cell>
          <cell r="P4295">
            <v>240</v>
          </cell>
          <cell r="Q4295">
            <v>110000</v>
          </cell>
          <cell r="R4295">
            <v>8.6528886051707623</v>
          </cell>
          <cell r="S4295">
            <v>69.801685393258424</v>
          </cell>
          <cell r="T4295">
            <v>27788</v>
          </cell>
          <cell r="U4295">
            <v>10.106899804492528</v>
          </cell>
          <cell r="V4295">
            <v>2293007</v>
          </cell>
          <cell r="W4295">
            <v>51307.6</v>
          </cell>
          <cell r="X4295">
            <v>69</v>
          </cell>
          <cell r="Y4295">
            <v>0</v>
          </cell>
          <cell r="Z4295">
            <v>15.182400000000015</v>
          </cell>
        </row>
        <row r="4296">
          <cell r="A4296">
            <v>41913</v>
          </cell>
          <cell r="B4296">
            <v>0</v>
          </cell>
          <cell r="C4296">
            <v>0</v>
          </cell>
          <cell r="D4296">
            <v>299117</v>
          </cell>
          <cell r="E4296">
            <v>2067010</v>
          </cell>
          <cell r="F4296">
            <v>104830</v>
          </cell>
          <cell r="H4296">
            <v>0</v>
          </cell>
          <cell r="I4296">
            <v>0</v>
          </cell>
          <cell r="J4296">
            <v>0</v>
          </cell>
          <cell r="K4296">
            <v>0</v>
          </cell>
          <cell r="L4296">
            <v>3720</v>
          </cell>
          <cell r="M4296">
            <v>130.43</v>
          </cell>
          <cell r="N4296">
            <v>29.42</v>
          </cell>
          <cell r="O4296">
            <v>0.22556160392547728</v>
          </cell>
          <cell r="P4296">
            <v>240</v>
          </cell>
          <cell r="Q4296">
            <v>114000</v>
          </cell>
          <cell r="R4296">
            <v>8.3256919420378743</v>
          </cell>
          <cell r="S4296">
            <v>80.40779569892473</v>
          </cell>
          <cell r="T4296">
            <v>29803</v>
          </cell>
          <cell r="U4296">
            <v>10.059139839341599</v>
          </cell>
          <cell r="V4296">
            <v>2470957</v>
          </cell>
          <cell r="W4296">
            <v>51162.8</v>
          </cell>
          <cell r="X4296">
            <v>68</v>
          </cell>
          <cell r="Y4296">
            <v>0</v>
          </cell>
          <cell r="Z4296">
            <v>14.235199999999992</v>
          </cell>
        </row>
        <row r="4297">
          <cell r="A4297">
            <v>41914</v>
          </cell>
          <cell r="B4297">
            <v>0</v>
          </cell>
          <cell r="C4297">
            <v>0</v>
          </cell>
          <cell r="D4297">
            <v>578593</v>
          </cell>
          <cell r="E4297">
            <v>2129090</v>
          </cell>
          <cell r="F4297">
            <v>107120</v>
          </cell>
          <cell r="H4297">
            <v>0</v>
          </cell>
          <cell r="I4297">
            <v>0</v>
          </cell>
          <cell r="J4297">
            <v>0</v>
          </cell>
          <cell r="K4297">
            <v>0</v>
          </cell>
          <cell r="L4297">
            <v>7380</v>
          </cell>
          <cell r="M4297">
            <v>131.93</v>
          </cell>
          <cell r="N4297">
            <v>26.56</v>
          </cell>
          <cell r="O4297">
            <v>0.20131888122489197</v>
          </cell>
          <cell r="P4297">
            <v>240</v>
          </cell>
          <cell r="Q4297">
            <v>132000</v>
          </cell>
          <cell r="R4297">
            <v>8.4749867353899795</v>
          </cell>
          <cell r="S4297">
            <v>78.40013550135501</v>
          </cell>
          <cell r="T4297">
            <v>25595</v>
          </cell>
          <cell r="U4297">
            <v>7.58356090994645</v>
          </cell>
          <cell r="V4297">
            <v>2814803</v>
          </cell>
          <cell r="W4297">
            <v>50415.9</v>
          </cell>
          <cell r="X4297">
            <v>68</v>
          </cell>
          <cell r="Y4297">
            <v>0</v>
          </cell>
          <cell r="Z4297">
            <v>14.231999999999999</v>
          </cell>
        </row>
        <row r="4298">
          <cell r="A4298">
            <v>41915</v>
          </cell>
          <cell r="B4298">
            <v>0</v>
          </cell>
          <cell r="C4298">
            <v>0</v>
          </cell>
          <cell r="D4298">
            <v>42466</v>
          </cell>
          <cell r="E4298">
            <v>1781740</v>
          </cell>
          <cell r="F4298">
            <v>94730</v>
          </cell>
          <cell r="H4298">
            <v>0</v>
          </cell>
          <cell r="I4298">
            <v>0</v>
          </cell>
          <cell r="J4298">
            <v>0</v>
          </cell>
          <cell r="K4298">
            <v>0</v>
          </cell>
          <cell r="L4298">
            <v>720</v>
          </cell>
          <cell r="M4298">
            <v>114.05</v>
          </cell>
          <cell r="N4298">
            <v>23.16</v>
          </cell>
          <cell r="O4298">
            <v>0.20306882946076282</v>
          </cell>
          <cell r="P4298">
            <v>240</v>
          </cell>
          <cell r="Q4298">
            <v>92000</v>
          </cell>
          <cell r="R4298">
            <v>8.2265234546251644</v>
          </cell>
          <cell r="S4298">
            <v>58.980555555555554</v>
          </cell>
          <cell r="T4298">
            <v>24886</v>
          </cell>
          <cell r="U4298">
            <v>10.815850033560265</v>
          </cell>
          <cell r="V4298">
            <v>1918936</v>
          </cell>
          <cell r="W4298">
            <v>50389.5</v>
          </cell>
          <cell r="X4298">
            <v>58</v>
          </cell>
          <cell r="Y4298">
            <v>7</v>
          </cell>
          <cell r="Z4298">
            <v>4.0319999999999823</v>
          </cell>
        </row>
        <row r="4299">
          <cell r="A4299">
            <v>41916</v>
          </cell>
          <cell r="B4299">
            <v>0</v>
          </cell>
          <cell r="C4299">
            <v>0</v>
          </cell>
          <cell r="D4299">
            <v>0</v>
          </cell>
          <cell r="E4299">
            <v>1568780</v>
          </cell>
          <cell r="F4299">
            <v>89480</v>
          </cell>
          <cell r="H4299">
            <v>0</v>
          </cell>
          <cell r="I4299">
            <v>0</v>
          </cell>
          <cell r="J4299">
            <v>0</v>
          </cell>
          <cell r="K4299">
            <v>0</v>
          </cell>
          <cell r="L4299">
            <v>0</v>
          </cell>
          <cell r="M4299">
            <v>104.68</v>
          </cell>
          <cell r="N4299">
            <v>25.61</v>
          </cell>
          <cell r="O4299">
            <v>0.24465036301108137</v>
          </cell>
          <cell r="P4299">
            <v>240</v>
          </cell>
          <cell r="Q4299">
            <v>68000</v>
          </cell>
          <cell r="R4299">
            <v>7.920615208253726</v>
          </cell>
          <cell r="S4299" t="str">
            <v/>
          </cell>
          <cell r="T4299">
            <v>27287</v>
          </cell>
          <cell r="U4299">
            <v>13.723636824140966</v>
          </cell>
          <cell r="V4299">
            <v>1658260</v>
          </cell>
          <cell r="W4299">
            <v>52708.800000000003</v>
          </cell>
          <cell r="X4299">
            <v>47</v>
          </cell>
          <cell r="Y4299">
            <v>18</v>
          </cell>
          <cell r="Z4299">
            <v>0</v>
          </cell>
        </row>
        <row r="4300">
          <cell r="A4300">
            <v>41917</v>
          </cell>
          <cell r="B4300">
            <v>0</v>
          </cell>
          <cell r="C4300">
            <v>0</v>
          </cell>
          <cell r="D4300">
            <v>0</v>
          </cell>
          <cell r="E4300">
            <v>1582410</v>
          </cell>
          <cell r="F4300">
            <v>90130</v>
          </cell>
          <cell r="H4300">
            <v>0</v>
          </cell>
          <cell r="I4300">
            <v>0</v>
          </cell>
          <cell r="J4300">
            <v>0</v>
          </cell>
          <cell r="K4300">
            <v>0</v>
          </cell>
          <cell r="L4300">
            <v>0</v>
          </cell>
          <cell r="M4300">
            <v>107.64</v>
          </cell>
          <cell r="N4300">
            <v>26.19</v>
          </cell>
          <cell r="O4300">
            <v>0.24331103678929766</v>
          </cell>
          <cell r="P4300">
            <v>240</v>
          </cell>
          <cell r="Q4300">
            <v>74000</v>
          </cell>
          <cell r="R4300">
            <v>7.7691378669639537</v>
          </cell>
          <cell r="S4300" t="str">
            <v/>
          </cell>
          <cell r="T4300">
            <v>30684</v>
          </cell>
          <cell r="U4300">
            <v>15.300355148456838</v>
          </cell>
          <cell r="V4300">
            <v>1672540</v>
          </cell>
          <cell r="W4300">
            <v>38334.1</v>
          </cell>
          <cell r="X4300">
            <v>54</v>
          </cell>
          <cell r="Y4300">
            <v>11</v>
          </cell>
          <cell r="Z4300">
            <v>0</v>
          </cell>
        </row>
        <row r="4301">
          <cell r="A4301">
            <v>41918</v>
          </cell>
          <cell r="B4301">
            <v>0</v>
          </cell>
          <cell r="C4301">
            <v>0</v>
          </cell>
          <cell r="D4301">
            <v>0</v>
          </cell>
          <cell r="E4301">
            <v>1629680</v>
          </cell>
          <cell r="F4301">
            <v>92630</v>
          </cell>
          <cell r="H4301">
            <v>0</v>
          </cell>
          <cell r="I4301">
            <v>0</v>
          </cell>
          <cell r="J4301">
            <v>0</v>
          </cell>
          <cell r="K4301">
            <v>0</v>
          </cell>
          <cell r="L4301">
            <v>0</v>
          </cell>
          <cell r="M4301">
            <v>101.55</v>
          </cell>
          <cell r="N4301">
            <v>23.83</v>
          </cell>
          <cell r="O4301">
            <v>0.23466272772033481</v>
          </cell>
          <cell r="P4301">
            <v>240</v>
          </cell>
          <cell r="Q4301">
            <v>73000</v>
          </cell>
          <cell r="R4301">
            <v>8.4801083210241259</v>
          </cell>
          <cell r="S4301" t="str">
            <v/>
          </cell>
          <cell r="T4301">
            <v>26427</v>
          </cell>
          <cell r="U4301">
            <v>12.796835645150988</v>
          </cell>
          <cell r="V4301">
            <v>1722310</v>
          </cell>
          <cell r="W4301">
            <v>29439.200000000001</v>
          </cell>
          <cell r="X4301">
            <v>64</v>
          </cell>
          <cell r="Y4301">
            <v>1</v>
          </cell>
          <cell r="Z4301">
            <v>8.5679999999999765</v>
          </cell>
        </row>
        <row r="4302">
          <cell r="A4302">
            <v>41919</v>
          </cell>
          <cell r="B4302">
            <v>0</v>
          </cell>
          <cell r="C4302">
            <v>0</v>
          </cell>
          <cell r="D4302">
            <v>1213</v>
          </cell>
          <cell r="E4302">
            <v>1721230</v>
          </cell>
          <cell r="F4302">
            <v>96090</v>
          </cell>
          <cell r="H4302">
            <v>0</v>
          </cell>
          <cell r="I4302">
            <v>0</v>
          </cell>
          <cell r="J4302">
            <v>0</v>
          </cell>
          <cell r="K4302">
            <v>0</v>
          </cell>
          <cell r="L4302">
            <v>40</v>
          </cell>
          <cell r="M4302">
            <v>109.77</v>
          </cell>
          <cell r="N4302">
            <v>24.89</v>
          </cell>
          <cell r="O4302">
            <v>0.22674683428987885</v>
          </cell>
          <cell r="P4302">
            <v>240</v>
          </cell>
          <cell r="Q4302">
            <v>89000</v>
          </cell>
          <cell r="R4302">
            <v>8.2778536940876375</v>
          </cell>
          <cell r="S4302">
            <v>30.324999999999999</v>
          </cell>
          <cell r="T4302">
            <v>28561</v>
          </cell>
          <cell r="U4302">
            <v>13.098400743896315</v>
          </cell>
          <cell r="V4302">
            <v>1818533</v>
          </cell>
          <cell r="W4302">
            <v>30227.8</v>
          </cell>
          <cell r="X4302">
            <v>67</v>
          </cell>
          <cell r="Y4302">
            <v>0</v>
          </cell>
          <cell r="Z4302">
            <v>10.8688</v>
          </cell>
        </row>
        <row r="4303">
          <cell r="A4303">
            <v>41920</v>
          </cell>
          <cell r="B4303">
            <v>0</v>
          </cell>
          <cell r="C4303">
            <v>0</v>
          </cell>
          <cell r="D4303">
            <v>0</v>
          </cell>
          <cell r="E4303">
            <v>1674830</v>
          </cell>
          <cell r="F4303">
            <v>94320</v>
          </cell>
          <cell r="H4303">
            <v>0</v>
          </cell>
          <cell r="I4303">
            <v>0</v>
          </cell>
          <cell r="J4303">
            <v>0</v>
          </cell>
          <cell r="K4303">
            <v>0</v>
          </cell>
          <cell r="L4303">
            <v>0</v>
          </cell>
          <cell r="M4303">
            <v>107.15</v>
          </cell>
          <cell r="N4303">
            <v>24.73</v>
          </cell>
          <cell r="O4303">
            <v>0.23079794680354643</v>
          </cell>
          <cell r="P4303">
            <v>240</v>
          </cell>
          <cell r="Q4303">
            <v>77000</v>
          </cell>
          <cell r="R4303">
            <v>8.2554829678021466</v>
          </cell>
          <cell r="S4303" t="str">
            <v/>
          </cell>
          <cell r="T4303">
            <v>26470</v>
          </cell>
          <cell r="U4303">
            <v>12.478297487493993</v>
          </cell>
          <cell r="V4303">
            <v>1769150</v>
          </cell>
          <cell r="W4303">
            <v>32475.3</v>
          </cell>
          <cell r="X4303">
            <v>62</v>
          </cell>
          <cell r="Y4303">
            <v>3</v>
          </cell>
          <cell r="Z4303">
            <v>6.9631999999999863</v>
          </cell>
        </row>
        <row r="4304">
          <cell r="A4304">
            <v>41921</v>
          </cell>
          <cell r="B4304">
            <v>0</v>
          </cell>
          <cell r="C4304">
            <v>0</v>
          </cell>
          <cell r="D4304">
            <v>935</v>
          </cell>
          <cell r="E4304">
            <v>1741950</v>
          </cell>
          <cell r="F4304">
            <v>95140</v>
          </cell>
          <cell r="H4304">
            <v>0</v>
          </cell>
          <cell r="I4304">
            <v>0</v>
          </cell>
          <cell r="J4304">
            <v>0</v>
          </cell>
          <cell r="K4304">
            <v>0</v>
          </cell>
          <cell r="L4304">
            <v>40</v>
          </cell>
          <cell r="M4304">
            <v>112.45</v>
          </cell>
          <cell r="N4304">
            <v>28.14</v>
          </cell>
          <cell r="O4304">
            <v>0.25024455313472654</v>
          </cell>
          <cell r="P4304">
            <v>240</v>
          </cell>
          <cell r="Q4304">
            <v>81000</v>
          </cell>
          <cell r="R4304">
            <v>8.1684748777234333</v>
          </cell>
          <cell r="S4304">
            <v>23.375</v>
          </cell>
          <cell r="T4304">
            <v>25435</v>
          </cell>
          <cell r="U4304">
            <v>11.541078059329987</v>
          </cell>
          <cell r="V4304">
            <v>1838025</v>
          </cell>
          <cell r="W4304">
            <v>35797.599999999999</v>
          </cell>
          <cell r="X4304">
            <v>64</v>
          </cell>
          <cell r="Y4304">
            <v>1</v>
          </cell>
          <cell r="Z4304">
            <v>11.063999999999979</v>
          </cell>
        </row>
        <row r="4305">
          <cell r="A4305">
            <v>41922</v>
          </cell>
          <cell r="B4305">
            <v>0</v>
          </cell>
          <cell r="C4305">
            <v>0</v>
          </cell>
          <cell r="D4305">
            <v>967</v>
          </cell>
          <cell r="E4305">
            <v>1557620</v>
          </cell>
          <cell r="F4305">
            <v>90490</v>
          </cell>
          <cell r="H4305">
            <v>0</v>
          </cell>
          <cell r="I4305">
            <v>0</v>
          </cell>
          <cell r="J4305">
            <v>0</v>
          </cell>
          <cell r="K4305">
            <v>0</v>
          </cell>
          <cell r="L4305">
            <v>40</v>
          </cell>
          <cell r="M4305">
            <v>101.11</v>
          </cell>
          <cell r="N4305">
            <v>22.88</v>
          </cell>
          <cell r="O4305">
            <v>0.2262882009692414</v>
          </cell>
          <cell r="P4305">
            <v>240</v>
          </cell>
          <cell r="Q4305">
            <v>71000</v>
          </cell>
          <cell r="R4305">
            <v>8.1500840668578771</v>
          </cell>
          <cell r="S4305">
            <v>24.175000000000001</v>
          </cell>
          <cell r="T4305">
            <v>28462</v>
          </cell>
          <cell r="U4305">
            <v>14.394299356549148</v>
          </cell>
          <cell r="V4305">
            <v>1649077</v>
          </cell>
          <cell r="W4305">
            <v>33511.800000000003</v>
          </cell>
          <cell r="X4305">
            <v>54</v>
          </cell>
          <cell r="Y4305">
            <v>11</v>
          </cell>
          <cell r="Z4305">
            <v>2.5215999999999781</v>
          </cell>
        </row>
        <row r="4306">
          <cell r="A4306">
            <v>41923</v>
          </cell>
          <cell r="B4306">
            <v>0</v>
          </cell>
          <cell r="C4306">
            <v>0</v>
          </cell>
          <cell r="D4306">
            <v>1006</v>
          </cell>
          <cell r="E4306">
            <v>1518530</v>
          </cell>
          <cell r="F4306">
            <v>88000</v>
          </cell>
          <cell r="H4306">
            <v>0</v>
          </cell>
          <cell r="I4306">
            <v>0</v>
          </cell>
          <cell r="J4306">
            <v>0</v>
          </cell>
          <cell r="K4306">
            <v>0</v>
          </cell>
          <cell r="L4306">
            <v>90</v>
          </cell>
          <cell r="M4306">
            <v>98.72</v>
          </cell>
          <cell r="N4306">
            <v>22.25</v>
          </cell>
          <cell r="O4306">
            <v>0.22538492706645058</v>
          </cell>
          <cell r="P4306">
            <v>240</v>
          </cell>
          <cell r="Q4306">
            <v>66000</v>
          </cell>
          <cell r="R4306">
            <v>8.1368010534846036</v>
          </cell>
          <cell r="S4306">
            <v>11.177777777777777</v>
          </cell>
          <cell r="T4306">
            <v>28947</v>
          </cell>
          <cell r="U4306">
            <v>15.017889490499744</v>
          </cell>
          <cell r="V4306">
            <v>1607536</v>
          </cell>
          <cell r="W4306">
            <v>36614.300000000003</v>
          </cell>
          <cell r="X4306">
            <v>54</v>
          </cell>
          <cell r="Y4306">
            <v>11</v>
          </cell>
          <cell r="Z4306">
            <v>0.66399999999998727</v>
          </cell>
        </row>
        <row r="4307">
          <cell r="A4307">
            <v>41924</v>
          </cell>
          <cell r="B4307">
            <v>0</v>
          </cell>
          <cell r="C4307">
            <v>0</v>
          </cell>
          <cell r="D4307">
            <v>0</v>
          </cell>
          <cell r="E4307">
            <v>1558050</v>
          </cell>
          <cell r="F4307">
            <v>88530</v>
          </cell>
          <cell r="H4307">
            <v>0</v>
          </cell>
          <cell r="I4307">
            <v>0</v>
          </cell>
          <cell r="J4307">
            <v>0</v>
          </cell>
          <cell r="K4307">
            <v>0</v>
          </cell>
          <cell r="L4307">
            <v>0</v>
          </cell>
          <cell r="M4307">
            <v>102.36</v>
          </cell>
          <cell r="N4307">
            <v>22.6</v>
          </cell>
          <cell r="O4307">
            <v>0.2207893708479875</v>
          </cell>
          <cell r="P4307">
            <v>240</v>
          </cell>
          <cell r="Q4307">
            <v>70000</v>
          </cell>
          <cell r="R4307">
            <v>8.043083235638921</v>
          </cell>
          <cell r="S4307" t="str">
            <v/>
          </cell>
          <cell r="T4307">
            <v>25489</v>
          </cell>
          <cell r="U4307">
            <v>12.910290420143571</v>
          </cell>
          <cell r="V4307">
            <v>1646580</v>
          </cell>
          <cell r="W4307">
            <v>29155</v>
          </cell>
          <cell r="X4307">
            <v>60</v>
          </cell>
          <cell r="Y4307">
            <v>5</v>
          </cell>
          <cell r="Z4307">
            <v>8.3615999999999744</v>
          </cell>
        </row>
        <row r="4308">
          <cell r="A4308">
            <v>41925</v>
          </cell>
          <cell r="B4308">
            <v>0</v>
          </cell>
          <cell r="C4308">
            <v>0</v>
          </cell>
          <cell r="D4308">
            <v>1246</v>
          </cell>
          <cell r="E4308">
            <v>1772710</v>
          </cell>
          <cell r="F4308">
            <v>94910</v>
          </cell>
          <cell r="H4308">
            <v>0</v>
          </cell>
          <cell r="I4308">
            <v>0</v>
          </cell>
          <cell r="J4308">
            <v>0</v>
          </cell>
          <cell r="K4308">
            <v>0</v>
          </cell>
          <cell r="L4308">
            <v>80</v>
          </cell>
          <cell r="M4308">
            <v>115.33</v>
          </cell>
          <cell r="N4308">
            <v>24.41</v>
          </cell>
          <cell r="O4308">
            <v>0.21165351599757218</v>
          </cell>
          <cell r="P4308">
            <v>240</v>
          </cell>
          <cell r="Q4308">
            <v>89000</v>
          </cell>
          <cell r="R4308">
            <v>8.096852510188155</v>
          </cell>
          <cell r="S4308">
            <v>15.574999999999999</v>
          </cell>
          <cell r="T4308">
            <v>33397</v>
          </cell>
          <cell r="U4308">
            <v>14.903742697443262</v>
          </cell>
          <cell r="V4308">
            <v>1868866</v>
          </cell>
          <cell r="W4308">
            <v>27551.7</v>
          </cell>
          <cell r="X4308">
            <v>68</v>
          </cell>
          <cell r="Y4308">
            <v>0</v>
          </cell>
          <cell r="Z4308">
            <v>15.516800000000003</v>
          </cell>
        </row>
        <row r="4309">
          <cell r="A4309">
            <v>41926</v>
          </cell>
          <cell r="B4309">
            <v>0</v>
          </cell>
          <cell r="C4309">
            <v>0</v>
          </cell>
          <cell r="D4309">
            <v>0</v>
          </cell>
          <cell r="E4309">
            <v>1616760</v>
          </cell>
          <cell r="F4309">
            <v>88940</v>
          </cell>
          <cell r="H4309">
            <v>0</v>
          </cell>
          <cell r="I4309">
            <v>0</v>
          </cell>
          <cell r="J4309">
            <v>0</v>
          </cell>
          <cell r="K4309">
            <v>0</v>
          </cell>
          <cell r="L4309">
            <v>0</v>
          </cell>
          <cell r="M4309">
            <v>106.36</v>
          </cell>
          <cell r="N4309">
            <v>22.98</v>
          </cell>
          <cell r="O4309">
            <v>0.21605866867243326</v>
          </cell>
          <cell r="P4309">
            <v>240</v>
          </cell>
          <cell r="Q4309">
            <v>72000</v>
          </cell>
          <cell r="R4309">
            <v>8.0185220007521618</v>
          </cell>
          <cell r="S4309" t="str">
            <v/>
          </cell>
          <cell r="T4309">
            <v>27933</v>
          </cell>
          <cell r="U4309">
            <v>13.657807351820367</v>
          </cell>
          <cell r="V4309">
            <v>1705700</v>
          </cell>
          <cell r="W4309">
            <v>29189.5</v>
          </cell>
          <cell r="X4309">
            <v>57</v>
          </cell>
          <cell r="Y4309">
            <v>8</v>
          </cell>
          <cell r="Z4309">
            <v>5.2575999999999823</v>
          </cell>
        </row>
        <row r="4310">
          <cell r="A4310">
            <v>41927</v>
          </cell>
          <cell r="B4310">
            <v>0</v>
          </cell>
          <cell r="C4310">
            <v>0</v>
          </cell>
          <cell r="D4310">
            <v>463</v>
          </cell>
          <cell r="E4310">
            <v>1579640</v>
          </cell>
          <cell r="F4310">
            <v>88900</v>
          </cell>
          <cell r="H4310">
            <v>0</v>
          </cell>
          <cell r="I4310">
            <v>0</v>
          </cell>
          <cell r="J4310">
            <v>0</v>
          </cell>
          <cell r="K4310">
            <v>0</v>
          </cell>
          <cell r="L4310">
            <v>250</v>
          </cell>
          <cell r="M4310">
            <v>101.95</v>
          </cell>
          <cell r="N4310">
            <v>24.39</v>
          </cell>
          <cell r="O4310">
            <v>0.23923491907797939</v>
          </cell>
          <cell r="P4310">
            <v>240</v>
          </cell>
          <cell r="Q4310">
            <v>70000</v>
          </cell>
          <cell r="R4310">
            <v>8.1831289847964683</v>
          </cell>
          <cell r="S4310">
            <v>1.8520000000000001</v>
          </cell>
          <cell r="T4310">
            <v>26893</v>
          </cell>
          <cell r="U4310">
            <v>13.438419223931891</v>
          </cell>
          <cell r="V4310">
            <v>1669003</v>
          </cell>
          <cell r="W4310">
            <v>38176.800000000003</v>
          </cell>
          <cell r="X4310">
            <v>54</v>
          </cell>
          <cell r="Y4310">
            <v>11</v>
          </cell>
          <cell r="Z4310">
            <v>2.3519999999999825</v>
          </cell>
        </row>
        <row r="4311">
          <cell r="A4311">
            <v>41928</v>
          </cell>
          <cell r="B4311">
            <v>0</v>
          </cell>
          <cell r="C4311">
            <v>0</v>
          </cell>
          <cell r="D4311">
            <v>0</v>
          </cell>
          <cell r="E4311">
            <v>1514580</v>
          </cell>
          <cell r="F4311">
            <v>86730</v>
          </cell>
          <cell r="H4311">
            <v>0</v>
          </cell>
          <cell r="I4311">
            <v>0</v>
          </cell>
          <cell r="J4311">
            <v>0</v>
          </cell>
          <cell r="K4311">
            <v>0</v>
          </cell>
          <cell r="L4311">
            <v>0</v>
          </cell>
          <cell r="M4311">
            <v>96.69</v>
          </cell>
          <cell r="N4311">
            <v>25.1</v>
          </cell>
          <cell r="O4311">
            <v>0.25959251215223916</v>
          </cell>
          <cell r="P4311">
            <v>240</v>
          </cell>
          <cell r="Q4311">
            <v>68000</v>
          </cell>
          <cell r="R4311">
            <v>8.2806391560657779</v>
          </cell>
          <cell r="S4311" t="str">
            <v/>
          </cell>
          <cell r="T4311">
            <v>29022</v>
          </cell>
          <cell r="U4311">
            <v>15.115341813889877</v>
          </cell>
          <cell r="V4311">
            <v>1601310</v>
          </cell>
          <cell r="W4311">
            <v>31352.9</v>
          </cell>
          <cell r="X4311">
            <v>60</v>
          </cell>
          <cell r="Y4311">
            <v>5</v>
          </cell>
          <cell r="Z4311">
            <v>5.7039999999999864</v>
          </cell>
        </row>
        <row r="4312">
          <cell r="A4312">
            <v>41929</v>
          </cell>
          <cell r="B4312">
            <v>0</v>
          </cell>
          <cell r="C4312">
            <v>0</v>
          </cell>
          <cell r="D4312">
            <v>0</v>
          </cell>
          <cell r="E4312">
            <v>1519650</v>
          </cell>
          <cell r="F4312">
            <v>84790</v>
          </cell>
          <cell r="H4312">
            <v>0</v>
          </cell>
          <cell r="I4312">
            <v>0</v>
          </cell>
          <cell r="J4312">
            <v>0</v>
          </cell>
          <cell r="K4312">
            <v>0</v>
          </cell>
          <cell r="L4312">
            <v>0</v>
          </cell>
          <cell r="M4312">
            <v>98.73</v>
          </cell>
          <cell r="N4312">
            <v>22.91</v>
          </cell>
          <cell r="O4312">
            <v>0.23204699686012356</v>
          </cell>
          <cell r="P4312">
            <v>240</v>
          </cell>
          <cell r="Q4312">
            <v>67000</v>
          </cell>
          <cell r="R4312">
            <v>8.1253924845538332</v>
          </cell>
          <cell r="S4312" t="str">
            <v/>
          </cell>
          <cell r="T4312">
            <v>29752</v>
          </cell>
          <cell r="U4312">
            <v>15.46531375433173</v>
          </cell>
          <cell r="V4312">
            <v>1604440</v>
          </cell>
          <cell r="W4312">
            <v>30037.4</v>
          </cell>
          <cell r="X4312">
            <v>62</v>
          </cell>
          <cell r="Y4312">
            <v>3</v>
          </cell>
          <cell r="Z4312">
            <v>4.6495999999999853</v>
          </cell>
        </row>
        <row r="4313">
          <cell r="A4313">
            <v>41930</v>
          </cell>
          <cell r="B4313">
            <v>0</v>
          </cell>
          <cell r="C4313">
            <v>0</v>
          </cell>
          <cell r="D4313">
            <v>0</v>
          </cell>
          <cell r="E4313">
            <v>1526120</v>
          </cell>
          <cell r="F4313">
            <v>86320</v>
          </cell>
          <cell r="H4313">
            <v>0</v>
          </cell>
          <cell r="I4313">
            <v>0</v>
          </cell>
          <cell r="J4313">
            <v>0</v>
          </cell>
          <cell r="K4313">
            <v>0</v>
          </cell>
          <cell r="L4313">
            <v>0</v>
          </cell>
          <cell r="M4313">
            <v>102.63</v>
          </cell>
          <cell r="N4313">
            <v>20.86</v>
          </cell>
          <cell r="O4313">
            <v>0.20325440904219039</v>
          </cell>
          <cell r="P4313">
            <v>240</v>
          </cell>
          <cell r="Q4313">
            <v>67000</v>
          </cell>
          <cell r="R4313">
            <v>7.8555977784273603</v>
          </cell>
          <cell r="S4313" t="str">
            <v/>
          </cell>
          <cell r="T4313">
            <v>38937</v>
          </cell>
          <cell r="U4313">
            <v>20.139327974994419</v>
          </cell>
          <cell r="V4313">
            <v>1612440</v>
          </cell>
          <cell r="W4313">
            <v>27758.400000000001</v>
          </cell>
          <cell r="X4313">
            <v>54</v>
          </cell>
          <cell r="Y4313">
            <v>11</v>
          </cell>
          <cell r="Z4313">
            <v>0</v>
          </cell>
        </row>
        <row r="4314">
          <cell r="A4314">
            <v>41931</v>
          </cell>
          <cell r="B4314">
            <v>0</v>
          </cell>
          <cell r="C4314">
            <v>0</v>
          </cell>
          <cell r="D4314">
            <v>0</v>
          </cell>
          <cell r="E4314">
            <v>1602050</v>
          </cell>
          <cell r="F4314">
            <v>90000</v>
          </cell>
          <cell r="H4314">
            <v>0</v>
          </cell>
          <cell r="I4314">
            <v>0</v>
          </cell>
          <cell r="J4314">
            <v>0</v>
          </cell>
          <cell r="K4314">
            <v>0</v>
          </cell>
          <cell r="L4314">
            <v>0</v>
          </cell>
          <cell r="M4314">
            <v>106.99</v>
          </cell>
          <cell r="N4314">
            <v>25.07</v>
          </cell>
          <cell r="O4314">
            <v>0.23432096457612864</v>
          </cell>
          <cell r="P4314">
            <v>240</v>
          </cell>
          <cell r="Q4314">
            <v>70000</v>
          </cell>
          <cell r="R4314">
            <v>7.907514721001963</v>
          </cell>
          <cell r="S4314" t="str">
            <v/>
          </cell>
          <cell r="T4314">
            <v>45322</v>
          </cell>
          <cell r="U4314">
            <v>22.338907242693772</v>
          </cell>
          <cell r="V4314">
            <v>1692050</v>
          </cell>
          <cell r="W4314">
            <v>28470.9</v>
          </cell>
          <cell r="X4314">
            <v>48</v>
          </cell>
          <cell r="Y4314">
            <v>17</v>
          </cell>
          <cell r="Z4314">
            <v>0</v>
          </cell>
        </row>
        <row r="4315">
          <cell r="A4315">
            <v>41932</v>
          </cell>
          <cell r="B4315">
            <v>0</v>
          </cell>
          <cell r="C4315">
            <v>0</v>
          </cell>
          <cell r="D4315">
            <v>0</v>
          </cell>
          <cell r="E4315">
            <v>1590660</v>
          </cell>
          <cell r="F4315">
            <v>90900</v>
          </cell>
          <cell r="H4315">
            <v>0</v>
          </cell>
          <cell r="I4315">
            <v>0</v>
          </cell>
          <cell r="J4315">
            <v>0</v>
          </cell>
          <cell r="K4315">
            <v>0</v>
          </cell>
          <cell r="L4315">
            <v>0</v>
          </cell>
          <cell r="M4315">
            <v>105.69</v>
          </cell>
          <cell r="N4315">
            <v>25.67</v>
          </cell>
          <cell r="O4315">
            <v>0.24288012110890342</v>
          </cell>
          <cell r="P4315">
            <v>240</v>
          </cell>
          <cell r="Q4315">
            <v>72000</v>
          </cell>
          <cell r="R4315">
            <v>7.9551518592108996</v>
          </cell>
          <cell r="S4315" t="str">
            <v/>
          </cell>
          <cell r="T4315">
            <v>30701</v>
          </cell>
          <cell r="U4315">
            <v>15.226714479411974</v>
          </cell>
          <cell r="V4315">
            <v>1681560</v>
          </cell>
          <cell r="W4315">
            <v>29007.9</v>
          </cell>
          <cell r="X4315">
            <v>59</v>
          </cell>
          <cell r="Y4315">
            <v>6</v>
          </cell>
          <cell r="Z4315">
            <v>2.2335999999999885</v>
          </cell>
        </row>
        <row r="4316">
          <cell r="A4316">
            <v>41933</v>
          </cell>
          <cell r="B4316">
            <v>0</v>
          </cell>
          <cell r="C4316">
            <v>0</v>
          </cell>
          <cell r="D4316">
            <v>0</v>
          </cell>
          <cell r="E4316">
            <v>1572010</v>
          </cell>
          <cell r="F4316">
            <v>89720</v>
          </cell>
          <cell r="H4316">
            <v>0</v>
          </cell>
          <cell r="I4316">
            <v>0</v>
          </cell>
          <cell r="J4316">
            <v>0</v>
          </cell>
          <cell r="K4316">
            <v>0</v>
          </cell>
          <cell r="L4316">
            <v>0</v>
          </cell>
          <cell r="M4316">
            <v>103.33</v>
          </cell>
          <cell r="N4316">
            <v>22.59</v>
          </cell>
          <cell r="O4316">
            <v>0.21861995548243493</v>
          </cell>
          <cell r="P4316">
            <v>240</v>
          </cell>
          <cell r="Q4316">
            <v>70000</v>
          </cell>
          <cell r="R4316">
            <v>8.0408884157553473</v>
          </cell>
          <cell r="S4316" t="str">
            <v/>
          </cell>
          <cell r="T4316">
            <v>24701</v>
          </cell>
          <cell r="U4316">
            <v>12.397100612012782</v>
          </cell>
          <cell r="V4316">
            <v>1661730</v>
          </cell>
          <cell r="W4316">
            <v>30719</v>
          </cell>
          <cell r="X4316">
            <v>56</v>
          </cell>
          <cell r="Y4316">
            <v>9</v>
          </cell>
          <cell r="Z4316">
            <v>0.53599999999998005</v>
          </cell>
        </row>
        <row r="4317">
          <cell r="A4317">
            <v>41934</v>
          </cell>
          <cell r="B4317">
            <v>0</v>
          </cell>
          <cell r="C4317">
            <v>0</v>
          </cell>
          <cell r="D4317">
            <v>0</v>
          </cell>
          <cell r="E4317">
            <v>1648980</v>
          </cell>
          <cell r="F4317">
            <v>92240</v>
          </cell>
          <cell r="H4317">
            <v>0</v>
          </cell>
          <cell r="I4317">
            <v>0</v>
          </cell>
          <cell r="J4317">
            <v>0</v>
          </cell>
          <cell r="K4317">
            <v>0</v>
          </cell>
          <cell r="L4317">
            <v>0</v>
          </cell>
          <cell r="M4317">
            <v>108.01</v>
          </cell>
          <cell r="N4317">
            <v>20.55</v>
          </cell>
          <cell r="O4317">
            <v>0.19026016109619479</v>
          </cell>
          <cell r="P4317">
            <v>240</v>
          </cell>
          <cell r="Q4317">
            <v>78000</v>
          </cell>
          <cell r="R4317">
            <v>8.0604573650587916</v>
          </cell>
          <cell r="S4317" t="str">
            <v/>
          </cell>
          <cell r="T4317">
            <v>28338</v>
          </cell>
          <cell r="U4317">
            <v>13.573179724560939</v>
          </cell>
          <cell r="V4317">
            <v>1741220</v>
          </cell>
          <cell r="W4317">
            <v>30354.6</v>
          </cell>
          <cell r="X4317">
            <v>50</v>
          </cell>
          <cell r="Y4317">
            <v>15</v>
          </cell>
          <cell r="Z4317">
            <v>0</v>
          </cell>
        </row>
        <row r="4318">
          <cell r="A4318">
            <v>41935</v>
          </cell>
          <cell r="B4318">
            <v>0</v>
          </cell>
          <cell r="C4318">
            <v>0</v>
          </cell>
          <cell r="D4318">
            <v>0</v>
          </cell>
          <cell r="E4318">
            <v>1700180</v>
          </cell>
          <cell r="F4318">
            <v>93100</v>
          </cell>
          <cell r="H4318">
            <v>0</v>
          </cell>
          <cell r="I4318">
            <v>0</v>
          </cell>
          <cell r="J4318">
            <v>0</v>
          </cell>
          <cell r="K4318">
            <v>0</v>
          </cell>
          <cell r="L4318">
            <v>0</v>
          </cell>
          <cell r="M4318">
            <v>117.35</v>
          </cell>
          <cell r="N4318">
            <v>25.75</v>
          </cell>
          <cell r="O4318">
            <v>0.2194290583723903</v>
          </cell>
          <cell r="P4318">
            <v>240</v>
          </cell>
          <cell r="Q4318">
            <v>81000</v>
          </cell>
          <cell r="R4318">
            <v>7.6407328504473799</v>
          </cell>
          <cell r="S4318" t="str">
            <v/>
          </cell>
          <cell r="T4318">
            <v>30194</v>
          </cell>
          <cell r="U4318">
            <v>14.042311295503213</v>
          </cell>
          <cell r="V4318">
            <v>1793280</v>
          </cell>
          <cell r="W4318">
            <v>30054.799999999999</v>
          </cell>
          <cell r="X4318">
            <v>47</v>
          </cell>
          <cell r="Y4318">
            <v>18</v>
          </cell>
          <cell r="Z4318">
            <v>0</v>
          </cell>
        </row>
        <row r="4319">
          <cell r="A4319">
            <v>41936</v>
          </cell>
          <cell r="B4319">
            <v>0</v>
          </cell>
          <cell r="C4319">
            <v>0</v>
          </cell>
          <cell r="D4319">
            <v>1077630</v>
          </cell>
          <cell r="E4319">
            <v>536570</v>
          </cell>
          <cell r="F4319">
            <v>28430</v>
          </cell>
          <cell r="H4319">
            <v>0</v>
          </cell>
          <cell r="I4319">
            <v>0</v>
          </cell>
          <cell r="J4319">
            <v>0</v>
          </cell>
          <cell r="K4319">
            <v>0</v>
          </cell>
          <cell r="L4319">
            <v>14080</v>
          </cell>
          <cell r="M4319">
            <v>34.46</v>
          </cell>
          <cell r="N4319">
            <v>7.59</v>
          </cell>
          <cell r="O4319">
            <v>0.22025536854323852</v>
          </cell>
          <cell r="P4319">
            <v>240</v>
          </cell>
          <cell r="Q4319">
            <v>70000</v>
          </cell>
          <cell r="R4319">
            <v>8.197910621009866</v>
          </cell>
          <cell r="S4319">
            <v>76.536221590909093</v>
          </cell>
          <cell r="T4319">
            <v>30591</v>
          </cell>
          <cell r="U4319">
            <v>15.531735083372396</v>
          </cell>
          <cell r="V4319">
            <v>1642630</v>
          </cell>
          <cell r="W4319">
            <v>33021.599999999999</v>
          </cell>
          <cell r="X4319">
            <v>57</v>
          </cell>
          <cell r="Y4319">
            <v>8</v>
          </cell>
          <cell r="Z4319">
            <v>3.1119999999999806</v>
          </cell>
        </row>
        <row r="4320">
          <cell r="A4320">
            <v>41937</v>
          </cell>
          <cell r="B4320">
            <v>0</v>
          </cell>
          <cell r="C4320">
            <v>0</v>
          </cell>
          <cell r="D4320">
            <v>1592150</v>
          </cell>
          <cell r="E4320">
            <v>0</v>
          </cell>
          <cell r="F4320">
            <v>0</v>
          </cell>
          <cell r="H4320">
            <v>0</v>
          </cell>
          <cell r="I4320">
            <v>0</v>
          </cell>
          <cell r="J4320">
            <v>0</v>
          </cell>
          <cell r="K4320">
            <v>0</v>
          </cell>
          <cell r="L4320">
            <v>20310</v>
          </cell>
          <cell r="M4320">
            <v>0</v>
          </cell>
          <cell r="N4320">
            <v>0</v>
          </cell>
          <cell r="O4320" t="str">
            <v/>
          </cell>
          <cell r="P4320">
            <v>240</v>
          </cell>
          <cell r="Q4320">
            <v>76000</v>
          </cell>
          <cell r="R4320" t="str">
            <v/>
          </cell>
          <cell r="S4320">
            <v>78.392417528311171</v>
          </cell>
          <cell r="T4320">
            <v>24235</v>
          </cell>
          <cell r="U4320">
            <v>12.694777502119775</v>
          </cell>
          <cell r="V4320">
            <v>1592150</v>
          </cell>
          <cell r="W4320">
            <v>34790.9</v>
          </cell>
          <cell r="X4320">
            <v>66</v>
          </cell>
          <cell r="Y4320">
            <v>0</v>
          </cell>
          <cell r="Z4320">
            <v>10.849599999999988</v>
          </cell>
        </row>
        <row r="4321">
          <cell r="A4321">
            <v>41938</v>
          </cell>
          <cell r="B4321">
            <v>0</v>
          </cell>
          <cell r="C4321">
            <v>0</v>
          </cell>
          <cell r="D4321">
            <v>1673110</v>
          </cell>
          <cell r="E4321">
            <v>0</v>
          </cell>
          <cell r="F4321">
            <v>0</v>
          </cell>
          <cell r="H4321">
            <v>0</v>
          </cell>
          <cell r="I4321">
            <v>0</v>
          </cell>
          <cell r="J4321">
            <v>0</v>
          </cell>
          <cell r="K4321">
            <v>0</v>
          </cell>
          <cell r="L4321">
            <v>21050</v>
          </cell>
          <cell r="M4321">
            <v>0</v>
          </cell>
          <cell r="N4321">
            <v>0</v>
          </cell>
          <cell r="O4321" t="str">
            <v/>
          </cell>
          <cell r="P4321">
            <v>240</v>
          </cell>
          <cell r="Q4321">
            <v>80000</v>
          </cell>
          <cell r="R4321" t="str">
            <v/>
          </cell>
          <cell r="S4321">
            <v>79.48266033254157</v>
          </cell>
          <cell r="T4321">
            <v>28625</v>
          </cell>
          <cell r="U4321">
            <v>14.268786869960731</v>
          </cell>
          <cell r="V4321">
            <v>1673110</v>
          </cell>
          <cell r="W4321">
            <v>7295.4</v>
          </cell>
          <cell r="X4321">
            <v>62</v>
          </cell>
          <cell r="Y4321">
            <v>3</v>
          </cell>
          <cell r="Z4321">
            <v>9.3471999999999866</v>
          </cell>
        </row>
        <row r="4322">
          <cell r="A4322">
            <v>41939</v>
          </cell>
          <cell r="B4322">
            <v>0</v>
          </cell>
          <cell r="C4322">
            <v>0</v>
          </cell>
          <cell r="D4322">
            <v>1755510</v>
          </cell>
          <cell r="E4322">
            <v>0</v>
          </cell>
          <cell r="F4322">
            <v>0</v>
          </cell>
          <cell r="H4322">
            <v>0</v>
          </cell>
          <cell r="I4322">
            <v>0</v>
          </cell>
          <cell r="J4322">
            <v>0</v>
          </cell>
          <cell r="K4322">
            <v>0</v>
          </cell>
          <cell r="L4322">
            <v>22590</v>
          </cell>
          <cell r="M4322">
            <v>0</v>
          </cell>
          <cell r="N4322">
            <v>0</v>
          </cell>
          <cell r="O4322" t="str">
            <v/>
          </cell>
          <cell r="P4322">
            <v>240</v>
          </cell>
          <cell r="Q4322">
            <v>77000</v>
          </cell>
          <cell r="R4322" t="str">
            <v/>
          </cell>
          <cell r="S4322">
            <v>77.711819389110232</v>
          </cell>
          <cell r="T4322">
            <v>24620</v>
          </cell>
          <cell r="U4322">
            <v>11.69636174103252</v>
          </cell>
          <cell r="V4322">
            <v>1755510</v>
          </cell>
          <cell r="W4322">
            <v>0</v>
          </cell>
          <cell r="X4322">
            <v>73</v>
          </cell>
          <cell r="Y4322">
            <v>0</v>
          </cell>
          <cell r="Z4322">
            <v>13.255999999999979</v>
          </cell>
        </row>
        <row r="4323">
          <cell r="A4323">
            <v>41940</v>
          </cell>
          <cell r="B4323">
            <v>0</v>
          </cell>
          <cell r="C4323">
            <v>0</v>
          </cell>
          <cell r="D4323">
            <v>1596660</v>
          </cell>
          <cell r="E4323">
            <v>0</v>
          </cell>
          <cell r="F4323">
            <v>0</v>
          </cell>
          <cell r="H4323">
            <v>0</v>
          </cell>
          <cell r="I4323">
            <v>0</v>
          </cell>
          <cell r="J4323">
            <v>0</v>
          </cell>
          <cell r="K4323">
            <v>0</v>
          </cell>
          <cell r="L4323">
            <v>20190</v>
          </cell>
          <cell r="M4323">
            <v>0</v>
          </cell>
          <cell r="N4323">
            <v>0</v>
          </cell>
          <cell r="O4323" t="str">
            <v/>
          </cell>
          <cell r="P4323">
            <v>240</v>
          </cell>
          <cell r="Q4323">
            <v>72000</v>
          </cell>
          <cell r="R4323" t="str">
            <v/>
          </cell>
          <cell r="S4323">
            <v>79.081723625557203</v>
          </cell>
          <cell r="T4323">
            <v>24791</v>
          </cell>
          <cell r="U4323">
            <v>12.949340498290182</v>
          </cell>
          <cell r="V4323">
            <v>1596660</v>
          </cell>
          <cell r="W4323">
            <v>0</v>
          </cell>
          <cell r="X4323">
            <v>61</v>
          </cell>
          <cell r="Y4323">
            <v>4</v>
          </cell>
          <cell r="Z4323">
            <v>5.2319999999999851</v>
          </cell>
        </row>
        <row r="4324">
          <cell r="A4324">
            <v>41941</v>
          </cell>
          <cell r="B4324">
            <v>0</v>
          </cell>
          <cell r="C4324">
            <v>0</v>
          </cell>
          <cell r="D4324">
            <v>1602310</v>
          </cell>
          <cell r="E4324">
            <v>0</v>
          </cell>
          <cell r="F4324">
            <v>0</v>
          </cell>
          <cell r="H4324">
            <v>0</v>
          </cell>
          <cell r="I4324">
            <v>0</v>
          </cell>
          <cell r="J4324">
            <v>0</v>
          </cell>
          <cell r="K4324">
            <v>0</v>
          </cell>
          <cell r="L4324">
            <v>20650</v>
          </cell>
          <cell r="M4324">
            <v>0</v>
          </cell>
          <cell r="N4324">
            <v>0</v>
          </cell>
          <cell r="O4324" t="str">
            <v/>
          </cell>
          <cell r="P4324">
            <v>240</v>
          </cell>
          <cell r="Q4324">
            <v>72000</v>
          </cell>
          <cell r="R4324" t="str">
            <v/>
          </cell>
          <cell r="S4324">
            <v>77.593704600484259</v>
          </cell>
          <cell r="T4324">
            <v>25087</v>
          </cell>
          <cell r="U4324">
            <v>13.057746628305383</v>
          </cell>
          <cell r="V4324">
            <v>1602310</v>
          </cell>
          <cell r="W4324">
            <v>0</v>
          </cell>
          <cell r="X4324">
            <v>49</v>
          </cell>
          <cell r="Y4324">
            <v>16</v>
          </cell>
          <cell r="Z4324">
            <v>0</v>
          </cell>
        </row>
        <row r="4325">
          <cell r="A4325">
            <v>41942</v>
          </cell>
          <cell r="B4325">
            <v>0</v>
          </cell>
          <cell r="C4325">
            <v>0</v>
          </cell>
          <cell r="D4325">
            <v>1698400</v>
          </cell>
          <cell r="E4325">
            <v>0</v>
          </cell>
          <cell r="F4325">
            <v>0</v>
          </cell>
          <cell r="H4325">
            <v>0</v>
          </cell>
          <cell r="I4325">
            <v>0</v>
          </cell>
          <cell r="J4325">
            <v>0</v>
          </cell>
          <cell r="K4325">
            <v>0</v>
          </cell>
          <cell r="L4325">
            <v>21590</v>
          </cell>
          <cell r="M4325">
            <v>0</v>
          </cell>
          <cell r="N4325">
            <v>0</v>
          </cell>
          <cell r="O4325" t="str">
            <v/>
          </cell>
          <cell r="P4325">
            <v>240</v>
          </cell>
          <cell r="Q4325">
            <v>82000</v>
          </cell>
          <cell r="R4325" t="str">
            <v/>
          </cell>
          <cell r="S4325">
            <v>78.666049096804073</v>
          </cell>
          <cell r="T4325">
            <v>26349</v>
          </cell>
          <cell r="U4325">
            <v>12.93868699952897</v>
          </cell>
          <cell r="V4325">
            <v>1698400</v>
          </cell>
          <cell r="W4325">
            <v>0</v>
          </cell>
          <cell r="X4325">
            <v>46</v>
          </cell>
          <cell r="Y4325">
            <v>19</v>
          </cell>
          <cell r="Z4325">
            <v>0</v>
          </cell>
        </row>
        <row r="4326">
          <cell r="A4326">
            <v>41943</v>
          </cell>
          <cell r="B4326">
            <v>0</v>
          </cell>
          <cell r="C4326">
            <v>0</v>
          </cell>
          <cell r="D4326">
            <v>1541190</v>
          </cell>
          <cell r="E4326">
            <v>0</v>
          </cell>
          <cell r="F4326">
            <v>0</v>
          </cell>
          <cell r="H4326">
            <v>0</v>
          </cell>
          <cell r="I4326">
            <v>0</v>
          </cell>
          <cell r="J4326">
            <v>0</v>
          </cell>
          <cell r="K4326">
            <v>0</v>
          </cell>
          <cell r="L4326">
            <v>19720</v>
          </cell>
          <cell r="M4326">
            <v>0</v>
          </cell>
          <cell r="N4326">
            <v>0</v>
          </cell>
          <cell r="O4326" t="str">
            <v/>
          </cell>
          <cell r="P4326">
            <v>240</v>
          </cell>
          <cell r="Q4326">
            <v>73000</v>
          </cell>
          <cell r="R4326" t="str">
            <v/>
          </cell>
          <cell r="S4326">
            <v>78.153651115618658</v>
          </cell>
          <cell r="T4326">
            <v>27268</v>
          </cell>
          <cell r="U4326">
            <v>14.755813364997177</v>
          </cell>
          <cell r="V4326">
            <v>1541190</v>
          </cell>
          <cell r="W4326">
            <v>0</v>
          </cell>
          <cell r="X4326">
            <v>44</v>
          </cell>
          <cell r="Y4326">
            <v>21</v>
          </cell>
          <cell r="Z4326">
            <v>0</v>
          </cell>
        </row>
        <row r="4327">
          <cell r="A4327">
            <v>41944</v>
          </cell>
          <cell r="B4327">
            <v>0</v>
          </cell>
          <cell r="C4327">
            <v>0</v>
          </cell>
          <cell r="D4327">
            <v>1567570</v>
          </cell>
          <cell r="E4327">
            <v>0</v>
          </cell>
          <cell r="F4327">
            <v>0</v>
          </cell>
          <cell r="H4327">
            <v>0</v>
          </cell>
          <cell r="I4327">
            <v>0</v>
          </cell>
          <cell r="J4327">
            <v>0</v>
          </cell>
          <cell r="K4327">
            <v>0</v>
          </cell>
          <cell r="L4327">
            <v>19890</v>
          </cell>
          <cell r="M4327">
            <v>0</v>
          </cell>
          <cell r="N4327">
            <v>0</v>
          </cell>
          <cell r="O4327" t="str">
            <v/>
          </cell>
          <cell r="P4327">
            <v>240</v>
          </cell>
          <cell r="Q4327">
            <v>74000</v>
          </cell>
          <cell r="R4327" t="str">
            <v/>
          </cell>
          <cell r="S4327">
            <v>78.811965811965806</v>
          </cell>
          <cell r="T4327">
            <v>34298</v>
          </cell>
          <cell r="U4327">
            <v>18.247690374273557</v>
          </cell>
          <cell r="V4327">
            <v>1567570</v>
          </cell>
          <cell r="W4327">
            <v>0</v>
          </cell>
          <cell r="X4327">
            <v>38</v>
          </cell>
          <cell r="Y4327">
            <v>27</v>
          </cell>
          <cell r="Z4327">
            <v>0</v>
          </cell>
        </row>
        <row r="4328">
          <cell r="A4328">
            <v>41945</v>
          </cell>
          <cell r="B4328">
            <v>0</v>
          </cell>
          <cell r="C4328">
            <v>0</v>
          </cell>
          <cell r="D4328">
            <v>1555420</v>
          </cell>
          <cell r="E4328">
            <v>0</v>
          </cell>
          <cell r="F4328">
            <v>0</v>
          </cell>
          <cell r="H4328">
            <v>0</v>
          </cell>
          <cell r="I4328">
            <v>0</v>
          </cell>
          <cell r="J4328">
            <v>0</v>
          </cell>
          <cell r="K4328">
            <v>0</v>
          </cell>
          <cell r="L4328">
            <v>19430</v>
          </cell>
          <cell r="M4328">
            <v>0</v>
          </cell>
          <cell r="N4328">
            <v>0</v>
          </cell>
          <cell r="O4328" t="str">
            <v/>
          </cell>
          <cell r="P4328">
            <v>240</v>
          </cell>
          <cell r="Q4328">
            <v>73000</v>
          </cell>
          <cell r="R4328" t="str">
            <v/>
          </cell>
          <cell r="S4328">
            <v>80.052496139989714</v>
          </cell>
          <cell r="T4328">
            <v>32152</v>
          </cell>
          <cell r="U4328">
            <v>17.23956744802047</v>
          </cell>
          <cell r="V4328">
            <v>1555420</v>
          </cell>
          <cell r="W4328">
            <v>0</v>
          </cell>
          <cell r="X4328">
            <v>37</v>
          </cell>
          <cell r="Y4328">
            <v>28</v>
          </cell>
          <cell r="Z4328">
            <v>0</v>
          </cell>
        </row>
        <row r="4329">
          <cell r="A4329">
            <v>41946</v>
          </cell>
          <cell r="B4329">
            <v>0</v>
          </cell>
          <cell r="C4329">
            <v>0</v>
          </cell>
          <cell r="D4329">
            <v>1295470</v>
          </cell>
          <cell r="E4329">
            <v>0</v>
          </cell>
          <cell r="F4329">
            <v>0</v>
          </cell>
          <cell r="H4329">
            <v>0</v>
          </cell>
          <cell r="I4329">
            <v>0</v>
          </cell>
          <cell r="J4329">
            <v>0</v>
          </cell>
          <cell r="K4329">
            <v>0</v>
          </cell>
          <cell r="L4329">
            <v>16120</v>
          </cell>
          <cell r="M4329">
            <v>0</v>
          </cell>
          <cell r="N4329">
            <v>0</v>
          </cell>
          <cell r="O4329" t="str">
            <v/>
          </cell>
          <cell r="P4329">
            <v>240</v>
          </cell>
          <cell r="Q4329">
            <v>58000</v>
          </cell>
          <cell r="R4329" t="str">
            <v/>
          </cell>
          <cell r="S4329">
            <v>80.364143920595538</v>
          </cell>
          <cell r="T4329">
            <v>29564</v>
          </cell>
          <cell r="U4329">
            <v>19.032764942453319</v>
          </cell>
          <cell r="V4329">
            <v>1295470</v>
          </cell>
          <cell r="W4329">
            <v>0</v>
          </cell>
          <cell r="X4329">
            <v>54</v>
          </cell>
          <cell r="Y4329">
            <v>11</v>
          </cell>
          <cell r="Z4329">
            <v>0</v>
          </cell>
        </row>
        <row r="4330">
          <cell r="A4330">
            <v>41947</v>
          </cell>
          <cell r="B4330">
            <v>0</v>
          </cell>
          <cell r="C4330">
            <v>0</v>
          </cell>
          <cell r="D4330">
            <v>1236410</v>
          </cell>
          <cell r="E4330">
            <v>0</v>
          </cell>
          <cell r="F4330">
            <v>0</v>
          </cell>
          <cell r="H4330">
            <v>0</v>
          </cell>
          <cell r="I4330">
            <v>0</v>
          </cell>
          <cell r="J4330">
            <v>0</v>
          </cell>
          <cell r="K4330">
            <v>0</v>
          </cell>
          <cell r="L4330">
            <v>15830</v>
          </cell>
          <cell r="M4330">
            <v>0</v>
          </cell>
          <cell r="N4330">
            <v>0</v>
          </cell>
          <cell r="O4330" t="str">
            <v/>
          </cell>
          <cell r="P4330">
            <v>240</v>
          </cell>
          <cell r="Q4330">
            <v>56000</v>
          </cell>
          <cell r="R4330" t="str">
            <v/>
          </cell>
          <cell r="S4330">
            <v>78.105495893872387</v>
          </cell>
          <cell r="T4330">
            <v>25101</v>
          </cell>
          <cell r="U4330">
            <v>16.931466099433035</v>
          </cell>
          <cell r="V4330">
            <v>1236410</v>
          </cell>
          <cell r="W4330">
            <v>0</v>
          </cell>
          <cell r="X4330">
            <v>52</v>
          </cell>
          <cell r="Y4330">
            <v>13</v>
          </cell>
          <cell r="Z4330">
            <v>0</v>
          </cell>
        </row>
        <row r="4331">
          <cell r="A4331">
            <v>41948</v>
          </cell>
          <cell r="B4331">
            <v>0</v>
          </cell>
          <cell r="C4331">
            <v>0</v>
          </cell>
          <cell r="D4331">
            <v>1298740</v>
          </cell>
          <cell r="E4331">
            <v>0</v>
          </cell>
          <cell r="F4331">
            <v>0</v>
          </cell>
          <cell r="H4331">
            <v>0</v>
          </cell>
          <cell r="I4331">
            <v>0</v>
          </cell>
          <cell r="J4331">
            <v>0</v>
          </cell>
          <cell r="K4331">
            <v>0</v>
          </cell>
          <cell r="L4331">
            <v>17120</v>
          </cell>
          <cell r="M4331">
            <v>0</v>
          </cell>
          <cell r="N4331">
            <v>0</v>
          </cell>
          <cell r="O4331" t="str">
            <v/>
          </cell>
          <cell r="P4331">
            <v>240</v>
          </cell>
          <cell r="Q4331">
            <v>60000</v>
          </cell>
          <cell r="R4331" t="str">
            <v/>
          </cell>
          <cell r="S4331">
            <v>75.860981308411212</v>
          </cell>
          <cell r="T4331">
            <v>38394</v>
          </cell>
          <cell r="U4331">
            <v>24.655124197298921</v>
          </cell>
          <cell r="V4331">
            <v>1298740</v>
          </cell>
          <cell r="W4331">
            <v>0</v>
          </cell>
          <cell r="X4331">
            <v>46</v>
          </cell>
          <cell r="Y4331">
            <v>19</v>
          </cell>
          <cell r="Z4331">
            <v>0</v>
          </cell>
        </row>
        <row r="4332">
          <cell r="A4332">
            <v>41949</v>
          </cell>
          <cell r="B4332">
            <v>0</v>
          </cell>
          <cell r="C4332">
            <v>0</v>
          </cell>
          <cell r="D4332">
            <v>1434140</v>
          </cell>
          <cell r="E4332">
            <v>44550</v>
          </cell>
          <cell r="F4332">
            <v>0</v>
          </cell>
          <cell r="H4332">
            <v>0</v>
          </cell>
          <cell r="I4332">
            <v>0</v>
          </cell>
          <cell r="J4332">
            <v>0</v>
          </cell>
          <cell r="K4332">
            <v>0</v>
          </cell>
          <cell r="L4332">
            <v>18620</v>
          </cell>
          <cell r="M4332">
            <v>4.2300000000000004</v>
          </cell>
          <cell r="N4332">
            <v>5.99</v>
          </cell>
          <cell r="O4332">
            <v>1.4160756501182032</v>
          </cell>
          <cell r="P4332">
            <v>240</v>
          </cell>
          <cell r="Q4332">
            <v>73000</v>
          </cell>
          <cell r="R4332">
            <v>5.2659574468085104</v>
          </cell>
          <cell r="S4332">
            <v>77.021482277121379</v>
          </cell>
          <cell r="T4332">
            <v>26117</v>
          </cell>
          <cell r="U4332">
            <v>14.730320756886162</v>
          </cell>
          <cell r="V4332">
            <v>1478690</v>
          </cell>
          <cell r="W4332">
            <v>0</v>
          </cell>
          <cell r="X4332">
            <v>41</v>
          </cell>
          <cell r="Y4332">
            <v>24</v>
          </cell>
          <cell r="Z4332">
            <v>0</v>
          </cell>
        </row>
        <row r="4333">
          <cell r="A4333">
            <v>41950</v>
          </cell>
          <cell r="B4333">
            <v>0</v>
          </cell>
          <cell r="C4333">
            <v>0</v>
          </cell>
          <cell r="D4333">
            <v>970326</v>
          </cell>
          <cell r="E4333">
            <v>609170</v>
          </cell>
          <cell r="F4333">
            <v>0</v>
          </cell>
          <cell r="H4333">
            <v>0</v>
          </cell>
          <cell r="I4333">
            <v>0</v>
          </cell>
          <cell r="J4333">
            <v>0</v>
          </cell>
          <cell r="K4333">
            <v>0</v>
          </cell>
          <cell r="L4333">
            <v>12100</v>
          </cell>
          <cell r="M4333">
            <v>43.77</v>
          </cell>
          <cell r="N4333">
            <v>12.22</v>
          </cell>
          <cell r="O4333">
            <v>0.27918665752798721</v>
          </cell>
          <cell r="P4333">
            <v>240</v>
          </cell>
          <cell r="Q4333">
            <v>77000</v>
          </cell>
          <cell r="R4333">
            <v>6.9587617089330589</v>
          </cell>
          <cell r="S4333">
            <v>80.192231404958676</v>
          </cell>
          <cell r="T4333">
            <v>35593</v>
          </cell>
          <cell r="U4333">
            <v>18.793692418341042</v>
          </cell>
          <cell r="V4333">
            <v>1579496</v>
          </cell>
          <cell r="W4333">
            <v>0</v>
          </cell>
          <cell r="X4333">
            <v>38</v>
          </cell>
          <cell r="Y4333">
            <v>27</v>
          </cell>
          <cell r="Z4333">
            <v>0</v>
          </cell>
        </row>
        <row r="4334">
          <cell r="A4334">
            <v>41951</v>
          </cell>
          <cell r="B4334">
            <v>0</v>
          </cell>
          <cell r="C4334">
            <v>0</v>
          </cell>
          <cell r="D4334">
            <v>395387</v>
          </cell>
          <cell r="E4334">
            <v>1138130</v>
          </cell>
          <cell r="F4334">
            <v>32110</v>
          </cell>
          <cell r="H4334">
            <v>0</v>
          </cell>
          <cell r="I4334">
            <v>0</v>
          </cell>
          <cell r="J4334">
            <v>0</v>
          </cell>
          <cell r="K4334">
            <v>0</v>
          </cell>
          <cell r="L4334">
            <v>4960</v>
          </cell>
          <cell r="M4334">
            <v>78.05</v>
          </cell>
          <cell r="N4334">
            <v>18.77</v>
          </cell>
          <cell r="O4334">
            <v>0.24048686739269698</v>
          </cell>
          <cell r="P4334">
            <v>240</v>
          </cell>
          <cell r="Q4334">
            <v>77000</v>
          </cell>
          <cell r="R4334">
            <v>7.4967328635490071</v>
          </cell>
          <cell r="S4334">
            <v>79.715120967741939</v>
          </cell>
          <cell r="T4334">
            <v>38644</v>
          </cell>
          <cell r="U4334">
            <v>20.585424242172625</v>
          </cell>
          <cell r="V4334">
            <v>1565627</v>
          </cell>
          <cell r="W4334">
            <v>0</v>
          </cell>
          <cell r="X4334">
            <v>41</v>
          </cell>
          <cell r="Y4334">
            <v>24</v>
          </cell>
          <cell r="Z4334">
            <v>0</v>
          </cell>
        </row>
        <row r="4335">
          <cell r="A4335">
            <v>41952</v>
          </cell>
          <cell r="B4335">
            <v>0</v>
          </cell>
          <cell r="C4335">
            <v>0</v>
          </cell>
          <cell r="D4335">
            <v>112742</v>
          </cell>
          <cell r="E4335">
            <v>1470480</v>
          </cell>
          <cell r="F4335">
            <v>82350</v>
          </cell>
          <cell r="H4335">
            <v>0</v>
          </cell>
          <cell r="I4335">
            <v>0</v>
          </cell>
          <cell r="J4335">
            <v>0</v>
          </cell>
          <cell r="K4335">
            <v>0</v>
          </cell>
          <cell r="L4335">
            <v>1340</v>
          </cell>
          <cell r="M4335">
            <v>92.03</v>
          </cell>
          <cell r="N4335">
            <v>22.37</v>
          </cell>
          <cell r="O4335">
            <v>0.24307291100728023</v>
          </cell>
          <cell r="P4335">
            <v>240</v>
          </cell>
          <cell r="Q4335">
            <v>78000</v>
          </cell>
          <cell r="R4335">
            <v>8.4365424318157114</v>
          </cell>
          <cell r="S4335">
            <v>84.135820895522386</v>
          </cell>
          <cell r="T4335">
            <v>33589</v>
          </cell>
          <cell r="U4335">
            <v>16.818982307579621</v>
          </cell>
          <cell r="V4335">
            <v>1665572</v>
          </cell>
          <cell r="W4335">
            <v>0</v>
          </cell>
          <cell r="X4335">
            <v>42</v>
          </cell>
          <cell r="Y4335">
            <v>23</v>
          </cell>
          <cell r="Z4335">
            <v>0</v>
          </cell>
        </row>
        <row r="4336">
          <cell r="A4336">
            <v>41953</v>
          </cell>
          <cell r="B4336">
            <v>0</v>
          </cell>
          <cell r="C4336">
            <v>0</v>
          </cell>
          <cell r="D4336">
            <v>0</v>
          </cell>
          <cell r="E4336">
            <v>1325150</v>
          </cell>
          <cell r="F4336">
            <v>74660</v>
          </cell>
          <cell r="H4336">
            <v>0</v>
          </cell>
          <cell r="I4336">
            <v>0</v>
          </cell>
          <cell r="J4336">
            <v>0</v>
          </cell>
          <cell r="K4336">
            <v>0</v>
          </cell>
          <cell r="L4336">
            <v>0</v>
          </cell>
          <cell r="M4336">
            <v>85.03</v>
          </cell>
          <cell r="N4336">
            <v>20.329999999999998</v>
          </cell>
          <cell r="O4336">
            <v>0.23909208514641889</v>
          </cell>
          <cell r="P4336">
            <v>240</v>
          </cell>
          <cell r="Q4336">
            <v>67000</v>
          </cell>
          <cell r="R4336">
            <v>8.2312713160061151</v>
          </cell>
          <cell r="S4336" t="str">
            <v/>
          </cell>
          <cell r="T4336">
            <v>26984</v>
          </cell>
          <cell r="U4336">
            <v>16.076936155621119</v>
          </cell>
          <cell r="V4336">
            <v>1399810</v>
          </cell>
          <cell r="W4336">
            <v>10674.1</v>
          </cell>
          <cell r="X4336">
            <v>56</v>
          </cell>
          <cell r="Y4336">
            <v>9</v>
          </cell>
          <cell r="Z4336">
            <v>0</v>
          </cell>
        </row>
        <row r="4337">
          <cell r="A4337">
            <v>41954</v>
          </cell>
          <cell r="B4337">
            <v>0</v>
          </cell>
          <cell r="C4337">
            <v>0</v>
          </cell>
          <cell r="D4337">
            <v>1255</v>
          </cell>
          <cell r="E4337">
            <v>1587520</v>
          </cell>
          <cell r="F4337">
            <v>83120</v>
          </cell>
          <cell r="H4337">
            <v>0</v>
          </cell>
          <cell r="I4337">
            <v>0</v>
          </cell>
          <cell r="J4337">
            <v>0</v>
          </cell>
          <cell r="K4337">
            <v>0</v>
          </cell>
          <cell r="L4337">
            <v>230</v>
          </cell>
          <cell r="M4337">
            <v>100.8</v>
          </cell>
          <cell r="N4337">
            <v>24.33</v>
          </cell>
          <cell r="O4337">
            <v>0.24136904761904762</v>
          </cell>
          <cell r="P4337">
            <v>240</v>
          </cell>
          <cell r="Q4337">
            <v>86000</v>
          </cell>
          <cell r="R4337">
            <v>8.2869047619047613</v>
          </cell>
          <cell r="S4337">
            <v>5.4565217391304346</v>
          </cell>
          <cell r="T4337">
            <v>29388</v>
          </cell>
          <cell r="U4337">
            <v>14.659767509323252</v>
          </cell>
          <cell r="V4337">
            <v>1671895</v>
          </cell>
          <cell r="W4337">
            <v>27339.4</v>
          </cell>
          <cell r="X4337">
            <v>46</v>
          </cell>
          <cell r="Y4337">
            <v>19</v>
          </cell>
          <cell r="Z4337">
            <v>0</v>
          </cell>
        </row>
        <row r="4338">
          <cell r="A4338">
            <v>41955</v>
          </cell>
          <cell r="B4338">
            <v>0</v>
          </cell>
          <cell r="C4338">
            <v>0</v>
          </cell>
          <cell r="D4338">
            <v>51110</v>
          </cell>
          <cell r="E4338">
            <v>2088160</v>
          </cell>
          <cell r="F4338">
            <v>104500</v>
          </cell>
          <cell r="H4338">
            <v>0</v>
          </cell>
          <cell r="I4338">
            <v>0</v>
          </cell>
          <cell r="J4338">
            <v>0</v>
          </cell>
          <cell r="K4338">
            <v>0</v>
          </cell>
          <cell r="L4338">
            <v>1050</v>
          </cell>
          <cell r="M4338">
            <v>131.26</v>
          </cell>
          <cell r="N4338">
            <v>36.5</v>
          </cell>
          <cell r="O4338">
            <v>0.27807405150083803</v>
          </cell>
          <cell r="P4338">
            <v>240</v>
          </cell>
          <cell r="Q4338">
            <v>98000</v>
          </cell>
          <cell r="R4338">
            <v>8.3523541063538023</v>
          </cell>
          <cell r="S4338">
            <v>48.676190476190477</v>
          </cell>
          <cell r="T4338">
            <v>32637</v>
          </cell>
          <cell r="U4338">
            <v>12.131037494930407</v>
          </cell>
          <cell r="V4338">
            <v>2243770</v>
          </cell>
          <cell r="W4338">
            <v>22616.1</v>
          </cell>
          <cell r="X4338">
            <v>32</v>
          </cell>
          <cell r="Y4338">
            <v>33</v>
          </cell>
          <cell r="Z4338">
            <v>0</v>
          </cell>
        </row>
        <row r="4339">
          <cell r="A4339">
            <v>41956</v>
          </cell>
          <cell r="B4339">
            <v>0</v>
          </cell>
          <cell r="C4339">
            <v>0</v>
          </cell>
          <cell r="D4339">
            <v>219272</v>
          </cell>
          <cell r="E4339">
            <v>2163960</v>
          </cell>
          <cell r="F4339">
            <v>107160</v>
          </cell>
          <cell r="H4339">
            <v>0</v>
          </cell>
          <cell r="I4339">
            <v>0</v>
          </cell>
          <cell r="J4339">
            <v>0</v>
          </cell>
          <cell r="K4339">
            <v>0</v>
          </cell>
          <cell r="L4339">
            <v>2690</v>
          </cell>
          <cell r="M4339">
            <v>141.22</v>
          </cell>
          <cell r="N4339">
            <v>35.54</v>
          </cell>
          <cell r="O4339">
            <v>0.25166407024500781</v>
          </cell>
          <cell r="P4339">
            <v>240</v>
          </cell>
          <cell r="Q4339">
            <v>106000</v>
          </cell>
          <cell r="R4339">
            <v>8.0410706698767882</v>
          </cell>
          <cell r="S4339">
            <v>81.513754646840155</v>
          </cell>
          <cell r="T4339">
            <v>40814</v>
          </cell>
          <cell r="U4339">
            <v>13.668079563377974</v>
          </cell>
          <cell r="V4339">
            <v>2490392</v>
          </cell>
          <cell r="W4339">
            <v>33741.1</v>
          </cell>
          <cell r="X4339">
            <v>27</v>
          </cell>
          <cell r="Y4339">
            <v>38</v>
          </cell>
          <cell r="Z4339">
            <v>0</v>
          </cell>
        </row>
        <row r="4340">
          <cell r="A4340">
            <v>41957</v>
          </cell>
          <cell r="B4340">
            <v>0</v>
          </cell>
          <cell r="C4340">
            <v>0</v>
          </cell>
          <cell r="D4340">
            <v>587965</v>
          </cell>
          <cell r="E4340">
            <v>1761890</v>
          </cell>
          <cell r="F4340">
            <v>59540</v>
          </cell>
          <cell r="H4340">
            <v>0</v>
          </cell>
          <cell r="I4340">
            <v>0</v>
          </cell>
          <cell r="J4340">
            <v>0</v>
          </cell>
          <cell r="K4340">
            <v>0</v>
          </cell>
          <cell r="L4340">
            <v>8950</v>
          </cell>
          <cell r="M4340">
            <v>102.16</v>
          </cell>
          <cell r="N4340">
            <v>25.06</v>
          </cell>
          <cell r="O4340">
            <v>0.24530148786217698</v>
          </cell>
          <cell r="P4340">
            <v>240</v>
          </cell>
          <cell r="Q4340">
            <v>111000</v>
          </cell>
          <cell r="R4340">
            <v>8.914594753328112</v>
          </cell>
          <cell r="S4340">
            <v>65.69441340782123</v>
          </cell>
          <cell r="T4340">
            <v>37058</v>
          </cell>
          <cell r="U4340">
            <v>12.82744091359034</v>
          </cell>
          <cell r="V4340">
            <v>2409395</v>
          </cell>
          <cell r="W4340">
            <v>52204.2</v>
          </cell>
          <cell r="X4340">
            <v>24</v>
          </cell>
          <cell r="Y4340">
            <v>41</v>
          </cell>
          <cell r="Z4340">
            <v>0</v>
          </cell>
        </row>
        <row r="4341">
          <cell r="A4341">
            <v>41958</v>
          </cell>
          <cell r="B4341">
            <v>0</v>
          </cell>
          <cell r="C4341">
            <v>0</v>
          </cell>
          <cell r="D4341">
            <v>94148</v>
          </cell>
          <cell r="E4341">
            <v>2067410</v>
          </cell>
          <cell r="F4341">
            <v>101790</v>
          </cell>
          <cell r="H4341">
            <v>0</v>
          </cell>
          <cell r="I4341">
            <v>0</v>
          </cell>
          <cell r="J4341">
            <v>0</v>
          </cell>
          <cell r="K4341">
            <v>0</v>
          </cell>
          <cell r="L4341">
            <v>1310</v>
          </cell>
          <cell r="M4341">
            <v>132.04</v>
          </cell>
          <cell r="N4341">
            <v>33.29</v>
          </cell>
          <cell r="O4341">
            <v>0.25212056952438655</v>
          </cell>
          <cell r="P4341">
            <v>240</v>
          </cell>
          <cell r="Q4341">
            <v>105000</v>
          </cell>
          <cell r="R4341">
            <v>8.2141775219630411</v>
          </cell>
          <cell r="S4341">
            <v>71.868702290076342</v>
          </cell>
          <cell r="T4341">
            <v>33271</v>
          </cell>
          <cell r="U4341">
            <v>12.259720555566355</v>
          </cell>
          <cell r="V4341">
            <v>2263348</v>
          </cell>
          <cell r="W4341">
            <v>54203.9</v>
          </cell>
          <cell r="X4341">
            <v>28</v>
          </cell>
          <cell r="Y4341">
            <v>37</v>
          </cell>
          <cell r="Z4341">
            <v>0</v>
          </cell>
        </row>
        <row r="4342">
          <cell r="A4342">
            <v>41959</v>
          </cell>
          <cell r="B4342">
            <v>0</v>
          </cell>
          <cell r="C4342">
            <v>0</v>
          </cell>
          <cell r="D4342">
            <v>35375</v>
          </cell>
          <cell r="E4342">
            <v>2055270</v>
          </cell>
          <cell r="F4342">
            <v>99790</v>
          </cell>
          <cell r="H4342">
            <v>0</v>
          </cell>
          <cell r="I4342">
            <v>0</v>
          </cell>
          <cell r="J4342">
            <v>0</v>
          </cell>
          <cell r="K4342">
            <v>0</v>
          </cell>
          <cell r="L4342">
            <v>630</v>
          </cell>
          <cell r="M4342">
            <v>129.5</v>
          </cell>
          <cell r="N4342">
            <v>32.76</v>
          </cell>
          <cell r="O4342">
            <v>0.25297297297297294</v>
          </cell>
          <cell r="P4342">
            <v>240</v>
          </cell>
          <cell r="Q4342">
            <v>96000</v>
          </cell>
          <cell r="R4342">
            <v>8.3206949806949808</v>
          </cell>
          <cell r="S4342">
            <v>56.150793650793652</v>
          </cell>
          <cell r="T4342">
            <v>32583</v>
          </cell>
          <cell r="U4342">
            <v>12.405856370994801</v>
          </cell>
          <cell r="V4342">
            <v>2190435</v>
          </cell>
          <cell r="W4342">
            <v>26155.200000000001</v>
          </cell>
          <cell r="X4342">
            <v>34</v>
          </cell>
          <cell r="Y4342">
            <v>31</v>
          </cell>
          <cell r="Z4342">
            <v>0</v>
          </cell>
        </row>
        <row r="4343">
          <cell r="A4343">
            <v>41960</v>
          </cell>
          <cell r="B4343">
            <v>0</v>
          </cell>
          <cell r="C4343">
            <v>0</v>
          </cell>
          <cell r="D4343">
            <v>362618</v>
          </cell>
          <cell r="E4343">
            <v>2150830</v>
          </cell>
          <cell r="F4343">
            <v>107920</v>
          </cell>
          <cell r="H4343">
            <v>0</v>
          </cell>
          <cell r="I4343">
            <v>0</v>
          </cell>
          <cell r="J4343">
            <v>0</v>
          </cell>
          <cell r="K4343">
            <v>0</v>
          </cell>
          <cell r="L4343">
            <v>4030</v>
          </cell>
          <cell r="M4343">
            <v>135.4</v>
          </cell>
          <cell r="N4343">
            <v>35.26</v>
          </cell>
          <cell r="O4343">
            <v>0.26041358936484488</v>
          </cell>
          <cell r="P4343">
            <v>240</v>
          </cell>
          <cell r="Q4343">
            <v>115000</v>
          </cell>
          <cell r="R4343">
            <v>8.3410265878877397</v>
          </cell>
          <cell r="S4343">
            <v>89.979652605459052</v>
          </cell>
          <cell r="T4343">
            <v>46287</v>
          </cell>
          <cell r="U4343">
            <v>14.72641689377455</v>
          </cell>
          <cell r="V4343">
            <v>2621368</v>
          </cell>
          <cell r="W4343">
            <v>51387.4</v>
          </cell>
          <cell r="X4343">
            <v>24</v>
          </cell>
          <cell r="Y4343">
            <v>41</v>
          </cell>
          <cell r="Z4343">
            <v>0</v>
          </cell>
        </row>
        <row r="4344">
          <cell r="A4344">
            <v>41961</v>
          </cell>
          <cell r="B4344">
            <v>0</v>
          </cell>
          <cell r="C4344">
            <v>0</v>
          </cell>
          <cell r="D4344">
            <v>427482</v>
          </cell>
          <cell r="E4344">
            <v>2174950</v>
          </cell>
          <cell r="F4344">
            <v>107180</v>
          </cell>
          <cell r="H4344">
            <v>0</v>
          </cell>
          <cell r="I4344">
            <v>0</v>
          </cell>
          <cell r="J4344">
            <v>0</v>
          </cell>
          <cell r="K4344">
            <v>0</v>
          </cell>
          <cell r="L4344">
            <v>4610</v>
          </cell>
          <cell r="M4344">
            <v>136.6</v>
          </cell>
          <cell r="N4344">
            <v>34.58</v>
          </cell>
          <cell r="O4344">
            <v>0.25314787701317715</v>
          </cell>
          <cell r="P4344">
            <v>240</v>
          </cell>
          <cell r="Q4344">
            <v>121000</v>
          </cell>
          <cell r="R4344">
            <v>8.3533308931185939</v>
          </cell>
          <cell r="S4344">
            <v>92.729284164858996</v>
          </cell>
          <cell r="T4344">
            <v>43245</v>
          </cell>
          <cell r="U4344">
            <v>13.31051456813743</v>
          </cell>
          <cell r="V4344">
            <v>2709612</v>
          </cell>
          <cell r="W4344">
            <v>51370.2</v>
          </cell>
          <cell r="X4344">
            <v>21</v>
          </cell>
          <cell r="Y4344">
            <v>44</v>
          </cell>
          <cell r="Z4344">
            <v>0</v>
          </cell>
        </row>
        <row r="4345">
          <cell r="A4345">
            <v>41962</v>
          </cell>
          <cell r="B4345">
            <v>0</v>
          </cell>
          <cell r="C4345">
            <v>0</v>
          </cell>
          <cell r="D4345">
            <v>55186</v>
          </cell>
          <cell r="E4345">
            <v>2085190</v>
          </cell>
          <cell r="F4345">
            <v>104510</v>
          </cell>
          <cell r="H4345">
            <v>0</v>
          </cell>
          <cell r="I4345">
            <v>0</v>
          </cell>
          <cell r="J4345">
            <v>0</v>
          </cell>
          <cell r="K4345">
            <v>0</v>
          </cell>
          <cell r="L4345">
            <v>950</v>
          </cell>
          <cell r="M4345">
            <v>130.58000000000001</v>
          </cell>
          <cell r="N4345">
            <v>32.74</v>
          </cell>
          <cell r="O4345">
            <v>0.25072752335732884</v>
          </cell>
          <cell r="P4345">
            <v>240</v>
          </cell>
          <cell r="Q4345">
            <v>100000</v>
          </cell>
          <cell r="R4345">
            <v>8.3845152396997999</v>
          </cell>
          <cell r="S4345">
            <v>58.090526315789475</v>
          </cell>
          <cell r="T4345">
            <v>33370</v>
          </cell>
          <cell r="U4345">
            <v>12.397324407564572</v>
          </cell>
          <cell r="V4345">
            <v>2244886</v>
          </cell>
          <cell r="W4345">
            <v>54409.9</v>
          </cell>
          <cell r="X4345">
            <v>38</v>
          </cell>
          <cell r="Y4345">
            <v>27</v>
          </cell>
          <cell r="Z4345">
            <v>0</v>
          </cell>
        </row>
        <row r="4346">
          <cell r="A4346">
            <v>41963</v>
          </cell>
          <cell r="B4346">
            <v>0</v>
          </cell>
          <cell r="C4346">
            <v>0</v>
          </cell>
          <cell r="D4346">
            <v>104746</v>
          </cell>
          <cell r="E4346">
            <v>2133210</v>
          </cell>
          <cell r="F4346">
            <v>105940</v>
          </cell>
          <cell r="H4346">
            <v>0</v>
          </cell>
          <cell r="I4346">
            <v>0</v>
          </cell>
          <cell r="J4346">
            <v>0</v>
          </cell>
          <cell r="K4346">
            <v>0</v>
          </cell>
          <cell r="L4346">
            <v>1550</v>
          </cell>
          <cell r="M4346">
            <v>131.33000000000001</v>
          </cell>
          <cell r="N4346">
            <v>32.1</v>
          </cell>
          <cell r="O4346">
            <v>0.24442244727023527</v>
          </cell>
          <cell r="P4346">
            <v>240</v>
          </cell>
          <cell r="Q4346">
            <v>108000</v>
          </cell>
          <cell r="R4346">
            <v>8.524899109114445</v>
          </cell>
          <cell r="S4346">
            <v>67.578064516129032</v>
          </cell>
          <cell r="T4346">
            <v>34584</v>
          </cell>
          <cell r="U4346">
            <v>12.305604002907979</v>
          </cell>
          <cell r="V4346">
            <v>2343896</v>
          </cell>
          <cell r="W4346">
            <v>56006.1</v>
          </cell>
          <cell r="X4346">
            <v>27</v>
          </cell>
          <cell r="Y4346">
            <v>38</v>
          </cell>
          <cell r="Z4346">
            <v>0</v>
          </cell>
        </row>
        <row r="4347">
          <cell r="A4347">
            <v>41964</v>
          </cell>
          <cell r="B4347">
            <v>0</v>
          </cell>
          <cell r="C4347">
            <v>0</v>
          </cell>
          <cell r="D4347">
            <v>6927</v>
          </cell>
          <cell r="E4347">
            <v>1989650</v>
          </cell>
          <cell r="F4347">
            <v>101210</v>
          </cell>
          <cell r="H4347">
            <v>0</v>
          </cell>
          <cell r="I4347">
            <v>0</v>
          </cell>
          <cell r="J4347">
            <v>0</v>
          </cell>
          <cell r="K4347">
            <v>0</v>
          </cell>
          <cell r="L4347">
            <v>860</v>
          </cell>
          <cell r="M4347">
            <v>121.44</v>
          </cell>
          <cell r="N4347">
            <v>28.69</v>
          </cell>
          <cell r="O4347">
            <v>0.2362483530961792</v>
          </cell>
          <cell r="P4347">
            <v>240</v>
          </cell>
          <cell r="Q4347">
            <v>102000</v>
          </cell>
          <cell r="R4347">
            <v>8.608613306982873</v>
          </cell>
          <cell r="S4347">
            <v>8.054651162790698</v>
          </cell>
          <cell r="T4347">
            <v>33098</v>
          </cell>
          <cell r="U4347">
            <v>13.158500839217711</v>
          </cell>
          <cell r="V4347">
            <v>2097787</v>
          </cell>
          <cell r="W4347">
            <v>51074.7</v>
          </cell>
          <cell r="X4347">
            <v>32</v>
          </cell>
          <cell r="Y4347">
            <v>33</v>
          </cell>
          <cell r="Z4347">
            <v>0</v>
          </cell>
        </row>
        <row r="4348">
          <cell r="A4348">
            <v>41965</v>
          </cell>
          <cell r="B4348">
            <v>0</v>
          </cell>
          <cell r="C4348">
            <v>0</v>
          </cell>
          <cell r="D4348">
            <v>0</v>
          </cell>
          <cell r="E4348">
            <v>1416390</v>
          </cell>
          <cell r="F4348">
            <v>77350</v>
          </cell>
          <cell r="H4348">
            <v>0</v>
          </cell>
          <cell r="I4348">
            <v>0</v>
          </cell>
          <cell r="J4348">
            <v>0</v>
          </cell>
          <cell r="K4348">
            <v>0</v>
          </cell>
          <cell r="L4348">
            <v>0</v>
          </cell>
          <cell r="M4348">
            <v>87.17</v>
          </cell>
          <cell r="N4348">
            <v>20.04</v>
          </cell>
          <cell r="O4348">
            <v>0.22989560628656647</v>
          </cell>
          <cell r="P4348">
            <v>240</v>
          </cell>
          <cell r="Q4348">
            <v>69000</v>
          </cell>
          <cell r="R4348">
            <v>8.5679706320981985</v>
          </cell>
          <cell r="S4348" t="str">
            <v/>
          </cell>
          <cell r="T4348">
            <v>26128</v>
          </cell>
          <cell r="U4348">
            <v>14.588048790284788</v>
          </cell>
          <cell r="V4348">
            <v>1493740</v>
          </cell>
          <cell r="W4348">
            <v>53391.9</v>
          </cell>
          <cell r="X4348">
            <v>54</v>
          </cell>
          <cell r="Y4348">
            <v>11</v>
          </cell>
          <cell r="Z4348">
            <v>0</v>
          </cell>
        </row>
        <row r="4349">
          <cell r="A4349">
            <v>41966</v>
          </cell>
          <cell r="B4349">
            <v>0</v>
          </cell>
          <cell r="C4349">
            <v>0</v>
          </cell>
          <cell r="D4349">
            <v>0</v>
          </cell>
          <cell r="E4349">
            <v>1292760</v>
          </cell>
          <cell r="F4349">
            <v>68790</v>
          </cell>
          <cell r="H4349">
            <v>0</v>
          </cell>
          <cell r="I4349">
            <v>0</v>
          </cell>
          <cell r="J4349">
            <v>0</v>
          </cell>
          <cell r="K4349">
            <v>0</v>
          </cell>
          <cell r="L4349">
            <v>0</v>
          </cell>
          <cell r="M4349">
            <v>78.61</v>
          </cell>
          <cell r="N4349">
            <v>17.62</v>
          </cell>
          <cell r="O4349">
            <v>0.22414451087647883</v>
          </cell>
          <cell r="P4349">
            <v>240</v>
          </cell>
          <cell r="Q4349">
            <v>57000</v>
          </cell>
          <cell r="R4349">
            <v>8.6601577407454524</v>
          </cell>
          <cell r="S4349" t="str">
            <v/>
          </cell>
          <cell r="T4349">
            <v>31266</v>
          </cell>
          <cell r="U4349">
            <v>19.151587528919247</v>
          </cell>
          <cell r="V4349">
            <v>1361550</v>
          </cell>
          <cell r="W4349">
            <v>46511.3</v>
          </cell>
          <cell r="X4349">
            <v>54</v>
          </cell>
          <cell r="Y4349">
            <v>11</v>
          </cell>
          <cell r="Z4349">
            <v>1.8352000000000004</v>
          </cell>
        </row>
        <row r="4350">
          <cell r="A4350">
            <v>41967</v>
          </cell>
          <cell r="B4350">
            <v>0</v>
          </cell>
          <cell r="C4350">
            <v>0</v>
          </cell>
          <cell r="D4350">
            <v>0</v>
          </cell>
          <cell r="E4350">
            <v>1553140</v>
          </cell>
          <cell r="F4350">
            <v>81850</v>
          </cell>
          <cell r="H4350">
            <v>0</v>
          </cell>
          <cell r="I4350">
            <v>0</v>
          </cell>
          <cell r="J4350">
            <v>0</v>
          </cell>
          <cell r="K4350">
            <v>0</v>
          </cell>
          <cell r="L4350">
            <v>0</v>
          </cell>
          <cell r="M4350">
            <v>93.81</v>
          </cell>
          <cell r="N4350">
            <v>21.52</v>
          </cell>
          <cell r="O4350">
            <v>0.22939985076217886</v>
          </cell>
          <cell r="P4350">
            <v>240</v>
          </cell>
          <cell r="Q4350">
            <v>76000</v>
          </cell>
          <cell r="R4350">
            <v>8.7143694702057353</v>
          </cell>
          <cell r="S4350" t="str">
            <v/>
          </cell>
          <cell r="T4350">
            <v>36404</v>
          </cell>
          <cell r="U4350">
            <v>18.56949339139689</v>
          </cell>
          <cell r="V4350">
            <v>1634990</v>
          </cell>
          <cell r="W4350">
            <v>25045.5</v>
          </cell>
          <cell r="X4350">
            <v>47</v>
          </cell>
          <cell r="Y4350">
            <v>18</v>
          </cell>
          <cell r="Z4350">
            <v>0</v>
          </cell>
        </row>
        <row r="4351">
          <cell r="A4351">
            <v>41968</v>
          </cell>
          <cell r="B4351">
            <v>0</v>
          </cell>
          <cell r="C4351">
            <v>0</v>
          </cell>
          <cell r="D4351">
            <v>0</v>
          </cell>
          <cell r="E4351">
            <v>1953380</v>
          </cell>
          <cell r="F4351">
            <v>99020</v>
          </cell>
          <cell r="H4351">
            <v>0</v>
          </cell>
          <cell r="I4351">
            <v>0</v>
          </cell>
          <cell r="J4351">
            <v>0</v>
          </cell>
          <cell r="K4351">
            <v>0</v>
          </cell>
          <cell r="L4351">
            <v>0</v>
          </cell>
          <cell r="M4351">
            <v>121.83</v>
          </cell>
          <cell r="N4351">
            <v>27.12</v>
          </cell>
          <cell r="O4351">
            <v>0.22260526963802021</v>
          </cell>
          <cell r="P4351">
            <v>240</v>
          </cell>
          <cell r="Q4351">
            <v>92000</v>
          </cell>
          <cell r="R4351">
            <v>8.4232126733973569</v>
          </cell>
          <cell r="S4351" t="str">
            <v/>
          </cell>
          <cell r="T4351">
            <v>32012</v>
          </cell>
          <cell r="U4351">
            <v>13.008189436756968</v>
          </cell>
          <cell r="V4351">
            <v>2052400</v>
          </cell>
          <cell r="W4351">
            <v>22534.7</v>
          </cell>
          <cell r="X4351">
            <v>32</v>
          </cell>
          <cell r="Y4351">
            <v>33</v>
          </cell>
          <cell r="Z4351">
            <v>0</v>
          </cell>
        </row>
        <row r="4352">
          <cell r="A4352">
            <v>41969</v>
          </cell>
          <cell r="B4352">
            <v>0</v>
          </cell>
          <cell r="C4352">
            <v>0</v>
          </cell>
          <cell r="D4352">
            <v>18730</v>
          </cell>
          <cell r="E4352">
            <v>2100210</v>
          </cell>
          <cell r="F4352">
            <v>103260</v>
          </cell>
          <cell r="H4352">
            <v>0</v>
          </cell>
          <cell r="I4352">
            <v>0</v>
          </cell>
          <cell r="J4352">
            <v>0</v>
          </cell>
          <cell r="K4352">
            <v>0</v>
          </cell>
          <cell r="L4352">
            <v>960</v>
          </cell>
          <cell r="M4352">
            <v>131.88</v>
          </cell>
          <cell r="N4352">
            <v>30.47</v>
          </cell>
          <cell r="O4352">
            <v>0.23104337276311798</v>
          </cell>
          <cell r="P4352">
            <v>240</v>
          </cell>
          <cell r="Q4352">
            <v>97000</v>
          </cell>
          <cell r="R4352">
            <v>8.3540718835304819</v>
          </cell>
          <cell r="S4352">
            <v>19.510416666666668</v>
          </cell>
          <cell r="T4352">
            <v>32622</v>
          </cell>
          <cell r="U4352">
            <v>12.243159031590315</v>
          </cell>
          <cell r="V4352">
            <v>2222200</v>
          </cell>
          <cell r="W4352">
            <v>31367.7</v>
          </cell>
          <cell r="X4352">
            <v>29</v>
          </cell>
          <cell r="Y4352">
            <v>36</v>
          </cell>
          <cell r="Z4352">
            <v>0</v>
          </cell>
        </row>
        <row r="4353">
          <cell r="A4353">
            <v>41970</v>
          </cell>
          <cell r="B4353">
            <v>0</v>
          </cell>
          <cell r="C4353">
            <v>0</v>
          </cell>
          <cell r="D4353">
            <v>173170</v>
          </cell>
          <cell r="E4353">
            <v>2132420</v>
          </cell>
          <cell r="F4353">
            <v>105890</v>
          </cell>
          <cell r="H4353">
            <v>0</v>
          </cell>
          <cell r="I4353">
            <v>0</v>
          </cell>
          <cell r="J4353">
            <v>0</v>
          </cell>
          <cell r="K4353">
            <v>0</v>
          </cell>
          <cell r="L4353">
            <v>2270</v>
          </cell>
          <cell r="M4353">
            <v>132.88</v>
          </cell>
          <cell r="N4353">
            <v>29.85</v>
          </cell>
          <cell r="O4353">
            <v>0.2246387718242023</v>
          </cell>
          <cell r="P4353">
            <v>240</v>
          </cell>
          <cell r="Q4353">
            <v>103000</v>
          </cell>
          <cell r="R4353">
            <v>8.4222983142685131</v>
          </cell>
          <cell r="S4353">
            <v>76.286343612334804</v>
          </cell>
          <cell r="T4353">
            <v>31139</v>
          </cell>
          <cell r="U4353">
            <v>10.769289399041252</v>
          </cell>
          <cell r="V4353">
            <v>2411480</v>
          </cell>
          <cell r="W4353">
            <v>46425.9</v>
          </cell>
          <cell r="X4353">
            <v>29</v>
          </cell>
          <cell r="Y4353">
            <v>36</v>
          </cell>
          <cell r="Z4353">
            <v>0</v>
          </cell>
        </row>
        <row r="4354">
          <cell r="A4354">
            <v>41971</v>
          </cell>
          <cell r="B4354">
            <v>0</v>
          </cell>
          <cell r="C4354">
            <v>0</v>
          </cell>
          <cell r="D4354">
            <v>89697</v>
          </cell>
          <cell r="E4354">
            <v>1994160</v>
          </cell>
          <cell r="F4354">
            <v>101360</v>
          </cell>
          <cell r="H4354">
            <v>0</v>
          </cell>
          <cell r="I4354">
            <v>0</v>
          </cell>
          <cell r="J4354">
            <v>0</v>
          </cell>
          <cell r="K4354">
            <v>0</v>
          </cell>
          <cell r="L4354">
            <v>1040</v>
          </cell>
          <cell r="M4354">
            <v>124.83</v>
          </cell>
          <cell r="N4354">
            <v>29.05</v>
          </cell>
          <cell r="O4354">
            <v>0.23271649443242812</v>
          </cell>
          <cell r="P4354">
            <v>240</v>
          </cell>
          <cell r="Q4354">
            <v>103000</v>
          </cell>
          <cell r="R4354">
            <v>8.3934951534086366</v>
          </cell>
          <cell r="S4354">
            <v>86.247115384615384</v>
          </cell>
          <cell r="T4354">
            <v>28039</v>
          </cell>
          <cell r="U4354">
            <v>10.701237451475071</v>
          </cell>
          <cell r="V4354">
            <v>2185217</v>
          </cell>
          <cell r="W4354">
            <v>52085.599999999999</v>
          </cell>
          <cell r="X4354">
            <v>36</v>
          </cell>
          <cell r="Y4354">
            <v>29</v>
          </cell>
          <cell r="Z4354">
            <v>0</v>
          </cell>
        </row>
        <row r="4355">
          <cell r="A4355">
            <v>41972</v>
          </cell>
          <cell r="B4355">
            <v>0</v>
          </cell>
          <cell r="C4355">
            <v>0</v>
          </cell>
          <cell r="D4355">
            <v>0</v>
          </cell>
          <cell r="E4355">
            <v>1509420</v>
          </cell>
          <cell r="F4355">
            <v>80550</v>
          </cell>
          <cell r="H4355">
            <v>0</v>
          </cell>
          <cell r="I4355">
            <v>0</v>
          </cell>
          <cell r="J4355">
            <v>0</v>
          </cell>
          <cell r="K4355">
            <v>0</v>
          </cell>
          <cell r="L4355">
            <v>0</v>
          </cell>
          <cell r="M4355">
            <v>93.94</v>
          </cell>
          <cell r="N4355">
            <v>21.59</v>
          </cell>
          <cell r="O4355">
            <v>0.22982754949968065</v>
          </cell>
          <cell r="P4355">
            <v>240</v>
          </cell>
          <cell r="Q4355">
            <v>77000</v>
          </cell>
          <cell r="R4355">
            <v>8.4626889503938685</v>
          </cell>
          <cell r="S4355" t="str">
            <v/>
          </cell>
          <cell r="T4355">
            <v>23448</v>
          </cell>
          <cell r="U4355">
            <v>12.299371686258231</v>
          </cell>
          <cell r="V4355">
            <v>1589970</v>
          </cell>
          <cell r="W4355">
            <v>53560</v>
          </cell>
          <cell r="X4355">
            <v>52</v>
          </cell>
          <cell r="Y4355">
            <v>13</v>
          </cell>
          <cell r="Z4355">
            <v>0</v>
          </cell>
        </row>
        <row r="4356">
          <cell r="A4356">
            <v>41973</v>
          </cell>
          <cell r="B4356">
            <v>0</v>
          </cell>
          <cell r="C4356">
            <v>0</v>
          </cell>
          <cell r="D4356">
            <v>0</v>
          </cell>
          <cell r="E4356">
            <v>1213170</v>
          </cell>
          <cell r="F4356">
            <v>67540</v>
          </cell>
          <cell r="H4356">
            <v>0</v>
          </cell>
          <cell r="I4356">
            <v>0</v>
          </cell>
          <cell r="J4356">
            <v>0</v>
          </cell>
          <cell r="K4356">
            <v>0</v>
          </cell>
          <cell r="L4356">
            <v>0</v>
          </cell>
          <cell r="M4356">
            <v>77.84</v>
          </cell>
          <cell r="N4356">
            <v>17.39</v>
          </cell>
          <cell r="O4356">
            <v>0.22340698869475847</v>
          </cell>
          <cell r="P4356">
            <v>240</v>
          </cell>
          <cell r="Q4356">
            <v>76000</v>
          </cell>
          <cell r="R4356">
            <v>8.2265544707091465</v>
          </cell>
          <cell r="S4356" t="str">
            <v/>
          </cell>
          <cell r="T4356">
            <v>22024</v>
          </cell>
          <cell r="U4356">
            <v>14.342057140180057</v>
          </cell>
          <cell r="V4356">
            <v>1280710</v>
          </cell>
          <cell r="W4356">
            <v>46315</v>
          </cell>
          <cell r="X4356">
            <v>52</v>
          </cell>
          <cell r="Y4356">
            <v>13</v>
          </cell>
          <cell r="Z4356">
            <v>0</v>
          </cell>
        </row>
        <row r="4357">
          <cell r="A4357">
            <v>41974</v>
          </cell>
          <cell r="B4357">
            <v>0</v>
          </cell>
          <cell r="C4357">
            <v>0</v>
          </cell>
          <cell r="D4357">
            <v>68684</v>
          </cell>
          <cell r="E4357">
            <v>2125190</v>
          </cell>
          <cell r="F4357">
            <v>106310</v>
          </cell>
          <cell r="H4357">
            <v>0</v>
          </cell>
          <cell r="I4357">
            <v>0</v>
          </cell>
          <cell r="J4357">
            <v>0</v>
          </cell>
          <cell r="K4357">
            <v>0</v>
          </cell>
          <cell r="L4357">
            <v>1590</v>
          </cell>
          <cell r="M4357">
            <v>134.30000000000001</v>
          </cell>
          <cell r="N4357">
            <v>31.82</v>
          </cell>
          <cell r="O4357">
            <v>0.23693224125093074</v>
          </cell>
          <cell r="P4357">
            <v>240</v>
          </cell>
          <cell r="Q4357">
            <v>103000</v>
          </cell>
          <cell r="R4357">
            <v>8.3078927773641098</v>
          </cell>
          <cell r="S4357">
            <v>43.197484276729561</v>
          </cell>
          <cell r="T4357">
            <v>30502</v>
          </cell>
          <cell r="U4357">
            <v>11.059405682328022</v>
          </cell>
          <cell r="V4357">
            <v>2300184</v>
          </cell>
          <cell r="W4357">
            <v>28122.5</v>
          </cell>
          <cell r="X4357">
            <v>32</v>
          </cell>
          <cell r="Y4357">
            <v>33</v>
          </cell>
          <cell r="Z4357">
            <v>0</v>
          </cell>
        </row>
        <row r="4358">
          <cell r="A4358">
            <v>41975</v>
          </cell>
          <cell r="B4358">
            <v>0</v>
          </cell>
          <cell r="C4358">
            <v>0</v>
          </cell>
          <cell r="D4358">
            <v>28878</v>
          </cell>
          <cell r="E4358">
            <v>2141940</v>
          </cell>
          <cell r="F4358">
            <v>102840</v>
          </cell>
          <cell r="H4358">
            <v>0</v>
          </cell>
          <cell r="I4358">
            <v>0</v>
          </cell>
          <cell r="J4358">
            <v>0</v>
          </cell>
          <cell r="K4358">
            <v>0</v>
          </cell>
          <cell r="L4358">
            <v>960</v>
          </cell>
          <cell r="M4358">
            <v>135.63</v>
          </cell>
          <cell r="N4358">
            <v>32.42</v>
          </cell>
          <cell r="O4358">
            <v>0.23903266239032664</v>
          </cell>
          <cell r="P4358">
            <v>240</v>
          </cell>
          <cell r="Q4358">
            <v>101000</v>
          </cell>
          <cell r="R4358">
            <v>8.2753815527538155</v>
          </cell>
          <cell r="S4358">
            <v>30.081250000000001</v>
          </cell>
          <cell r="T4358">
            <v>30627</v>
          </cell>
          <cell r="U4358">
            <v>11.23428325632087</v>
          </cell>
          <cell r="V4358">
            <v>2273658</v>
          </cell>
          <cell r="W4358">
            <v>20544.599999999999</v>
          </cell>
          <cell r="X4358">
            <v>31</v>
          </cell>
          <cell r="Y4358">
            <v>34</v>
          </cell>
          <cell r="Z4358">
            <v>0</v>
          </cell>
        </row>
        <row r="4359">
          <cell r="A4359">
            <v>41976</v>
          </cell>
          <cell r="B4359">
            <v>0</v>
          </cell>
          <cell r="C4359">
            <v>0</v>
          </cell>
          <cell r="D4359">
            <v>1036</v>
          </cell>
          <cell r="E4359">
            <v>1942090</v>
          </cell>
          <cell r="F4359">
            <v>99880</v>
          </cell>
          <cell r="H4359">
            <v>0</v>
          </cell>
          <cell r="I4359">
            <v>0</v>
          </cell>
          <cell r="J4359">
            <v>0</v>
          </cell>
          <cell r="K4359">
            <v>0</v>
          </cell>
          <cell r="L4359">
            <v>190</v>
          </cell>
          <cell r="M4359">
            <v>122.79</v>
          </cell>
          <cell r="N4359">
            <v>29.28</v>
          </cell>
          <cell r="O4359">
            <v>0.23845590031761543</v>
          </cell>
          <cell r="P4359">
            <v>240</v>
          </cell>
          <cell r="Q4359">
            <v>90000</v>
          </cell>
          <cell r="R4359">
            <v>8.3148872057985184</v>
          </cell>
          <cell r="S4359">
            <v>5.4526315789473685</v>
          </cell>
          <cell r="T4359">
            <v>29143</v>
          </cell>
          <cell r="U4359">
            <v>11.89681381258792</v>
          </cell>
          <cell r="V4359">
            <v>2043006</v>
          </cell>
          <cell r="W4359">
            <v>54081.3</v>
          </cell>
          <cell r="X4359">
            <v>39</v>
          </cell>
          <cell r="Y4359">
            <v>26</v>
          </cell>
          <cell r="Z4359">
            <v>0</v>
          </cell>
        </row>
        <row r="4360">
          <cell r="A4360">
            <v>41977</v>
          </cell>
          <cell r="B4360">
            <v>0</v>
          </cell>
          <cell r="C4360">
            <v>0</v>
          </cell>
          <cell r="D4360">
            <v>1009</v>
          </cell>
          <cell r="E4360">
            <v>1967080</v>
          </cell>
          <cell r="F4360">
            <v>99470</v>
          </cell>
          <cell r="H4360">
            <v>0</v>
          </cell>
          <cell r="I4360">
            <v>0</v>
          </cell>
          <cell r="J4360">
            <v>0</v>
          </cell>
          <cell r="K4360">
            <v>0</v>
          </cell>
          <cell r="L4360">
            <v>40</v>
          </cell>
          <cell r="M4360">
            <v>124.34</v>
          </cell>
          <cell r="N4360">
            <v>27.6</v>
          </cell>
          <cell r="O4360">
            <v>0.2219720122245456</v>
          </cell>
          <cell r="P4360">
            <v>240</v>
          </cell>
          <cell r="Q4360">
            <v>88000</v>
          </cell>
          <cell r="R4360">
            <v>8.3100772076564251</v>
          </cell>
          <cell r="S4360">
            <v>25.225000000000001</v>
          </cell>
          <cell r="T4360">
            <v>31214</v>
          </cell>
          <cell r="U4360">
            <v>12.59092291924922</v>
          </cell>
          <cell r="V4360">
            <v>2067559</v>
          </cell>
          <cell r="W4360">
            <v>52945.9</v>
          </cell>
          <cell r="X4360">
            <v>39</v>
          </cell>
          <cell r="Y4360">
            <v>26</v>
          </cell>
          <cell r="Z4360">
            <v>0</v>
          </cell>
        </row>
        <row r="4361">
          <cell r="A4361">
            <v>41978</v>
          </cell>
          <cell r="B4361">
            <v>0</v>
          </cell>
          <cell r="C4361">
            <v>0</v>
          </cell>
          <cell r="D4361">
            <v>0</v>
          </cell>
          <cell r="E4361">
            <v>1684280</v>
          </cell>
          <cell r="F4361">
            <v>90240</v>
          </cell>
          <cell r="H4361">
            <v>0</v>
          </cell>
          <cell r="I4361">
            <v>0</v>
          </cell>
          <cell r="J4361">
            <v>0</v>
          </cell>
          <cell r="K4361">
            <v>0</v>
          </cell>
          <cell r="L4361">
            <v>0</v>
          </cell>
          <cell r="M4361">
            <v>107.3</v>
          </cell>
          <cell r="N4361">
            <v>21.76</v>
          </cell>
          <cell r="O4361">
            <v>0.20279589934762351</v>
          </cell>
          <cell r="P4361">
            <v>240</v>
          </cell>
          <cell r="Q4361">
            <v>81000</v>
          </cell>
          <cell r="R4361">
            <v>8.2689655172413801</v>
          </cell>
          <cell r="S4361" t="str">
            <v/>
          </cell>
          <cell r="T4361">
            <v>24500</v>
          </cell>
          <cell r="U4361">
            <v>11.514663120167707</v>
          </cell>
          <cell r="V4361">
            <v>1774520</v>
          </cell>
          <cell r="W4361">
            <v>45150.9</v>
          </cell>
          <cell r="X4361">
            <v>46</v>
          </cell>
          <cell r="Y4361">
            <v>19</v>
          </cell>
          <cell r="Z4361">
            <v>0</v>
          </cell>
        </row>
        <row r="4362">
          <cell r="A4362">
            <v>41979</v>
          </cell>
          <cell r="B4362">
            <v>0</v>
          </cell>
          <cell r="C4362">
            <v>0</v>
          </cell>
          <cell r="D4362">
            <v>932</v>
          </cell>
          <cell r="E4362">
            <v>1914260</v>
          </cell>
          <cell r="F4362">
            <v>96350</v>
          </cell>
          <cell r="H4362">
            <v>0</v>
          </cell>
          <cell r="I4362">
            <v>0</v>
          </cell>
          <cell r="J4362">
            <v>0</v>
          </cell>
          <cell r="K4362">
            <v>0</v>
          </cell>
          <cell r="L4362">
            <v>40</v>
          </cell>
          <cell r="M4362">
            <v>122.84</v>
          </cell>
          <cell r="N4362">
            <v>30.52</v>
          </cell>
          <cell r="O4362">
            <v>0.24845327254965807</v>
          </cell>
          <cell r="P4362">
            <v>240</v>
          </cell>
          <cell r="Q4362">
            <v>89000</v>
          </cell>
          <cell r="R4362">
            <v>8.1838570498209045</v>
          </cell>
          <cell r="S4362">
            <v>23.3</v>
          </cell>
          <cell r="T4362">
            <v>25160</v>
          </cell>
          <cell r="U4362">
            <v>10.431519699812382</v>
          </cell>
          <cell r="V4362">
            <v>2011542</v>
          </cell>
          <cell r="W4362">
            <v>46024.6</v>
          </cell>
          <cell r="X4362">
            <v>42</v>
          </cell>
          <cell r="Y4362">
            <v>23</v>
          </cell>
          <cell r="Z4362">
            <v>0</v>
          </cell>
        </row>
        <row r="4363">
          <cell r="A4363">
            <v>41980</v>
          </cell>
          <cell r="B4363">
            <v>0</v>
          </cell>
          <cell r="C4363">
            <v>0</v>
          </cell>
          <cell r="D4363">
            <v>0</v>
          </cell>
          <cell r="E4363">
            <v>1974270</v>
          </cell>
          <cell r="F4363">
            <v>100780</v>
          </cell>
          <cell r="H4363">
            <v>0</v>
          </cell>
          <cell r="I4363">
            <v>0</v>
          </cell>
          <cell r="J4363">
            <v>0</v>
          </cell>
          <cell r="K4363">
            <v>0</v>
          </cell>
          <cell r="L4363">
            <v>0</v>
          </cell>
          <cell r="M4363">
            <v>124.54</v>
          </cell>
          <cell r="N4363">
            <v>29.4</v>
          </cell>
          <cell r="O4363">
            <v>0.2360687329372089</v>
          </cell>
          <cell r="P4363">
            <v>240</v>
          </cell>
          <cell r="Q4363">
            <v>85000</v>
          </cell>
          <cell r="R4363">
            <v>8.3308575558053644</v>
          </cell>
          <cell r="S4363" t="str">
            <v/>
          </cell>
          <cell r="T4363">
            <v>26090</v>
          </cell>
          <cell r="U4363">
            <v>10.486041300209633</v>
          </cell>
          <cell r="V4363">
            <v>2075050</v>
          </cell>
          <cell r="W4363">
            <v>34085.199999999997</v>
          </cell>
          <cell r="X4363">
            <v>40</v>
          </cell>
          <cell r="Y4363">
            <v>25</v>
          </cell>
          <cell r="Z4363">
            <v>0</v>
          </cell>
        </row>
        <row r="4364">
          <cell r="A4364">
            <v>41981</v>
          </cell>
          <cell r="B4364">
            <v>0</v>
          </cell>
          <cell r="C4364">
            <v>0</v>
          </cell>
          <cell r="D4364">
            <v>0</v>
          </cell>
          <cell r="E4364">
            <v>1833030</v>
          </cell>
          <cell r="F4364">
            <v>96470</v>
          </cell>
          <cell r="H4364">
            <v>0</v>
          </cell>
          <cell r="I4364">
            <v>0</v>
          </cell>
          <cell r="J4364">
            <v>0</v>
          </cell>
          <cell r="K4364">
            <v>0</v>
          </cell>
          <cell r="L4364">
            <v>0</v>
          </cell>
          <cell r="M4364">
            <v>117.22</v>
          </cell>
          <cell r="N4364">
            <v>25.46</v>
          </cell>
          <cell r="O4364">
            <v>0.21719843030199626</v>
          </cell>
          <cell r="P4364">
            <v>240</v>
          </cell>
          <cell r="Q4364">
            <v>82000</v>
          </cell>
          <cell r="R4364">
            <v>8.2302508104419037</v>
          </cell>
          <cell r="S4364" t="str">
            <v/>
          </cell>
          <cell r="T4364">
            <v>24528</v>
          </cell>
          <cell r="U4364">
            <v>10.601892718320807</v>
          </cell>
          <cell r="V4364">
            <v>1929500</v>
          </cell>
          <cell r="W4364">
            <v>44957.599999999999</v>
          </cell>
          <cell r="X4364">
            <v>42</v>
          </cell>
          <cell r="Y4364">
            <v>23</v>
          </cell>
          <cell r="Z4364">
            <v>0</v>
          </cell>
        </row>
        <row r="4365">
          <cell r="A4365">
            <v>41982</v>
          </cell>
          <cell r="B4365">
            <v>0</v>
          </cell>
          <cell r="C4365">
            <v>0</v>
          </cell>
          <cell r="D4365">
            <v>1352</v>
          </cell>
          <cell r="E4365">
            <v>2013660</v>
          </cell>
          <cell r="F4365">
            <v>102130</v>
          </cell>
          <cell r="H4365">
            <v>0</v>
          </cell>
          <cell r="I4365">
            <v>0</v>
          </cell>
          <cell r="J4365">
            <v>0</v>
          </cell>
          <cell r="K4365">
            <v>0</v>
          </cell>
          <cell r="L4365">
            <v>290</v>
          </cell>
          <cell r="M4365">
            <v>128.82</v>
          </cell>
          <cell r="N4365">
            <v>29.16</v>
          </cell>
          <cell r="O4365">
            <v>0.22636236609222171</v>
          </cell>
          <cell r="P4365">
            <v>240</v>
          </cell>
          <cell r="Q4365">
            <v>93000</v>
          </cell>
          <cell r="R4365">
            <v>8.2121953112870667</v>
          </cell>
          <cell r="S4365">
            <v>4.6620689655172418</v>
          </cell>
          <cell r="T4365">
            <v>26765</v>
          </cell>
          <cell r="U4365">
            <v>10.54346378277886</v>
          </cell>
          <cell r="V4365">
            <v>2117142</v>
          </cell>
          <cell r="W4365">
            <v>46272.9</v>
          </cell>
          <cell r="X4365">
            <v>38</v>
          </cell>
          <cell r="Y4365">
            <v>27</v>
          </cell>
          <cell r="Z4365">
            <v>0</v>
          </cell>
        </row>
        <row r="4366">
          <cell r="A4366">
            <v>41983</v>
          </cell>
          <cell r="B4366">
            <v>0</v>
          </cell>
          <cell r="C4366">
            <v>0</v>
          </cell>
          <cell r="D4366">
            <v>1236</v>
          </cell>
          <cell r="E4366">
            <v>2094280</v>
          </cell>
          <cell r="F4366">
            <v>103700</v>
          </cell>
          <cell r="H4366">
            <v>0</v>
          </cell>
          <cell r="I4366">
            <v>0</v>
          </cell>
          <cell r="J4366">
            <v>0</v>
          </cell>
          <cell r="K4366">
            <v>0</v>
          </cell>
          <cell r="L4366">
            <v>620</v>
          </cell>
          <cell r="M4366">
            <v>129.75</v>
          </cell>
          <cell r="N4366">
            <v>28.03</v>
          </cell>
          <cell r="O4366">
            <v>0.21603082851637767</v>
          </cell>
          <cell r="P4366">
            <v>240</v>
          </cell>
          <cell r="Q4366">
            <v>92000</v>
          </cell>
          <cell r="R4366">
            <v>8.4700578034682081</v>
          </cell>
          <cell r="S4366">
            <v>1.9935483870967743</v>
          </cell>
          <cell r="T4366">
            <v>27020</v>
          </cell>
          <cell r="U4366">
            <v>10.246687910600869</v>
          </cell>
          <cell r="V4366">
            <v>2199216</v>
          </cell>
          <cell r="W4366">
            <v>40215.5</v>
          </cell>
          <cell r="X4366">
            <v>35</v>
          </cell>
          <cell r="Y4366">
            <v>30</v>
          </cell>
          <cell r="Z4366">
            <v>0</v>
          </cell>
        </row>
        <row r="4367">
          <cell r="A4367">
            <v>41984</v>
          </cell>
          <cell r="B4367">
            <v>0</v>
          </cell>
          <cell r="C4367">
            <v>0</v>
          </cell>
          <cell r="D4367">
            <v>26204</v>
          </cell>
          <cell r="E4367">
            <v>2125150</v>
          </cell>
          <cell r="F4367">
            <v>106010</v>
          </cell>
          <cell r="H4367">
            <v>0</v>
          </cell>
          <cell r="I4367">
            <v>0</v>
          </cell>
          <cell r="J4367">
            <v>0</v>
          </cell>
          <cell r="K4367">
            <v>0</v>
          </cell>
          <cell r="L4367">
            <v>860</v>
          </cell>
          <cell r="M4367">
            <v>132.81</v>
          </cell>
          <cell r="N4367">
            <v>31.55</v>
          </cell>
          <cell r="O4367">
            <v>0.23755741284541826</v>
          </cell>
          <cell r="P4367">
            <v>240</v>
          </cell>
          <cell r="Q4367">
            <v>100000</v>
          </cell>
          <cell r="R4367">
            <v>8.39981929071606</v>
          </cell>
          <cell r="S4367">
            <v>30.469767441860466</v>
          </cell>
          <cell r="T4367">
            <v>28442</v>
          </cell>
          <cell r="U4367">
            <v>10.508109458642913</v>
          </cell>
          <cell r="V4367">
            <v>2257364</v>
          </cell>
          <cell r="W4367">
            <v>48458.2</v>
          </cell>
          <cell r="X4367">
            <v>30</v>
          </cell>
          <cell r="Y4367">
            <v>35</v>
          </cell>
          <cell r="Z4367">
            <v>0</v>
          </cell>
        </row>
        <row r="4368">
          <cell r="A4368">
            <v>41985</v>
          </cell>
          <cell r="B4368">
            <v>0</v>
          </cell>
          <cell r="C4368">
            <v>0</v>
          </cell>
          <cell r="D4368">
            <v>1300</v>
          </cell>
          <cell r="E4368">
            <v>1970210</v>
          </cell>
          <cell r="F4368">
            <v>102910</v>
          </cell>
          <cell r="H4368">
            <v>0</v>
          </cell>
          <cell r="I4368">
            <v>0</v>
          </cell>
          <cell r="J4368">
            <v>0</v>
          </cell>
          <cell r="K4368">
            <v>0</v>
          </cell>
          <cell r="L4368">
            <v>500</v>
          </cell>
          <cell r="M4368">
            <v>120.59</v>
          </cell>
          <cell r="N4368">
            <v>30.61</v>
          </cell>
          <cell r="O4368">
            <v>0.25383530972717472</v>
          </cell>
          <cell r="P4368">
            <v>240</v>
          </cell>
          <cell r="Q4368">
            <v>95000</v>
          </cell>
          <cell r="R4368">
            <v>8.5957376233518534</v>
          </cell>
          <cell r="S4368">
            <v>2.6</v>
          </cell>
          <cell r="T4368">
            <v>27414</v>
          </cell>
          <cell r="U4368">
            <v>11.021526981035663</v>
          </cell>
          <cell r="V4368">
            <v>2074420</v>
          </cell>
          <cell r="W4368">
            <v>51729.7</v>
          </cell>
          <cell r="X4368">
            <v>36</v>
          </cell>
          <cell r="Y4368">
            <v>29</v>
          </cell>
          <cell r="Z4368">
            <v>0</v>
          </cell>
        </row>
        <row r="4369">
          <cell r="A4369">
            <v>41986</v>
          </cell>
          <cell r="B4369">
            <v>0</v>
          </cell>
          <cell r="C4369">
            <v>0</v>
          </cell>
          <cell r="D4369">
            <v>0</v>
          </cell>
          <cell r="E4369">
            <v>1751450</v>
          </cell>
          <cell r="F4369">
            <v>92520</v>
          </cell>
          <cell r="H4369">
            <v>0</v>
          </cell>
          <cell r="I4369">
            <v>0</v>
          </cell>
          <cell r="J4369">
            <v>0</v>
          </cell>
          <cell r="K4369">
            <v>0</v>
          </cell>
          <cell r="L4369">
            <v>0</v>
          </cell>
          <cell r="M4369">
            <v>107.53</v>
          </cell>
          <cell r="N4369">
            <v>26.89</v>
          </cell>
          <cell r="O4369">
            <v>0.25006974797730869</v>
          </cell>
          <cell r="P4369">
            <v>240</v>
          </cell>
          <cell r="Q4369">
            <v>78000</v>
          </cell>
          <cell r="R4369">
            <v>8.5742118478564127</v>
          </cell>
          <cell r="S4369" t="str">
            <v/>
          </cell>
          <cell r="T4369">
            <v>27089</v>
          </cell>
          <cell r="U4369">
            <v>12.251948784416234</v>
          </cell>
          <cell r="V4369">
            <v>1843970</v>
          </cell>
          <cell r="W4369">
            <v>53232.6</v>
          </cell>
          <cell r="X4369">
            <v>46</v>
          </cell>
          <cell r="Y4369">
            <v>19</v>
          </cell>
          <cell r="Z4369">
            <v>0</v>
          </cell>
        </row>
        <row r="4370">
          <cell r="A4370">
            <v>41987</v>
          </cell>
          <cell r="B4370">
            <v>0</v>
          </cell>
          <cell r="C4370">
            <v>0</v>
          </cell>
          <cell r="D4370">
            <v>0</v>
          </cell>
          <cell r="E4370">
            <v>1516170</v>
          </cell>
          <cell r="F4370">
            <v>82790</v>
          </cell>
          <cell r="H4370">
            <v>0</v>
          </cell>
          <cell r="I4370">
            <v>0</v>
          </cell>
          <cell r="J4370">
            <v>0</v>
          </cell>
          <cell r="K4370">
            <v>0</v>
          </cell>
          <cell r="L4370">
            <v>0</v>
          </cell>
          <cell r="M4370">
            <v>98.68</v>
          </cell>
          <cell r="N4370">
            <v>23.64</v>
          </cell>
          <cell r="O4370">
            <v>0.23956222132144303</v>
          </cell>
          <cell r="P4370">
            <v>240</v>
          </cell>
          <cell r="Q4370">
            <v>71000</v>
          </cell>
          <cell r="R4370">
            <v>8.1017430077016623</v>
          </cell>
          <cell r="S4370" t="str">
            <v/>
          </cell>
          <cell r="T4370">
            <v>22059</v>
          </cell>
          <cell r="U4370">
            <v>11.50573247610947</v>
          </cell>
          <cell r="V4370">
            <v>1598960</v>
          </cell>
          <cell r="W4370">
            <v>45001.2</v>
          </cell>
          <cell r="X4370">
            <v>54</v>
          </cell>
          <cell r="Y4370">
            <v>11</v>
          </cell>
          <cell r="Z4370">
            <v>0.66399999999998727</v>
          </cell>
        </row>
        <row r="4371">
          <cell r="A4371">
            <v>41988</v>
          </cell>
          <cell r="B4371">
            <v>0</v>
          </cell>
          <cell r="C4371">
            <v>0</v>
          </cell>
          <cell r="D4371">
            <v>0</v>
          </cell>
          <cell r="E4371">
            <v>1603550</v>
          </cell>
          <cell r="F4371">
            <v>86580</v>
          </cell>
          <cell r="H4371">
            <v>0</v>
          </cell>
          <cell r="I4371">
            <v>0</v>
          </cell>
          <cell r="J4371">
            <v>0</v>
          </cell>
          <cell r="K4371">
            <v>0</v>
          </cell>
          <cell r="L4371">
            <v>0</v>
          </cell>
          <cell r="M4371">
            <v>98.53</v>
          </cell>
          <cell r="N4371">
            <v>23.27</v>
          </cell>
          <cell r="O4371">
            <v>0.23617172434791434</v>
          </cell>
          <cell r="P4371">
            <v>240</v>
          </cell>
          <cell r="Q4371">
            <v>75000</v>
          </cell>
          <cell r="R4371">
            <v>8.5767279001319388</v>
          </cell>
          <cell r="S4371" t="str">
            <v/>
          </cell>
          <cell r="T4371">
            <v>22394</v>
          </cell>
          <cell r="U4371">
            <v>11.050390206670492</v>
          </cell>
          <cell r="V4371">
            <v>1690130</v>
          </cell>
          <cell r="W4371">
            <v>36437</v>
          </cell>
          <cell r="X4371">
            <v>50</v>
          </cell>
          <cell r="Y4371">
            <v>15</v>
          </cell>
          <cell r="Z4371">
            <v>0</v>
          </cell>
        </row>
        <row r="4372">
          <cell r="A4372">
            <v>41989</v>
          </cell>
          <cell r="B4372">
            <v>0</v>
          </cell>
          <cell r="C4372">
            <v>0</v>
          </cell>
          <cell r="D4372">
            <v>16412</v>
          </cell>
          <cell r="E4372">
            <v>1938010</v>
          </cell>
          <cell r="F4372">
            <v>97770</v>
          </cell>
          <cell r="H4372">
            <v>0</v>
          </cell>
          <cell r="I4372">
            <v>0</v>
          </cell>
          <cell r="J4372">
            <v>0</v>
          </cell>
          <cell r="K4372">
            <v>0</v>
          </cell>
          <cell r="L4372">
            <v>450</v>
          </cell>
          <cell r="M4372">
            <v>120.48</v>
          </cell>
          <cell r="N4372">
            <v>27.68</v>
          </cell>
          <cell r="O4372">
            <v>0.2297476759628154</v>
          </cell>
          <cell r="P4372">
            <v>240</v>
          </cell>
          <cell r="Q4372">
            <v>94000</v>
          </cell>
          <cell r="R4372">
            <v>8.4486221779548476</v>
          </cell>
          <cell r="S4372">
            <v>36.471111111111114</v>
          </cell>
          <cell r="T4372">
            <v>25478</v>
          </cell>
          <cell r="U4372">
            <v>10.354124760256351</v>
          </cell>
          <cell r="V4372">
            <v>2052192</v>
          </cell>
          <cell r="W4372">
            <v>28690.9</v>
          </cell>
          <cell r="X4372">
            <v>41</v>
          </cell>
          <cell r="Y4372">
            <v>24</v>
          </cell>
          <cell r="Z4372">
            <v>0</v>
          </cell>
        </row>
        <row r="4373">
          <cell r="A4373">
            <v>41990</v>
          </cell>
          <cell r="B4373">
            <v>0</v>
          </cell>
          <cell r="C4373">
            <v>0</v>
          </cell>
          <cell r="D4373">
            <v>35768</v>
          </cell>
          <cell r="E4373">
            <v>2111870</v>
          </cell>
          <cell r="F4373">
            <v>104690</v>
          </cell>
          <cell r="H4373">
            <v>0</v>
          </cell>
          <cell r="I4373">
            <v>0</v>
          </cell>
          <cell r="J4373">
            <v>0</v>
          </cell>
          <cell r="K4373">
            <v>0</v>
          </cell>
          <cell r="L4373">
            <v>1180</v>
          </cell>
          <cell r="M4373">
            <v>132.22999999999999</v>
          </cell>
          <cell r="N4373">
            <v>31.73</v>
          </cell>
          <cell r="O4373">
            <v>0.23996067458216747</v>
          </cell>
          <cell r="P4373">
            <v>240</v>
          </cell>
          <cell r="Q4373">
            <v>101000</v>
          </cell>
          <cell r="R4373">
            <v>8.3814565529758749</v>
          </cell>
          <cell r="S4373">
            <v>30.311864406779662</v>
          </cell>
          <cell r="T4373">
            <v>30379</v>
          </cell>
          <cell r="U4373">
            <v>11.248843862883202</v>
          </cell>
          <cell r="V4373">
            <v>2252328</v>
          </cell>
          <cell r="W4373">
            <v>31188.400000000001</v>
          </cell>
          <cell r="X4373">
            <v>34</v>
          </cell>
          <cell r="Y4373">
            <v>31</v>
          </cell>
          <cell r="Z4373">
            <v>0</v>
          </cell>
        </row>
        <row r="4374">
          <cell r="A4374">
            <v>41991</v>
          </cell>
          <cell r="B4374">
            <v>0</v>
          </cell>
          <cell r="C4374">
            <v>0</v>
          </cell>
          <cell r="D4374">
            <v>65713</v>
          </cell>
          <cell r="E4374">
            <v>2131390</v>
          </cell>
          <cell r="F4374">
            <v>106030</v>
          </cell>
          <cell r="H4374">
            <v>0</v>
          </cell>
          <cell r="I4374">
            <v>0</v>
          </cell>
          <cell r="J4374">
            <v>0</v>
          </cell>
          <cell r="K4374">
            <v>0</v>
          </cell>
          <cell r="L4374">
            <v>1850</v>
          </cell>
          <cell r="M4374">
            <v>132.59</v>
          </cell>
          <cell r="N4374">
            <v>31.78</v>
          </cell>
          <cell r="O4374">
            <v>0.23968625084848028</v>
          </cell>
          <cell r="P4374">
            <v>240</v>
          </cell>
          <cell r="Q4374">
            <v>92000</v>
          </cell>
          <cell r="R4374">
            <v>8.4373633003997277</v>
          </cell>
          <cell r="S4374">
            <v>35.520540540540537</v>
          </cell>
          <cell r="T4374">
            <v>41827</v>
          </cell>
          <cell r="U4374">
            <v>15.146202151590899</v>
          </cell>
          <cell r="V4374">
            <v>2303133</v>
          </cell>
          <cell r="W4374">
            <v>46308.4</v>
          </cell>
          <cell r="X4374">
            <v>32</v>
          </cell>
          <cell r="Y4374">
            <v>33</v>
          </cell>
          <cell r="Z4374">
            <v>0</v>
          </cell>
        </row>
        <row r="4375">
          <cell r="A4375">
            <v>41992</v>
          </cell>
          <cell r="B4375">
            <v>0</v>
          </cell>
          <cell r="C4375">
            <v>0</v>
          </cell>
          <cell r="D4375">
            <v>37698</v>
          </cell>
          <cell r="E4375">
            <v>2139620</v>
          </cell>
          <cell r="F4375">
            <v>108420</v>
          </cell>
          <cell r="H4375">
            <v>0</v>
          </cell>
          <cell r="J4375">
            <v>0</v>
          </cell>
          <cell r="K4375">
            <v>0</v>
          </cell>
          <cell r="L4375">
            <v>1320</v>
          </cell>
          <cell r="M4375">
            <v>134.09</v>
          </cell>
          <cell r="N4375">
            <v>31.45</v>
          </cell>
          <cell r="O4375">
            <v>0.2345439630099187</v>
          </cell>
          <cell r="P4375">
            <v>240</v>
          </cell>
          <cell r="Q4375">
            <v>103000</v>
          </cell>
          <cell r="R4375">
            <v>8.3825788649414577</v>
          </cell>
          <cell r="S4375">
            <v>28.559090909090909</v>
          </cell>
          <cell r="T4375">
            <v>41485</v>
          </cell>
          <cell r="U4375">
            <v>15.136682331920806</v>
          </cell>
          <cell r="V4375">
            <v>2285738</v>
          </cell>
          <cell r="W4375">
            <v>52300.7</v>
          </cell>
          <cell r="X4375">
            <v>34</v>
          </cell>
          <cell r="Y4375">
            <v>31</v>
          </cell>
          <cell r="Z4375">
            <v>0</v>
          </cell>
        </row>
        <row r="4376">
          <cell r="A4376">
            <v>41993</v>
          </cell>
          <cell r="B4376">
            <v>0</v>
          </cell>
          <cell r="C4376">
            <v>0</v>
          </cell>
          <cell r="D4376">
            <v>6019</v>
          </cell>
          <cell r="E4376">
            <v>2054800</v>
          </cell>
          <cell r="F4376">
            <v>105180</v>
          </cell>
          <cell r="H4376">
            <v>0</v>
          </cell>
          <cell r="I4376">
            <v>0</v>
          </cell>
          <cell r="J4376">
            <v>0</v>
          </cell>
          <cell r="K4376">
            <v>0</v>
          </cell>
          <cell r="L4376">
            <v>1050</v>
          </cell>
          <cell r="M4376">
            <v>130.05000000000001</v>
          </cell>
          <cell r="N4376">
            <v>30.36</v>
          </cell>
          <cell r="O4376">
            <v>0.23344867358708188</v>
          </cell>
          <cell r="P4376">
            <v>240</v>
          </cell>
          <cell r="Q4376">
            <v>94000</v>
          </cell>
          <cell r="R4376">
            <v>8.3044213763936945</v>
          </cell>
          <cell r="S4376">
            <v>5.7323809523809528</v>
          </cell>
          <cell r="T4376">
            <v>43116</v>
          </cell>
          <cell r="U4376">
            <v>16.601459188115967</v>
          </cell>
          <cell r="V4376">
            <v>2165999</v>
          </cell>
          <cell r="W4376">
            <v>53481.1</v>
          </cell>
          <cell r="X4376">
            <v>38</v>
          </cell>
          <cell r="Y4376">
            <v>27</v>
          </cell>
          <cell r="Z4376">
            <v>0</v>
          </cell>
        </row>
        <row r="4377">
          <cell r="A4377">
            <v>41994</v>
          </cell>
          <cell r="B4377">
            <v>0</v>
          </cell>
          <cell r="C4377">
            <v>0</v>
          </cell>
          <cell r="D4377">
            <v>56414</v>
          </cell>
          <cell r="E4377">
            <v>2039660</v>
          </cell>
          <cell r="F4377">
            <v>105960</v>
          </cell>
          <cell r="H4377">
            <v>0</v>
          </cell>
          <cell r="J4377">
            <v>0</v>
          </cell>
          <cell r="K4377">
            <v>0</v>
          </cell>
          <cell r="L4377">
            <v>900</v>
          </cell>
          <cell r="M4377">
            <v>127.59</v>
          </cell>
          <cell r="N4377">
            <v>31.21</v>
          </cell>
          <cell r="O4377">
            <v>0.24461164668077434</v>
          </cell>
          <cell r="P4377">
            <v>240</v>
          </cell>
          <cell r="Q4377">
            <v>100000</v>
          </cell>
          <cell r="R4377">
            <v>8.4082608354886741</v>
          </cell>
          <cell r="S4377">
            <v>62.682222222222222</v>
          </cell>
          <cell r="T4377">
            <v>41524</v>
          </cell>
          <cell r="U4377">
            <v>15.72683073921656</v>
          </cell>
          <cell r="V4377">
            <v>2202034</v>
          </cell>
          <cell r="W4377">
            <v>53238.2</v>
          </cell>
          <cell r="X4377">
            <v>34</v>
          </cell>
          <cell r="Y4377">
            <v>31</v>
          </cell>
          <cell r="Z4377">
            <v>0</v>
          </cell>
        </row>
        <row r="4378">
          <cell r="A4378">
            <v>41995</v>
          </cell>
          <cell r="B4378">
            <v>0</v>
          </cell>
          <cell r="C4378">
            <v>0</v>
          </cell>
          <cell r="D4378">
            <v>0</v>
          </cell>
          <cell r="E4378">
            <v>1771880</v>
          </cell>
          <cell r="F4378">
            <v>96870</v>
          </cell>
          <cell r="H4378">
            <v>0</v>
          </cell>
          <cell r="I4378">
            <v>0</v>
          </cell>
          <cell r="J4378">
            <v>0</v>
          </cell>
          <cell r="K4378">
            <v>0</v>
          </cell>
          <cell r="L4378">
            <v>0</v>
          </cell>
          <cell r="M4378">
            <v>116.05</v>
          </cell>
          <cell r="N4378">
            <v>26.16</v>
          </cell>
          <cell r="O4378">
            <v>0.22542007755277899</v>
          </cell>
          <cell r="P4378">
            <v>240</v>
          </cell>
          <cell r="Q4378">
            <v>82000</v>
          </cell>
          <cell r="R4378">
            <v>8.0514864282636793</v>
          </cell>
          <cell r="S4378" t="str">
            <v/>
          </cell>
          <cell r="T4378">
            <v>36905</v>
          </cell>
          <cell r="U4378">
            <v>16.470244816053512</v>
          </cell>
          <cell r="V4378">
            <v>1868750</v>
          </cell>
          <cell r="W4378">
            <v>50114.5</v>
          </cell>
          <cell r="X4378">
            <v>46</v>
          </cell>
          <cell r="Y4378">
            <v>19</v>
          </cell>
          <cell r="Z4378">
            <v>0</v>
          </cell>
        </row>
        <row r="4379">
          <cell r="A4379">
            <v>41996</v>
          </cell>
          <cell r="B4379">
            <v>0</v>
          </cell>
          <cell r="C4379">
            <v>0</v>
          </cell>
          <cell r="D4379">
            <v>0</v>
          </cell>
          <cell r="E4379">
            <v>1631420</v>
          </cell>
          <cell r="F4379">
            <v>91050</v>
          </cell>
          <cell r="H4379">
            <v>0</v>
          </cell>
          <cell r="I4379">
            <v>0</v>
          </cell>
          <cell r="J4379">
            <v>0</v>
          </cell>
          <cell r="K4379">
            <v>0</v>
          </cell>
          <cell r="L4379">
            <v>0</v>
          </cell>
          <cell r="M4379">
            <v>101.99</v>
          </cell>
          <cell r="N4379">
            <v>22.46</v>
          </cell>
          <cell r="O4379">
            <v>0.22021766839886264</v>
          </cell>
          <cell r="P4379">
            <v>240</v>
          </cell>
          <cell r="Q4379">
            <v>77000</v>
          </cell>
          <cell r="R4379">
            <v>8.4443082655162272</v>
          </cell>
          <cell r="S4379" t="str">
            <v/>
          </cell>
          <cell r="T4379">
            <v>37314</v>
          </cell>
          <cell r="U4379">
            <v>18.067006101702788</v>
          </cell>
          <cell r="V4379">
            <v>1722470</v>
          </cell>
          <cell r="W4379">
            <v>48693.5</v>
          </cell>
          <cell r="X4379">
            <v>46</v>
          </cell>
          <cell r="Y4379">
            <v>19</v>
          </cell>
          <cell r="Z4379">
            <v>0</v>
          </cell>
        </row>
        <row r="4380">
          <cell r="A4380">
            <v>41997</v>
          </cell>
          <cell r="B4380">
            <v>0</v>
          </cell>
          <cell r="C4380">
            <v>0</v>
          </cell>
          <cell r="D4380">
            <v>1425</v>
          </cell>
          <cell r="E4380">
            <v>1930880</v>
          </cell>
          <cell r="F4380">
            <v>97120</v>
          </cell>
          <cell r="H4380">
            <v>0</v>
          </cell>
          <cell r="I4380">
            <v>0</v>
          </cell>
          <cell r="J4380">
            <v>0</v>
          </cell>
          <cell r="K4380">
            <v>0</v>
          </cell>
          <cell r="L4380">
            <v>40</v>
          </cell>
          <cell r="M4380">
            <v>121.86</v>
          </cell>
          <cell r="N4380">
            <v>29.04</v>
          </cell>
          <cell r="O4380">
            <v>0.23830625307730183</v>
          </cell>
          <cell r="P4380">
            <v>240</v>
          </cell>
          <cell r="Q4380">
            <v>90000</v>
          </cell>
          <cell r="R4380">
            <v>8.3210241260462823</v>
          </cell>
          <cell r="S4380">
            <v>35.625</v>
          </cell>
          <cell r="T4380">
            <v>37890</v>
          </cell>
          <cell r="U4380">
            <v>15.571041058427879</v>
          </cell>
          <cell r="V4380">
            <v>2029425</v>
          </cell>
          <cell r="W4380">
            <v>36604.699999999997</v>
          </cell>
          <cell r="X4380">
            <v>40</v>
          </cell>
          <cell r="Y4380">
            <v>25</v>
          </cell>
          <cell r="Z4380">
            <v>0</v>
          </cell>
        </row>
        <row r="4381">
          <cell r="A4381">
            <v>41998</v>
          </cell>
          <cell r="B4381">
            <v>0</v>
          </cell>
          <cell r="C4381">
            <v>0</v>
          </cell>
          <cell r="D4381">
            <v>1320</v>
          </cell>
          <cell r="E4381">
            <v>1925100</v>
          </cell>
          <cell r="F4381">
            <v>98280</v>
          </cell>
          <cell r="H4381">
            <v>0</v>
          </cell>
          <cell r="I4381">
            <v>0</v>
          </cell>
          <cell r="J4381">
            <v>0</v>
          </cell>
          <cell r="K4381">
            <v>0</v>
          </cell>
          <cell r="L4381">
            <v>180</v>
          </cell>
          <cell r="M4381">
            <v>122.8</v>
          </cell>
          <cell r="N4381">
            <v>28.04</v>
          </cell>
          <cell r="O4381">
            <v>0.2283387622149837</v>
          </cell>
          <cell r="P4381">
            <v>240</v>
          </cell>
          <cell r="Q4381">
            <v>90000</v>
          </cell>
          <cell r="R4381">
            <v>8.2385179153094459</v>
          </cell>
          <cell r="S4381">
            <v>7.333333333333333</v>
          </cell>
          <cell r="T4381">
            <v>37605</v>
          </cell>
          <cell r="U4381">
            <v>15.489983701289081</v>
          </cell>
          <cell r="V4381">
            <v>2024700</v>
          </cell>
          <cell r="W4381">
            <v>33131</v>
          </cell>
          <cell r="X4381">
            <v>40</v>
          </cell>
          <cell r="Y4381">
            <v>25</v>
          </cell>
          <cell r="Z4381">
            <v>0</v>
          </cell>
        </row>
        <row r="4382">
          <cell r="A4382">
            <v>41999</v>
          </cell>
          <cell r="B4382">
            <v>0</v>
          </cell>
          <cell r="C4382">
            <v>0</v>
          </cell>
          <cell r="D4382">
            <v>1350</v>
          </cell>
          <cell r="E4382">
            <v>1742230</v>
          </cell>
          <cell r="F4382">
            <v>93840</v>
          </cell>
          <cell r="H4382">
            <v>0</v>
          </cell>
          <cell r="I4382">
            <v>0</v>
          </cell>
          <cell r="J4382">
            <v>0</v>
          </cell>
          <cell r="K4382">
            <v>0</v>
          </cell>
          <cell r="L4382">
            <v>50</v>
          </cell>
          <cell r="M4382">
            <v>113.18</v>
          </cell>
          <cell r="N4382">
            <v>26.04</v>
          </cell>
          <cell r="O4382">
            <v>0.23007598515638802</v>
          </cell>
          <cell r="P4382">
            <v>240</v>
          </cell>
          <cell r="Q4382">
            <v>85000</v>
          </cell>
          <cell r="R4382">
            <v>8.1112829121752963</v>
          </cell>
          <cell r="S4382">
            <v>27</v>
          </cell>
          <cell r="T4382">
            <v>37360</v>
          </cell>
          <cell r="U4382">
            <v>16.957603596347052</v>
          </cell>
          <cell r="V4382">
            <v>1837420</v>
          </cell>
          <cell r="W4382">
            <v>45117.2</v>
          </cell>
          <cell r="X4382">
            <v>46</v>
          </cell>
          <cell r="Y4382">
            <v>19</v>
          </cell>
          <cell r="Z4382">
            <v>0</v>
          </cell>
        </row>
        <row r="4383">
          <cell r="A4383">
            <v>42000</v>
          </cell>
          <cell r="B4383">
            <v>0</v>
          </cell>
          <cell r="C4383">
            <v>0</v>
          </cell>
          <cell r="D4383">
            <v>1383</v>
          </cell>
          <cell r="E4383">
            <v>1765650</v>
          </cell>
          <cell r="F4383">
            <v>93790</v>
          </cell>
          <cell r="H4383">
            <v>0</v>
          </cell>
          <cell r="I4383">
            <v>0</v>
          </cell>
          <cell r="J4383">
            <v>0</v>
          </cell>
          <cell r="K4383">
            <v>0</v>
          </cell>
          <cell r="L4383">
            <v>40</v>
          </cell>
          <cell r="M4383">
            <v>112.04</v>
          </cell>
          <cell r="N4383">
            <v>25.27</v>
          </cell>
          <cell r="O4383">
            <v>0.22554444841128166</v>
          </cell>
          <cell r="P4383">
            <v>240</v>
          </cell>
          <cell r="Q4383">
            <v>88000</v>
          </cell>
          <cell r="R4383">
            <v>8.2981078186362005</v>
          </cell>
          <cell r="S4383">
            <v>34.575000000000003</v>
          </cell>
          <cell r="T4383">
            <v>34423</v>
          </cell>
          <cell r="U4383">
            <v>15.428002555858351</v>
          </cell>
          <cell r="V4383">
            <v>1860823</v>
          </cell>
          <cell r="W4383">
            <v>43764.4</v>
          </cell>
          <cell r="X4383">
            <v>44</v>
          </cell>
          <cell r="Y4383">
            <v>21</v>
          </cell>
          <cell r="Z4383">
            <v>0</v>
          </cell>
        </row>
        <row r="4384">
          <cell r="A4384">
            <v>42001</v>
          </cell>
          <cell r="B4384">
            <v>0</v>
          </cell>
          <cell r="C4384">
            <v>0</v>
          </cell>
          <cell r="D4384">
            <v>13970</v>
          </cell>
          <cell r="E4384">
            <v>2161340</v>
          </cell>
          <cell r="F4384">
            <v>111770</v>
          </cell>
          <cell r="H4384">
            <v>0</v>
          </cell>
          <cell r="I4384">
            <v>0</v>
          </cell>
          <cell r="J4384">
            <v>0</v>
          </cell>
          <cell r="K4384">
            <v>0</v>
          </cell>
          <cell r="L4384">
            <v>1220</v>
          </cell>
          <cell r="M4384">
            <v>138.69999999999999</v>
          </cell>
          <cell r="N4384">
            <v>31.3</v>
          </cell>
          <cell r="O4384">
            <v>0.22566690699351119</v>
          </cell>
          <cell r="P4384">
            <v>240</v>
          </cell>
          <cell r="Q4384">
            <v>98000</v>
          </cell>
          <cell r="R4384">
            <v>8.194340302811824</v>
          </cell>
          <cell r="S4384">
            <v>11.450819672131148</v>
          </cell>
          <cell r="T4384">
            <v>41983</v>
          </cell>
          <cell r="U4384">
            <v>15.30939975864421</v>
          </cell>
          <cell r="V4384">
            <v>2287080</v>
          </cell>
          <cell r="W4384">
            <v>35863.699999999997</v>
          </cell>
          <cell r="X4384">
            <v>33</v>
          </cell>
          <cell r="Y4384">
            <v>32</v>
          </cell>
          <cell r="Z4384">
            <v>0</v>
          </cell>
        </row>
        <row r="4385">
          <cell r="A4385">
            <v>42002</v>
          </cell>
          <cell r="B4385">
            <v>0</v>
          </cell>
          <cell r="C4385">
            <v>0</v>
          </cell>
          <cell r="D4385">
            <v>125477</v>
          </cell>
          <cell r="E4385">
            <v>2204610</v>
          </cell>
          <cell r="F4385">
            <v>113830</v>
          </cell>
          <cell r="H4385">
            <v>0</v>
          </cell>
          <cell r="I4385">
            <v>0</v>
          </cell>
          <cell r="J4385">
            <v>0</v>
          </cell>
          <cell r="K4385">
            <v>0</v>
          </cell>
          <cell r="L4385">
            <v>2220</v>
          </cell>
          <cell r="M4385">
            <v>142.68</v>
          </cell>
          <cell r="N4385">
            <v>31.71</v>
          </cell>
          <cell r="O4385">
            <v>0.22224558452481077</v>
          </cell>
          <cell r="P4385">
            <v>240</v>
          </cell>
          <cell r="Q4385">
            <v>108000</v>
          </cell>
          <cell r="R4385">
            <v>8.1246145220072883</v>
          </cell>
          <cell r="S4385">
            <v>56.521171171171169</v>
          </cell>
          <cell r="T4385">
            <v>46418</v>
          </cell>
          <cell r="U4385">
            <v>15.840395561715065</v>
          </cell>
          <cell r="V4385">
            <v>2443917</v>
          </cell>
          <cell r="W4385">
            <v>38682.699999999997</v>
          </cell>
          <cell r="X4385">
            <v>30</v>
          </cell>
          <cell r="Y4385">
            <v>35</v>
          </cell>
          <cell r="Z4385">
            <v>0</v>
          </cell>
        </row>
        <row r="4386">
          <cell r="A4386">
            <v>42003</v>
          </cell>
          <cell r="B4386">
            <v>0</v>
          </cell>
          <cell r="C4386">
            <v>0</v>
          </cell>
          <cell r="D4386">
            <v>269507</v>
          </cell>
          <cell r="E4386">
            <v>2222950</v>
          </cell>
          <cell r="F4386">
            <v>112470</v>
          </cell>
          <cell r="H4386">
            <v>0</v>
          </cell>
          <cell r="I4386">
            <v>0</v>
          </cell>
          <cell r="J4386">
            <v>0</v>
          </cell>
          <cell r="K4386">
            <v>0</v>
          </cell>
          <cell r="L4386">
            <v>3700</v>
          </cell>
          <cell r="M4386">
            <v>144.61000000000001</v>
          </cell>
          <cell r="N4386">
            <v>32.090000000000003</v>
          </cell>
          <cell r="O4386">
            <v>0.221907198672291</v>
          </cell>
          <cell r="P4386">
            <v>240</v>
          </cell>
          <cell r="Q4386">
            <v>114000</v>
          </cell>
          <cell r="R4386">
            <v>8.0748910863702363</v>
          </cell>
          <cell r="S4386">
            <v>72.839729729729726</v>
          </cell>
          <cell r="T4386">
            <v>46997</v>
          </cell>
          <cell r="U4386">
            <v>15.046678083493317</v>
          </cell>
          <cell r="V4386">
            <v>2604927</v>
          </cell>
          <cell r="W4386">
            <v>55130.9</v>
          </cell>
          <cell r="X4386">
            <v>28</v>
          </cell>
          <cell r="Y4386">
            <v>37</v>
          </cell>
          <cell r="Z4386">
            <v>0</v>
          </cell>
        </row>
        <row r="4387">
          <cell r="A4387">
            <v>42004</v>
          </cell>
          <cell r="B4387">
            <v>0</v>
          </cell>
          <cell r="C4387">
            <v>0</v>
          </cell>
          <cell r="D4387">
            <v>1502880</v>
          </cell>
          <cell r="E4387">
            <v>1364750</v>
          </cell>
          <cell r="F4387">
            <v>42450</v>
          </cell>
          <cell r="H4387">
            <v>0</v>
          </cell>
          <cell r="I4387">
            <v>0</v>
          </cell>
          <cell r="J4387">
            <v>0</v>
          </cell>
          <cell r="K4387">
            <v>0</v>
          </cell>
          <cell r="L4387">
            <v>13980</v>
          </cell>
          <cell r="M4387">
            <v>81.93</v>
          </cell>
          <cell r="N4387">
            <v>18.87</v>
          </cell>
          <cell r="O4387">
            <v>0.23031856462834127</v>
          </cell>
          <cell r="P4387">
            <v>240</v>
          </cell>
          <cell r="Q4387">
            <v>116000</v>
          </cell>
          <cell r="R4387">
            <v>8.587818869766874</v>
          </cell>
          <cell r="S4387">
            <v>107.50214592274678</v>
          </cell>
          <cell r="T4387">
            <v>52985</v>
          </cell>
          <cell r="U4387">
            <v>15.184974296239279</v>
          </cell>
          <cell r="V4387">
            <v>2910080</v>
          </cell>
          <cell r="W4387">
            <v>56464.2</v>
          </cell>
          <cell r="X4387">
            <v>23</v>
          </cell>
          <cell r="Y4387">
            <v>42</v>
          </cell>
          <cell r="Z4387">
            <v>0</v>
          </cell>
        </row>
        <row r="4388">
          <cell r="A4388">
            <v>42005</v>
          </cell>
          <cell r="B4388">
            <v>0</v>
          </cell>
          <cell r="C4388">
            <v>0</v>
          </cell>
          <cell r="D4388">
            <v>225633</v>
          </cell>
          <cell r="E4388">
            <v>2040850</v>
          </cell>
          <cell r="F4388">
            <v>105930</v>
          </cell>
          <cell r="H4388">
            <v>0</v>
          </cell>
          <cell r="I4388">
            <v>0</v>
          </cell>
          <cell r="J4388">
            <v>0</v>
          </cell>
          <cell r="K4388">
            <v>0</v>
          </cell>
          <cell r="L4388">
            <v>3250</v>
          </cell>
          <cell r="M4388">
            <v>129.13999999999999</v>
          </cell>
          <cell r="N4388">
            <v>30.2</v>
          </cell>
          <cell r="O4388">
            <v>0.23385473129936504</v>
          </cell>
          <cell r="P4388">
            <v>240</v>
          </cell>
          <cell r="Q4388">
            <v>107000</v>
          </cell>
          <cell r="R4388">
            <v>8.3118321201796501</v>
          </cell>
          <cell r="S4388">
            <v>69.425538461538466</v>
          </cell>
          <cell r="T4388">
            <v>43380</v>
          </cell>
          <cell r="U4388">
            <v>15.249840563173445</v>
          </cell>
          <cell r="V4388">
            <v>2372413</v>
          </cell>
          <cell r="W4388">
            <v>57159.9</v>
          </cell>
          <cell r="X4388">
            <v>31</v>
          </cell>
          <cell r="Y4388">
            <v>34</v>
          </cell>
          <cell r="Z4388">
            <v>0</v>
          </cell>
        </row>
        <row r="4389">
          <cell r="A4389">
            <v>42006</v>
          </cell>
          <cell r="B4389">
            <v>0</v>
          </cell>
          <cell r="C4389">
            <v>0</v>
          </cell>
          <cell r="D4389">
            <v>1997</v>
          </cell>
          <cell r="E4389">
            <v>2114730</v>
          </cell>
          <cell r="F4389">
            <v>105890</v>
          </cell>
          <cell r="H4389">
            <v>0</v>
          </cell>
          <cell r="I4389">
            <v>0</v>
          </cell>
          <cell r="J4389">
            <v>0</v>
          </cell>
          <cell r="K4389">
            <v>0</v>
          </cell>
          <cell r="L4389">
            <v>720</v>
          </cell>
          <cell r="M4389">
            <v>132.97999999999999</v>
          </cell>
          <cell r="N4389">
            <v>32.97</v>
          </cell>
          <cell r="O4389">
            <v>0.24793201985260943</v>
          </cell>
          <cell r="P4389">
            <v>240</v>
          </cell>
          <cell r="Q4389">
            <v>91000</v>
          </cell>
          <cell r="R4389">
            <v>8.3494510452699657</v>
          </cell>
          <cell r="S4389">
            <v>2.7736111111111112</v>
          </cell>
          <cell r="T4389">
            <v>41664</v>
          </cell>
          <cell r="U4389">
            <v>15.633721869309916</v>
          </cell>
          <cell r="V4389">
            <v>2222617</v>
          </cell>
          <cell r="W4389">
            <v>17345.7</v>
          </cell>
          <cell r="X4389">
            <v>35</v>
          </cell>
          <cell r="Y4389">
            <v>30</v>
          </cell>
          <cell r="Z4389">
            <v>0</v>
          </cell>
        </row>
        <row r="4390">
          <cell r="A4390">
            <v>42007</v>
          </cell>
          <cell r="B4390">
            <v>0</v>
          </cell>
          <cell r="C4390">
            <v>0</v>
          </cell>
          <cell r="D4390">
            <v>0</v>
          </cell>
          <cell r="E4390">
            <v>1751750</v>
          </cell>
          <cell r="F4390">
            <v>94870</v>
          </cell>
          <cell r="H4390">
            <v>0</v>
          </cell>
          <cell r="I4390">
            <v>0</v>
          </cell>
          <cell r="J4390">
            <v>0</v>
          </cell>
          <cell r="K4390">
            <v>0</v>
          </cell>
          <cell r="L4390">
            <v>0</v>
          </cell>
          <cell r="M4390">
            <v>112.87</v>
          </cell>
          <cell r="N4390">
            <v>25.91</v>
          </cell>
          <cell r="O4390">
            <v>0.2295561265172322</v>
          </cell>
          <cell r="P4390">
            <v>240</v>
          </cell>
          <cell r="Q4390">
            <v>81000</v>
          </cell>
          <cell r="R4390">
            <v>8.1802959156551793</v>
          </cell>
          <cell r="S4390" t="str">
            <v/>
          </cell>
          <cell r="T4390">
            <v>32867</v>
          </cell>
          <cell r="U4390">
            <v>14.843919160411994</v>
          </cell>
          <cell r="V4390">
            <v>1846620</v>
          </cell>
          <cell r="W4390">
            <v>50874</v>
          </cell>
          <cell r="X4390">
            <v>46</v>
          </cell>
          <cell r="Y4390">
            <v>19</v>
          </cell>
          <cell r="Z4390">
            <v>0</v>
          </cell>
        </row>
        <row r="4391">
          <cell r="A4391">
            <v>42008</v>
          </cell>
          <cell r="B4391">
            <v>0</v>
          </cell>
          <cell r="C4391">
            <v>0</v>
          </cell>
          <cell r="D4391">
            <v>253756</v>
          </cell>
          <cell r="E4391">
            <v>1977370</v>
          </cell>
          <cell r="F4391">
            <v>104140</v>
          </cell>
          <cell r="H4391">
            <v>0</v>
          </cell>
          <cell r="I4391">
            <v>0</v>
          </cell>
          <cell r="J4391">
            <v>0</v>
          </cell>
          <cell r="K4391">
            <v>0</v>
          </cell>
          <cell r="L4391">
            <v>3310</v>
          </cell>
          <cell r="M4391">
            <v>123.79</v>
          </cell>
          <cell r="N4391">
            <v>30.81</v>
          </cell>
          <cell r="O4391">
            <v>0.24888924791986428</v>
          </cell>
          <cell r="P4391">
            <v>240</v>
          </cell>
          <cell r="Q4391">
            <v>117000</v>
          </cell>
          <cell r="R4391">
            <v>8.4074238629937792</v>
          </cell>
          <cell r="S4391">
            <v>76.663444108761325</v>
          </cell>
          <cell r="T4391">
            <v>44287</v>
          </cell>
          <cell r="U4391">
            <v>15.816338695463386</v>
          </cell>
          <cell r="V4391">
            <v>2335266</v>
          </cell>
          <cell r="W4391">
            <v>53171.7</v>
          </cell>
          <cell r="X4391">
            <v>32</v>
          </cell>
          <cell r="Y4391">
            <v>33</v>
          </cell>
          <cell r="Z4391">
            <v>0</v>
          </cell>
        </row>
        <row r="4392">
          <cell r="A4392">
            <v>42009</v>
          </cell>
          <cell r="B4392">
            <v>0</v>
          </cell>
          <cell r="C4392">
            <v>0</v>
          </cell>
          <cell r="D4392">
            <v>642809</v>
          </cell>
          <cell r="E4392">
            <v>2085880</v>
          </cell>
          <cell r="F4392">
            <v>106240</v>
          </cell>
          <cell r="H4392">
            <v>0</v>
          </cell>
          <cell r="I4392">
            <v>0</v>
          </cell>
          <cell r="J4392">
            <v>0</v>
          </cell>
          <cell r="K4392">
            <v>0</v>
          </cell>
          <cell r="L4392">
            <v>7820</v>
          </cell>
          <cell r="M4392">
            <v>130.91</v>
          </cell>
          <cell r="N4392">
            <v>32.15</v>
          </cell>
          <cell r="O4392">
            <v>0.24558857230158124</v>
          </cell>
          <cell r="P4392">
            <v>240</v>
          </cell>
          <cell r="Q4392">
            <v>126000</v>
          </cell>
          <cell r="R4392">
            <v>8.3726224123443593</v>
          </cell>
          <cell r="S4392">
            <v>82.200639386189252</v>
          </cell>
          <cell r="T4392">
            <v>40832</v>
          </cell>
          <cell r="U4392">
            <v>12.012254275151159</v>
          </cell>
          <cell r="V4392">
            <v>2834929</v>
          </cell>
          <cell r="W4392">
            <v>36423.199999999997</v>
          </cell>
          <cell r="X4392">
            <v>20</v>
          </cell>
          <cell r="Y4392">
            <v>45</v>
          </cell>
          <cell r="Z4392">
            <v>0</v>
          </cell>
        </row>
        <row r="4393">
          <cell r="A4393">
            <v>42010</v>
          </cell>
          <cell r="B4393">
            <v>0</v>
          </cell>
          <cell r="C4393">
            <v>0</v>
          </cell>
          <cell r="D4393">
            <v>436170</v>
          </cell>
          <cell r="E4393">
            <v>2180140</v>
          </cell>
          <cell r="F4393">
            <v>111060</v>
          </cell>
          <cell r="H4393">
            <v>0</v>
          </cell>
          <cell r="I4393">
            <v>0</v>
          </cell>
          <cell r="J4393">
            <v>0</v>
          </cell>
          <cell r="K4393">
            <v>0</v>
          </cell>
          <cell r="L4393">
            <v>5410</v>
          </cell>
          <cell r="M4393">
            <v>139.57</v>
          </cell>
          <cell r="N4393">
            <v>32.020000000000003</v>
          </cell>
          <cell r="O4393">
            <v>0.22941892956939175</v>
          </cell>
          <cell r="P4393">
            <v>240</v>
          </cell>
          <cell r="Q4393">
            <v>115000</v>
          </cell>
          <cell r="R4393">
            <v>8.2080676363115277</v>
          </cell>
          <cell r="S4393">
            <v>80.622920517560075</v>
          </cell>
          <cell r="T4393">
            <v>31258</v>
          </cell>
          <cell r="U4393">
            <v>9.5583554853210231</v>
          </cell>
          <cell r="V4393">
            <v>2727370</v>
          </cell>
          <cell r="W4393">
            <v>49066.6</v>
          </cell>
          <cell r="X4393">
            <v>28</v>
          </cell>
          <cell r="Y4393">
            <v>37</v>
          </cell>
          <cell r="Z4393">
            <v>0</v>
          </cell>
        </row>
        <row r="4394">
          <cell r="A4394">
            <v>42011</v>
          </cell>
          <cell r="B4394">
            <v>0</v>
          </cell>
          <cell r="C4394">
            <v>0</v>
          </cell>
          <cell r="D4394">
            <v>888421</v>
          </cell>
          <cell r="E4394">
            <v>2219340</v>
          </cell>
          <cell r="F4394">
            <v>112570</v>
          </cell>
          <cell r="H4394">
            <v>0</v>
          </cell>
          <cell r="I4394">
            <v>0</v>
          </cell>
          <cell r="J4394">
            <v>0</v>
          </cell>
          <cell r="K4394">
            <v>0</v>
          </cell>
          <cell r="L4394">
            <v>11140</v>
          </cell>
          <cell r="M4394">
            <v>140.87</v>
          </cell>
          <cell r="N4394">
            <v>31.06</v>
          </cell>
          <cell r="O4394">
            <v>0.22048697380563639</v>
          </cell>
          <cell r="P4394">
            <v>240</v>
          </cell>
          <cell r="Q4394">
            <v>140000</v>
          </cell>
          <cell r="R4394">
            <v>8.2768155036558522</v>
          </cell>
          <cell r="S4394">
            <v>79.750538599640933</v>
          </cell>
          <cell r="T4394">
            <v>33177</v>
          </cell>
          <cell r="U4394">
            <v>8.5921658363689932</v>
          </cell>
          <cell r="V4394">
            <v>3220331</v>
          </cell>
          <cell r="W4394">
            <v>52178.3</v>
          </cell>
          <cell r="X4394">
            <v>15</v>
          </cell>
          <cell r="Y4394">
            <v>50</v>
          </cell>
          <cell r="Z4394">
            <v>0</v>
          </cell>
        </row>
        <row r="4395">
          <cell r="A4395">
            <v>42012</v>
          </cell>
          <cell r="B4395">
            <v>0</v>
          </cell>
          <cell r="C4395">
            <v>0</v>
          </cell>
          <cell r="D4395">
            <v>1116130</v>
          </cell>
          <cell r="E4395">
            <v>2060160</v>
          </cell>
          <cell r="F4395">
            <v>88850</v>
          </cell>
          <cell r="H4395">
            <v>0</v>
          </cell>
          <cell r="I4395">
            <v>0</v>
          </cell>
          <cell r="J4395">
            <v>0</v>
          </cell>
          <cell r="K4395">
            <v>0</v>
          </cell>
          <cell r="L4395">
            <v>10580</v>
          </cell>
          <cell r="M4395">
            <v>133.08000000000001</v>
          </cell>
          <cell r="N4395">
            <v>31.31</v>
          </cell>
          <cell r="O4395">
            <v>0.23527201683198073</v>
          </cell>
          <cell r="P4395">
            <v>240</v>
          </cell>
          <cell r="Q4395">
            <v>146000</v>
          </cell>
          <cell r="R4395">
            <v>8.0741283438533209</v>
          </cell>
          <cell r="S4395">
            <v>105.49432892249527</v>
          </cell>
          <cell r="T4395">
            <v>36809</v>
          </cell>
          <cell r="U4395">
            <v>9.4019570370642604</v>
          </cell>
          <cell r="V4395">
            <v>3265140</v>
          </cell>
          <cell r="W4395">
            <v>55620.3</v>
          </cell>
          <cell r="X4395">
            <v>13</v>
          </cell>
          <cell r="Y4395">
            <v>52</v>
          </cell>
          <cell r="Z4395">
            <v>0</v>
          </cell>
        </row>
        <row r="4396">
          <cell r="A4396">
            <v>42013</v>
          </cell>
          <cell r="B4396">
            <v>0</v>
          </cell>
          <cell r="C4396">
            <v>0</v>
          </cell>
          <cell r="D4396">
            <v>835119</v>
          </cell>
          <cell r="E4396">
            <v>2035340</v>
          </cell>
          <cell r="F4396">
            <v>102950</v>
          </cell>
          <cell r="H4396">
            <v>0</v>
          </cell>
          <cell r="I4396">
            <v>0</v>
          </cell>
          <cell r="J4396">
            <v>0</v>
          </cell>
          <cell r="K4396">
            <v>0</v>
          </cell>
          <cell r="L4396">
            <v>12470</v>
          </cell>
          <cell r="M4396">
            <v>129.93</v>
          </cell>
          <cell r="N4396">
            <v>32.6</v>
          </cell>
          <cell r="O4396">
            <v>0.25090433310243976</v>
          </cell>
          <cell r="P4396">
            <v>240</v>
          </cell>
          <cell r="Q4396">
            <v>129000</v>
          </cell>
          <cell r="R4396">
            <v>8.2286231047487117</v>
          </cell>
          <cell r="S4396">
            <v>66.970248596631919</v>
          </cell>
          <cell r="T4396">
            <v>33085</v>
          </cell>
          <cell r="U4396">
            <v>9.2798837966791652</v>
          </cell>
          <cell r="V4396">
            <v>2973409</v>
          </cell>
          <cell r="W4396">
            <v>57571.5</v>
          </cell>
          <cell r="X4396">
            <v>20</v>
          </cell>
          <cell r="Y4396">
            <v>45</v>
          </cell>
          <cell r="Z4396">
            <v>0</v>
          </cell>
        </row>
        <row r="4397">
          <cell r="A4397">
            <v>42014</v>
          </cell>
          <cell r="B4397">
            <v>0</v>
          </cell>
          <cell r="C4397">
            <v>0</v>
          </cell>
          <cell r="D4397">
            <v>840675</v>
          </cell>
          <cell r="E4397">
            <v>1956910</v>
          </cell>
          <cell r="F4397">
            <v>100440</v>
          </cell>
          <cell r="H4397">
            <v>0</v>
          </cell>
          <cell r="I4397">
            <v>0</v>
          </cell>
          <cell r="J4397">
            <v>0</v>
          </cell>
          <cell r="K4397">
            <v>0</v>
          </cell>
          <cell r="L4397">
            <v>10340</v>
          </cell>
          <cell r="M4397">
            <v>124.12</v>
          </cell>
          <cell r="N4397">
            <v>30.97</v>
          </cell>
          <cell r="O4397">
            <v>0.24951659684176603</v>
          </cell>
          <cell r="P4397">
            <v>240</v>
          </cell>
          <cell r="Q4397">
            <v>134000</v>
          </cell>
          <cell r="R4397">
            <v>8.2877457299387682</v>
          </cell>
          <cell r="S4397">
            <v>81.303191489361708</v>
          </cell>
          <cell r="T4397">
            <v>33126</v>
          </cell>
          <cell r="U4397">
            <v>9.533073041122833</v>
          </cell>
          <cell r="V4397">
            <v>2898025</v>
          </cell>
          <cell r="W4397">
            <v>43584.9</v>
          </cell>
          <cell r="X4397">
            <v>16</v>
          </cell>
          <cell r="Y4397">
            <v>49</v>
          </cell>
          <cell r="Z4397">
            <v>0</v>
          </cell>
        </row>
        <row r="4398">
          <cell r="A4398">
            <v>42015</v>
          </cell>
          <cell r="B4398">
            <v>0</v>
          </cell>
          <cell r="C4398">
            <v>0</v>
          </cell>
          <cell r="D4398">
            <v>323107</v>
          </cell>
          <cell r="E4398">
            <v>2022010</v>
          </cell>
          <cell r="F4398">
            <v>101780</v>
          </cell>
          <cell r="H4398">
            <v>0</v>
          </cell>
          <cell r="I4398">
            <v>0</v>
          </cell>
          <cell r="J4398">
            <v>0</v>
          </cell>
          <cell r="K4398">
            <v>0</v>
          </cell>
          <cell r="L4398">
            <v>4330</v>
          </cell>
          <cell r="M4398">
            <v>127.57</v>
          </cell>
          <cell r="N4398">
            <v>31.12</v>
          </cell>
          <cell r="O4398">
            <v>0.24394450105824256</v>
          </cell>
          <cell r="P4398">
            <v>240</v>
          </cell>
          <cell r="Q4398">
            <v>102000</v>
          </cell>
          <cell r="R4398">
            <v>8.3240181860939089</v>
          </cell>
          <cell r="S4398">
            <v>74.620554272517325</v>
          </cell>
          <cell r="T4398">
            <v>30764</v>
          </cell>
          <cell r="U4398">
            <v>10.48559706436356</v>
          </cell>
          <cell r="V4398">
            <v>2446897</v>
          </cell>
          <cell r="W4398">
            <v>48664.800000000003</v>
          </cell>
          <cell r="X4398">
            <v>34</v>
          </cell>
          <cell r="Y4398">
            <v>31</v>
          </cell>
          <cell r="Z4398">
            <v>0</v>
          </cell>
        </row>
        <row r="4399">
          <cell r="A4399">
            <v>42016</v>
          </cell>
          <cell r="B4399">
            <v>0</v>
          </cell>
          <cell r="C4399">
            <v>475259</v>
          </cell>
          <cell r="D4399">
            <v>1500</v>
          </cell>
          <cell r="E4399">
            <v>2001050</v>
          </cell>
          <cell r="F4399">
            <v>102190</v>
          </cell>
          <cell r="H4399">
            <v>0</v>
          </cell>
          <cell r="I4399">
            <v>0</v>
          </cell>
          <cell r="J4399">
            <v>0</v>
          </cell>
          <cell r="K4399">
            <v>0</v>
          </cell>
          <cell r="L4399">
            <v>500</v>
          </cell>
          <cell r="M4399">
            <v>129.51</v>
          </cell>
          <cell r="N4399">
            <v>29.74</v>
          </cell>
          <cell r="O4399">
            <v>0.22963477723727899</v>
          </cell>
          <cell r="P4399">
            <v>240</v>
          </cell>
          <cell r="Q4399">
            <v>116000</v>
          </cell>
          <cell r="R4399">
            <v>9.9548258821712619</v>
          </cell>
          <cell r="S4399">
            <v>3</v>
          </cell>
          <cell r="T4399">
            <v>29142</v>
          </cell>
          <cell r="U4399">
            <v>9.4203245815211556</v>
          </cell>
          <cell r="V4399">
            <v>2579999</v>
          </cell>
          <cell r="W4399">
            <v>45476.4</v>
          </cell>
          <cell r="X4399">
            <v>29</v>
          </cell>
          <cell r="Y4399">
            <v>36</v>
          </cell>
          <cell r="Z4399">
            <v>0</v>
          </cell>
        </row>
        <row r="4400">
          <cell r="A4400">
            <v>42017</v>
          </cell>
          <cell r="B4400">
            <v>0</v>
          </cell>
          <cell r="C4400">
            <v>17865</v>
          </cell>
          <cell r="D4400">
            <v>779142</v>
          </cell>
          <cell r="E4400">
            <v>1971300</v>
          </cell>
          <cell r="F4400">
            <v>100490</v>
          </cell>
          <cell r="H4400">
            <v>0</v>
          </cell>
          <cell r="I4400">
            <v>0</v>
          </cell>
          <cell r="J4400">
            <v>0</v>
          </cell>
          <cell r="K4400">
            <v>0</v>
          </cell>
          <cell r="L4400">
            <v>9940</v>
          </cell>
          <cell r="M4400">
            <v>125.28</v>
          </cell>
          <cell r="N4400">
            <v>26.84</v>
          </cell>
          <cell r="O4400">
            <v>0.21424010217113665</v>
          </cell>
          <cell r="P4400">
            <v>240</v>
          </cell>
          <cell r="Q4400">
            <v>122000</v>
          </cell>
          <cell r="R4400">
            <v>8.3399385376756072</v>
          </cell>
          <cell r="S4400">
            <v>78.384507042253517</v>
          </cell>
          <cell r="T4400">
            <v>33320</v>
          </cell>
          <cell r="U4400">
            <v>9.6865968557552176</v>
          </cell>
          <cell r="V4400">
            <v>2868797</v>
          </cell>
          <cell r="W4400">
            <v>49036.4</v>
          </cell>
          <cell r="X4400">
            <v>22</v>
          </cell>
          <cell r="Y4400">
            <v>43</v>
          </cell>
          <cell r="Z4400">
            <v>0</v>
          </cell>
        </row>
        <row r="4401">
          <cell r="A4401">
            <v>42018</v>
          </cell>
          <cell r="B4401">
            <v>0</v>
          </cell>
          <cell r="C4401">
            <v>0</v>
          </cell>
          <cell r="D4401">
            <v>645813</v>
          </cell>
          <cell r="E4401">
            <v>1987270</v>
          </cell>
          <cell r="F4401">
            <v>101230</v>
          </cell>
          <cell r="H4401">
            <v>0</v>
          </cell>
          <cell r="I4401">
            <v>0</v>
          </cell>
          <cell r="J4401">
            <v>0</v>
          </cell>
          <cell r="K4401">
            <v>0</v>
          </cell>
          <cell r="L4401">
            <v>8220</v>
          </cell>
          <cell r="M4401">
            <v>126.31</v>
          </cell>
          <cell r="N4401">
            <v>29.14</v>
          </cell>
          <cell r="O4401">
            <v>0.23070224051935714</v>
          </cell>
          <cell r="P4401">
            <v>240</v>
          </cell>
          <cell r="Q4401">
            <v>126000</v>
          </cell>
          <cell r="R4401">
            <v>8.2673580872456647</v>
          </cell>
          <cell r="S4401">
            <v>78.566058394160578</v>
          </cell>
          <cell r="T4401">
            <v>31099</v>
          </cell>
          <cell r="U4401">
            <v>9.4855877874990906</v>
          </cell>
          <cell r="V4401">
            <v>2734313</v>
          </cell>
          <cell r="W4401">
            <v>47897.1</v>
          </cell>
          <cell r="X4401">
            <v>21</v>
          </cell>
          <cell r="Y4401">
            <v>44</v>
          </cell>
          <cell r="Z4401">
            <v>0</v>
          </cell>
        </row>
        <row r="4402">
          <cell r="A4402">
            <v>42019</v>
          </cell>
          <cell r="B4402">
            <v>0</v>
          </cell>
          <cell r="C4402">
            <v>0</v>
          </cell>
          <cell r="D4402">
            <v>177711</v>
          </cell>
          <cell r="E4402">
            <v>2077010</v>
          </cell>
          <cell r="F4402">
            <v>104480</v>
          </cell>
          <cell r="H4402">
            <v>0</v>
          </cell>
          <cell r="I4402">
            <v>0</v>
          </cell>
          <cell r="J4402">
            <v>0</v>
          </cell>
          <cell r="K4402">
            <v>0</v>
          </cell>
          <cell r="L4402">
            <v>2560</v>
          </cell>
          <cell r="M4402">
            <v>133.07</v>
          </cell>
          <cell r="N4402">
            <v>31.29</v>
          </cell>
          <cell r="O4402">
            <v>0.23513940031562336</v>
          </cell>
          <cell r="P4402">
            <v>240</v>
          </cell>
          <cell r="Q4402">
            <v>106000</v>
          </cell>
          <cell r="R4402">
            <v>8.1967761328624036</v>
          </cell>
          <cell r="S4402">
            <v>69.418359374999994</v>
          </cell>
          <cell r="T4402">
            <v>29179</v>
          </cell>
          <cell r="U4402">
            <v>10.315054122137113</v>
          </cell>
          <cell r="V4402">
            <v>2359201</v>
          </cell>
          <cell r="W4402">
            <v>45977.4</v>
          </cell>
          <cell r="X4402">
            <v>34</v>
          </cell>
          <cell r="Y4402">
            <v>31</v>
          </cell>
          <cell r="Z4402">
            <v>0</v>
          </cell>
        </row>
        <row r="4403">
          <cell r="A4403">
            <v>42020</v>
          </cell>
          <cell r="B4403">
            <v>0</v>
          </cell>
          <cell r="C4403">
            <v>0</v>
          </cell>
          <cell r="D4403">
            <v>62879</v>
          </cell>
          <cell r="E4403">
            <v>1993010</v>
          </cell>
          <cell r="F4403">
            <v>102640</v>
          </cell>
          <cell r="H4403">
            <v>0</v>
          </cell>
          <cell r="I4403">
            <v>0</v>
          </cell>
          <cell r="J4403">
            <v>0</v>
          </cell>
          <cell r="K4403">
            <v>0</v>
          </cell>
          <cell r="L4403">
            <v>1010</v>
          </cell>
          <cell r="M4403">
            <v>124.38</v>
          </cell>
          <cell r="N4403">
            <v>28.51</v>
          </cell>
          <cell r="O4403">
            <v>0.22921691590287829</v>
          </cell>
          <cell r="P4403">
            <v>240</v>
          </cell>
          <cell r="Q4403">
            <v>104000</v>
          </cell>
          <cell r="R4403">
            <v>8.4243849493487701</v>
          </cell>
          <cell r="S4403">
            <v>62.256435643564359</v>
          </cell>
          <cell r="T4403">
            <v>26988</v>
          </cell>
          <cell r="U4403">
            <v>10.427467965452397</v>
          </cell>
          <cell r="V4403">
            <v>2158529</v>
          </cell>
          <cell r="W4403">
            <v>47223.199999999997</v>
          </cell>
          <cell r="X4403">
            <v>38</v>
          </cell>
          <cell r="Y4403">
            <v>27</v>
          </cell>
          <cell r="Z4403">
            <v>0</v>
          </cell>
        </row>
        <row r="4404">
          <cell r="A4404">
            <v>42021</v>
          </cell>
          <cell r="B4404">
            <v>0</v>
          </cell>
          <cell r="C4404">
            <v>0</v>
          </cell>
          <cell r="D4404">
            <v>946</v>
          </cell>
          <cell r="E4404">
            <v>1781550</v>
          </cell>
          <cell r="F4404">
            <v>93650</v>
          </cell>
          <cell r="H4404">
            <v>0</v>
          </cell>
          <cell r="I4404">
            <v>0</v>
          </cell>
          <cell r="J4404">
            <v>0</v>
          </cell>
          <cell r="K4404">
            <v>0</v>
          </cell>
          <cell r="L4404">
            <v>40</v>
          </cell>
          <cell r="M4404">
            <v>112.84</v>
          </cell>
          <cell r="N4404">
            <v>21.5</v>
          </cell>
          <cell r="O4404">
            <v>0.19053527118043245</v>
          </cell>
          <cell r="P4404">
            <v>240</v>
          </cell>
          <cell r="Q4404">
            <v>89000</v>
          </cell>
          <cell r="R4404">
            <v>8.3091102445941161</v>
          </cell>
          <cell r="S4404">
            <v>23.65</v>
          </cell>
          <cell r="T4404">
            <v>24980</v>
          </cell>
          <cell r="U4404">
            <v>11.104317041424281</v>
          </cell>
          <cell r="V4404">
            <v>1876146</v>
          </cell>
          <cell r="W4404">
            <v>46823.7</v>
          </cell>
          <cell r="X4404">
            <v>45</v>
          </cell>
          <cell r="Y4404">
            <v>20</v>
          </cell>
          <cell r="Z4404">
            <v>0</v>
          </cell>
        </row>
        <row r="4405">
          <cell r="A4405">
            <v>42022</v>
          </cell>
          <cell r="B4405">
            <v>0</v>
          </cell>
          <cell r="C4405">
            <v>0</v>
          </cell>
          <cell r="D4405">
            <v>0</v>
          </cell>
          <cell r="E4405">
            <v>1827540</v>
          </cell>
          <cell r="F4405">
            <v>95900</v>
          </cell>
          <cell r="H4405">
            <v>0</v>
          </cell>
          <cell r="I4405">
            <v>0</v>
          </cell>
          <cell r="J4405">
            <v>0</v>
          </cell>
          <cell r="K4405">
            <v>0</v>
          </cell>
          <cell r="L4405">
            <v>0</v>
          </cell>
          <cell r="M4405">
            <v>115.7</v>
          </cell>
          <cell r="N4405">
            <v>24.5</v>
          </cell>
          <cell r="O4405">
            <v>0.21175453759723423</v>
          </cell>
          <cell r="P4405">
            <v>240</v>
          </cell>
          <cell r="Q4405">
            <v>85000</v>
          </cell>
          <cell r="R4405">
            <v>8.31218668971478</v>
          </cell>
          <cell r="S4405" t="str">
            <v/>
          </cell>
          <cell r="T4405">
            <v>24082</v>
          </cell>
          <cell r="U4405">
            <v>10.4419103273302</v>
          </cell>
          <cell r="V4405">
            <v>1923440</v>
          </cell>
          <cell r="W4405">
            <v>51250.8</v>
          </cell>
          <cell r="X4405">
            <v>44</v>
          </cell>
          <cell r="Y4405">
            <v>21</v>
          </cell>
          <cell r="Z4405">
            <v>0</v>
          </cell>
        </row>
        <row r="4406">
          <cell r="A4406">
            <v>42023</v>
          </cell>
          <cell r="B4406">
            <v>0</v>
          </cell>
          <cell r="C4406">
            <v>0</v>
          </cell>
          <cell r="D4406">
            <v>1171</v>
          </cell>
          <cell r="E4406">
            <v>1820290</v>
          </cell>
          <cell r="F4406">
            <v>97590</v>
          </cell>
          <cell r="H4406">
            <v>0</v>
          </cell>
          <cell r="I4406">
            <v>0</v>
          </cell>
          <cell r="J4406">
            <v>0</v>
          </cell>
          <cell r="K4406">
            <v>0</v>
          </cell>
          <cell r="L4406">
            <v>370</v>
          </cell>
          <cell r="M4406">
            <v>115.47</v>
          </cell>
          <cell r="N4406">
            <v>22.83</v>
          </cell>
          <cell r="O4406">
            <v>0.19771369186801765</v>
          </cell>
          <cell r="P4406">
            <v>240</v>
          </cell>
          <cell r="Q4406">
            <v>90000</v>
          </cell>
          <cell r="R4406">
            <v>8.3046678791027979</v>
          </cell>
          <cell r="S4406">
            <v>3.1648648648648647</v>
          </cell>
          <cell r="T4406">
            <v>25252</v>
          </cell>
          <cell r="U4406">
            <v>10.974261757504099</v>
          </cell>
          <cell r="V4406">
            <v>1919051</v>
          </cell>
          <cell r="W4406">
            <v>39596</v>
          </cell>
          <cell r="X4406">
            <v>40</v>
          </cell>
          <cell r="Y4406">
            <v>25</v>
          </cell>
          <cell r="Z4406">
            <v>0</v>
          </cell>
        </row>
        <row r="4407">
          <cell r="A4407">
            <v>42024</v>
          </cell>
          <cell r="B4407">
            <v>0</v>
          </cell>
          <cell r="C4407">
            <v>0</v>
          </cell>
          <cell r="D4407">
            <v>1130</v>
          </cell>
          <cell r="E4407">
            <v>1762660</v>
          </cell>
          <cell r="F4407">
            <v>93600</v>
          </cell>
          <cell r="H4407">
            <v>0</v>
          </cell>
          <cell r="I4407">
            <v>0</v>
          </cell>
          <cell r="J4407">
            <v>0</v>
          </cell>
          <cell r="K4407">
            <v>0</v>
          </cell>
          <cell r="L4407">
            <v>560</v>
          </cell>
          <cell r="M4407">
            <v>110.02</v>
          </cell>
          <cell r="N4407">
            <v>24.34</v>
          </cell>
          <cell r="O4407">
            <v>0.22123250318123977</v>
          </cell>
          <cell r="P4407">
            <v>240</v>
          </cell>
          <cell r="Q4407">
            <v>93000</v>
          </cell>
          <cell r="R4407">
            <v>8.4360116342483185</v>
          </cell>
          <cell r="S4407">
            <v>2.0178571428571428</v>
          </cell>
          <cell r="T4407">
            <v>25591</v>
          </cell>
          <cell r="U4407">
            <v>11.490798378369647</v>
          </cell>
          <cell r="V4407">
            <v>1857390</v>
          </cell>
          <cell r="W4407">
            <v>38861.699999999997</v>
          </cell>
          <cell r="X4407">
            <v>39</v>
          </cell>
          <cell r="Y4407">
            <v>26</v>
          </cell>
          <cell r="Z4407">
            <v>0</v>
          </cell>
        </row>
        <row r="4408">
          <cell r="A4408">
            <v>42025</v>
          </cell>
          <cell r="B4408">
            <v>0</v>
          </cell>
          <cell r="C4408">
            <v>0</v>
          </cell>
          <cell r="D4408">
            <v>210201</v>
          </cell>
          <cell r="E4408">
            <v>1606530</v>
          </cell>
          <cell r="F4408">
            <v>90460</v>
          </cell>
          <cell r="H4408">
            <v>0</v>
          </cell>
          <cell r="I4408">
            <v>0</v>
          </cell>
          <cell r="J4408">
            <v>0</v>
          </cell>
          <cell r="K4408">
            <v>0</v>
          </cell>
          <cell r="L4408">
            <v>3120</v>
          </cell>
          <cell r="M4408">
            <v>100.25</v>
          </cell>
          <cell r="N4408">
            <v>25.52</v>
          </cell>
          <cell r="O4408">
            <v>0.25456359102244391</v>
          </cell>
          <cell r="P4408">
            <v>240</v>
          </cell>
          <cell r="Q4408">
            <v>87000</v>
          </cell>
          <cell r="R4408">
            <v>8.4637905236907738</v>
          </cell>
          <cell r="S4408">
            <v>67.372115384615384</v>
          </cell>
          <cell r="T4408">
            <v>25275</v>
          </cell>
          <cell r="U4408">
            <v>11.052563691837891</v>
          </cell>
          <cell r="V4408">
            <v>1907191</v>
          </cell>
          <cell r="W4408">
            <v>40650</v>
          </cell>
          <cell r="X4408">
            <v>38</v>
          </cell>
          <cell r="Y4408">
            <v>27</v>
          </cell>
          <cell r="Z4408">
            <v>0</v>
          </cell>
        </row>
        <row r="4409">
          <cell r="A4409">
            <v>42026</v>
          </cell>
          <cell r="B4409">
            <v>0</v>
          </cell>
          <cell r="C4409">
            <v>0</v>
          </cell>
          <cell r="D4409">
            <v>565425</v>
          </cell>
          <cell r="E4409">
            <v>1507600</v>
          </cell>
          <cell r="F4409">
            <v>81180</v>
          </cell>
          <cell r="H4409">
            <v>0</v>
          </cell>
          <cell r="I4409">
            <v>0</v>
          </cell>
          <cell r="J4409">
            <v>0</v>
          </cell>
          <cell r="K4409">
            <v>0</v>
          </cell>
          <cell r="L4409">
            <v>7570</v>
          </cell>
          <cell r="M4409">
            <v>96.04</v>
          </cell>
          <cell r="N4409">
            <v>23.4</v>
          </cell>
          <cell r="O4409">
            <v>0.24364847980008328</v>
          </cell>
          <cell r="P4409">
            <v>240</v>
          </cell>
          <cell r="Q4409">
            <v>96000</v>
          </cell>
          <cell r="R4409">
            <v>8.2714493960849644</v>
          </cell>
          <cell r="S4409">
            <v>74.692866578599734</v>
          </cell>
          <cell r="T4409">
            <v>30910</v>
          </cell>
          <cell r="U4409">
            <v>11.966799817101901</v>
          </cell>
          <cell r="V4409">
            <v>2154205</v>
          </cell>
          <cell r="W4409">
            <v>37593.1</v>
          </cell>
          <cell r="X4409">
            <v>30</v>
          </cell>
          <cell r="Y4409">
            <v>35</v>
          </cell>
          <cell r="Z4409">
            <v>0</v>
          </cell>
        </row>
        <row r="4410">
          <cell r="A4410">
            <v>42027</v>
          </cell>
          <cell r="B4410">
            <v>0</v>
          </cell>
          <cell r="C4410">
            <v>0</v>
          </cell>
          <cell r="D4410">
            <v>896132</v>
          </cell>
          <cell r="E4410">
            <v>1153550</v>
          </cell>
          <cell r="F4410">
            <v>66790</v>
          </cell>
          <cell r="H4410">
            <v>0</v>
          </cell>
          <cell r="I4410">
            <v>0</v>
          </cell>
          <cell r="J4410">
            <v>0</v>
          </cell>
          <cell r="K4410">
            <v>0</v>
          </cell>
          <cell r="L4410">
            <v>11660</v>
          </cell>
          <cell r="M4410">
            <v>74.209999999999994</v>
          </cell>
          <cell r="N4410">
            <v>20.29</v>
          </cell>
          <cell r="O4410">
            <v>0.27341328661905406</v>
          </cell>
          <cell r="P4410">
            <v>240</v>
          </cell>
          <cell r="Q4410">
            <v>95000</v>
          </cell>
          <cell r="R4410">
            <v>8.2222072496968064</v>
          </cell>
          <cell r="S4410">
            <v>76.855231560891937</v>
          </cell>
          <cell r="T4410">
            <v>28298</v>
          </cell>
          <cell r="U4410">
            <v>11.150883167837797</v>
          </cell>
          <cell r="V4410">
            <v>2116472</v>
          </cell>
          <cell r="W4410">
            <v>31090.6</v>
          </cell>
          <cell r="X4410">
            <v>30</v>
          </cell>
          <cell r="Y4410">
            <v>35</v>
          </cell>
          <cell r="Z4410">
            <v>0</v>
          </cell>
        </row>
        <row r="4411">
          <cell r="A4411">
            <v>42028</v>
          </cell>
          <cell r="B4411">
            <v>0</v>
          </cell>
          <cell r="C4411">
            <v>0</v>
          </cell>
          <cell r="D4411">
            <v>684081</v>
          </cell>
          <cell r="E4411">
            <v>1211330</v>
          </cell>
          <cell r="F4411">
            <v>73020</v>
          </cell>
          <cell r="H4411">
            <v>0</v>
          </cell>
          <cell r="I4411">
            <v>0</v>
          </cell>
          <cell r="J4411">
            <v>0</v>
          </cell>
          <cell r="K4411">
            <v>0</v>
          </cell>
          <cell r="L4411">
            <v>9040</v>
          </cell>
          <cell r="M4411">
            <v>78.75</v>
          </cell>
          <cell r="N4411">
            <v>20.69</v>
          </cell>
          <cell r="O4411">
            <v>0.26273015873015876</v>
          </cell>
          <cell r="P4411">
            <v>240</v>
          </cell>
          <cell r="Q4411">
            <v>95000</v>
          </cell>
          <cell r="R4411">
            <v>8.1546031746031744</v>
          </cell>
          <cell r="S4411">
            <v>75.672676991150439</v>
          </cell>
          <cell r="T4411">
            <v>26057</v>
          </cell>
          <cell r="U4411">
            <v>11.04003035920487</v>
          </cell>
          <cell r="V4411">
            <v>1968431</v>
          </cell>
          <cell r="W4411">
            <v>29528.5</v>
          </cell>
          <cell r="X4411">
            <v>36</v>
          </cell>
          <cell r="Y4411">
            <v>29</v>
          </cell>
          <cell r="Z4411">
            <v>0</v>
          </cell>
        </row>
        <row r="4412">
          <cell r="A4412">
            <v>42029</v>
          </cell>
          <cell r="B4412">
            <v>0</v>
          </cell>
          <cell r="C4412">
            <v>0</v>
          </cell>
          <cell r="D4412">
            <v>587008</v>
          </cell>
          <cell r="E4412">
            <v>1276390</v>
          </cell>
          <cell r="F4412">
            <v>70900</v>
          </cell>
          <cell r="H4412">
            <v>0</v>
          </cell>
          <cell r="I4412">
            <v>0</v>
          </cell>
          <cell r="J4412">
            <v>0</v>
          </cell>
          <cell r="K4412">
            <v>0</v>
          </cell>
          <cell r="L4412">
            <v>7490</v>
          </cell>
          <cell r="M4412">
            <v>80.36</v>
          </cell>
          <cell r="N4412">
            <v>21.93</v>
          </cell>
          <cell r="O4412">
            <v>0.27289696366351418</v>
          </cell>
          <cell r="P4412">
            <v>240</v>
          </cell>
          <cell r="Q4412">
            <v>91000</v>
          </cell>
          <cell r="R4412">
            <v>8.3828397212543546</v>
          </cell>
          <cell r="S4412">
            <v>78.372229639519361</v>
          </cell>
          <cell r="T4412">
            <v>25170</v>
          </cell>
          <cell r="U4412">
            <v>10.852402266868911</v>
          </cell>
          <cell r="V4412">
            <v>1934298</v>
          </cell>
          <cell r="W4412">
            <v>18058.5</v>
          </cell>
          <cell r="X4412">
            <v>40</v>
          </cell>
          <cell r="Y4412">
            <v>25</v>
          </cell>
          <cell r="Z4412">
            <v>0</v>
          </cell>
        </row>
        <row r="4413">
          <cell r="A4413">
            <v>42030</v>
          </cell>
          <cell r="B4413">
            <v>0</v>
          </cell>
          <cell r="C4413">
            <v>0</v>
          </cell>
          <cell r="D4413">
            <v>938774</v>
          </cell>
          <cell r="E4413">
            <v>1206610</v>
          </cell>
          <cell r="F4413">
            <v>72560</v>
          </cell>
          <cell r="H4413">
            <v>0</v>
          </cell>
          <cell r="I4413">
            <v>0</v>
          </cell>
          <cell r="J4413">
            <v>0</v>
          </cell>
          <cell r="K4413">
            <v>0</v>
          </cell>
          <cell r="L4413">
            <v>12160</v>
          </cell>
          <cell r="M4413">
            <v>78.33</v>
          </cell>
          <cell r="N4413">
            <v>18.63</v>
          </cell>
          <cell r="O4413">
            <v>0.23783990808119493</v>
          </cell>
          <cell r="P4413">
            <v>240</v>
          </cell>
          <cell r="Q4413">
            <v>102000</v>
          </cell>
          <cell r="R4413">
            <v>8.1652623515894298</v>
          </cell>
          <cell r="S4413">
            <v>77.201809210526321</v>
          </cell>
          <cell r="T4413">
            <v>27871</v>
          </cell>
          <cell r="U4413">
            <v>10.480162709247844</v>
          </cell>
          <cell r="V4413">
            <v>2217944</v>
          </cell>
          <cell r="W4413">
            <v>19398.099999999999</v>
          </cell>
          <cell r="X4413">
            <v>30</v>
          </cell>
          <cell r="Y4413">
            <v>35</v>
          </cell>
          <cell r="Z4413">
            <v>0</v>
          </cell>
        </row>
        <row r="4414">
          <cell r="A4414">
            <v>42031</v>
          </cell>
          <cell r="B4414">
            <v>0</v>
          </cell>
          <cell r="C4414">
            <v>0</v>
          </cell>
          <cell r="D4414">
            <v>686522</v>
          </cell>
          <cell r="E4414">
            <v>1351590</v>
          </cell>
          <cell r="F4414">
            <v>76660</v>
          </cell>
          <cell r="H4414">
            <v>0</v>
          </cell>
          <cell r="I4414">
            <v>0</v>
          </cell>
          <cell r="J4414">
            <v>0</v>
          </cell>
          <cell r="K4414">
            <v>0</v>
          </cell>
          <cell r="L4414">
            <v>9110</v>
          </cell>
          <cell r="M4414">
            <v>86.92</v>
          </cell>
          <cell r="N4414">
            <v>20.27</v>
          </cell>
          <cell r="O4414">
            <v>0.23320294523699953</v>
          </cell>
          <cell r="P4414">
            <v>240</v>
          </cell>
          <cell r="Q4414">
            <v>96000</v>
          </cell>
          <cell r="R4414">
            <v>8.215888173032674</v>
          </cell>
          <cell r="S4414">
            <v>75.359165751920969</v>
          </cell>
          <cell r="T4414">
            <v>31634</v>
          </cell>
          <cell r="U4414">
            <v>12.475461184468113</v>
          </cell>
          <cell r="V4414">
            <v>2114772</v>
          </cell>
          <cell r="W4414">
            <v>22320</v>
          </cell>
          <cell r="X4414">
            <v>35</v>
          </cell>
          <cell r="Y4414">
            <v>30</v>
          </cell>
          <cell r="Z4414">
            <v>0</v>
          </cell>
        </row>
        <row r="4415">
          <cell r="A4415">
            <v>42032</v>
          </cell>
          <cell r="B4415">
            <v>0</v>
          </cell>
          <cell r="C4415">
            <v>0</v>
          </cell>
          <cell r="D4415">
            <v>661393</v>
          </cell>
          <cell r="E4415">
            <v>1350530</v>
          </cell>
          <cell r="F4415">
            <v>74610</v>
          </cell>
          <cell r="H4415">
            <v>0</v>
          </cell>
          <cell r="I4415">
            <v>0</v>
          </cell>
          <cell r="J4415">
            <v>0</v>
          </cell>
          <cell r="K4415">
            <v>0</v>
          </cell>
          <cell r="L4415">
            <v>8520</v>
          </cell>
          <cell r="M4415">
            <v>86.69</v>
          </cell>
          <cell r="N4415">
            <v>20.07</v>
          </cell>
          <cell r="O4415">
            <v>0.23151459222517015</v>
          </cell>
          <cell r="P4415">
            <v>240</v>
          </cell>
          <cell r="Q4415">
            <v>99000</v>
          </cell>
          <cell r="R4415">
            <v>8.2197485292421266</v>
          </cell>
          <cell r="S4415">
            <v>77.628286384976519</v>
          </cell>
          <cell r="T4415">
            <v>26918</v>
          </cell>
          <cell r="U4415">
            <v>10.759289213254714</v>
          </cell>
          <cell r="V4415">
            <v>2086533</v>
          </cell>
          <cell r="W4415">
            <v>19933.5</v>
          </cell>
          <cell r="X4415">
            <v>34</v>
          </cell>
          <cell r="Y4415">
            <v>31</v>
          </cell>
          <cell r="Z4415">
            <v>0</v>
          </cell>
        </row>
        <row r="4416">
          <cell r="A4416">
            <v>42033</v>
          </cell>
          <cell r="B4416">
            <v>0</v>
          </cell>
          <cell r="C4416">
            <v>0</v>
          </cell>
          <cell r="D4416">
            <v>659567</v>
          </cell>
          <cell r="E4416">
            <v>1172660</v>
          </cell>
          <cell r="F4416">
            <v>70700</v>
          </cell>
          <cell r="H4416">
            <v>0</v>
          </cell>
          <cell r="I4416">
            <v>0</v>
          </cell>
          <cell r="J4416">
            <v>0</v>
          </cell>
          <cell r="K4416">
            <v>0</v>
          </cell>
          <cell r="L4416">
            <v>8560</v>
          </cell>
          <cell r="M4416">
            <v>75.67</v>
          </cell>
          <cell r="N4416">
            <v>17.850000000000001</v>
          </cell>
          <cell r="O4416">
            <v>0.23589269195189641</v>
          </cell>
          <cell r="P4416">
            <v>240</v>
          </cell>
          <cell r="Q4416">
            <v>89000</v>
          </cell>
          <cell r="R4416">
            <v>8.2156733183560195</v>
          </cell>
          <cell r="S4416">
            <v>77.052219626168224</v>
          </cell>
          <cell r="T4416">
            <v>25754</v>
          </cell>
          <cell r="U4416">
            <v>11.287262201860607</v>
          </cell>
          <cell r="V4416">
            <v>1902927</v>
          </cell>
          <cell r="W4416">
            <v>24824.400000000001</v>
          </cell>
          <cell r="X4416">
            <v>44</v>
          </cell>
          <cell r="Y4416">
            <v>21</v>
          </cell>
          <cell r="Z4416">
            <v>0</v>
          </cell>
        </row>
        <row r="4417">
          <cell r="A4417">
            <v>42034</v>
          </cell>
          <cell r="B4417">
            <v>0</v>
          </cell>
          <cell r="C4417">
            <v>0</v>
          </cell>
          <cell r="D4417">
            <v>932832</v>
          </cell>
          <cell r="E4417">
            <v>1154890</v>
          </cell>
          <cell r="F4417">
            <v>69530</v>
          </cell>
          <cell r="H4417">
            <v>0</v>
          </cell>
          <cell r="I4417">
            <v>0</v>
          </cell>
          <cell r="J4417">
            <v>0</v>
          </cell>
          <cell r="K4417">
            <v>0</v>
          </cell>
          <cell r="L4417">
            <v>12040</v>
          </cell>
          <cell r="M4417">
            <v>74.88</v>
          </cell>
          <cell r="N4417">
            <v>19.190000000000001</v>
          </cell>
          <cell r="O4417">
            <v>0.25627670940170943</v>
          </cell>
          <cell r="P4417">
            <v>240</v>
          </cell>
          <cell r="Q4417">
            <v>95000</v>
          </cell>
          <cell r="R4417">
            <v>8.1758814102564106</v>
          </cell>
          <cell r="S4417">
            <v>77.477740863787375</v>
          </cell>
          <cell r="T4417">
            <v>28378</v>
          </cell>
          <cell r="U4417">
            <v>10.971018684882432</v>
          </cell>
          <cell r="V4417">
            <v>2157252</v>
          </cell>
          <cell r="W4417">
            <v>22914.3</v>
          </cell>
          <cell r="X4417">
            <v>32</v>
          </cell>
          <cell r="Y4417">
            <v>33</v>
          </cell>
          <cell r="Z4417">
            <v>0</v>
          </cell>
        </row>
        <row r="4418">
          <cell r="A4418">
            <v>42035</v>
          </cell>
          <cell r="B4418">
            <v>0</v>
          </cell>
          <cell r="C4418">
            <v>0</v>
          </cell>
          <cell r="D4418">
            <v>819527</v>
          </cell>
          <cell r="E4418">
            <v>1192750</v>
          </cell>
          <cell r="F4418">
            <v>69200</v>
          </cell>
          <cell r="H4418">
            <v>0</v>
          </cell>
          <cell r="I4418">
            <v>0</v>
          </cell>
          <cell r="J4418">
            <v>0</v>
          </cell>
          <cell r="K4418">
            <v>0</v>
          </cell>
          <cell r="L4418">
            <v>10950</v>
          </cell>
          <cell r="M4418">
            <v>78.400000000000006</v>
          </cell>
          <cell r="N4418">
            <v>20.23</v>
          </cell>
          <cell r="O4418">
            <v>0.25803571428571426</v>
          </cell>
          <cell r="P4418">
            <v>240</v>
          </cell>
          <cell r="Q4418">
            <v>89000</v>
          </cell>
          <cell r="R4418">
            <v>8.0481505102040813</v>
          </cell>
          <cell r="S4418">
            <v>74.84264840182648</v>
          </cell>
          <cell r="T4418">
            <v>29075</v>
          </cell>
          <cell r="U4418">
            <v>11.649684334729619</v>
          </cell>
          <cell r="V4418">
            <v>2081477</v>
          </cell>
          <cell r="W4418">
            <v>18269.7</v>
          </cell>
          <cell r="X4418">
            <v>34</v>
          </cell>
          <cell r="Y4418">
            <v>31</v>
          </cell>
          <cell r="Z4418">
            <v>0</v>
          </cell>
        </row>
        <row r="4419">
          <cell r="A4419">
            <v>42036</v>
          </cell>
          <cell r="B4419">
            <v>0</v>
          </cell>
          <cell r="C4419">
            <v>0</v>
          </cell>
          <cell r="D4419">
            <v>229721</v>
          </cell>
          <cell r="E4419">
            <v>1610930</v>
          </cell>
          <cell r="F4419">
            <v>90220</v>
          </cell>
          <cell r="H4419">
            <v>0</v>
          </cell>
          <cell r="I4419">
            <v>0</v>
          </cell>
          <cell r="J4419">
            <v>0</v>
          </cell>
          <cell r="K4419">
            <v>0</v>
          </cell>
          <cell r="L4419">
            <v>3310</v>
          </cell>
          <cell r="M4419">
            <v>103.17</v>
          </cell>
          <cell r="N4419">
            <v>27.84</v>
          </cell>
          <cell r="O4419">
            <v>0.26984588543181159</v>
          </cell>
          <cell r="P4419">
            <v>240</v>
          </cell>
          <cell r="Q4419">
            <v>96000</v>
          </cell>
          <cell r="R4419">
            <v>8.2444024425705145</v>
          </cell>
          <cell r="S4419">
            <v>69.402114803625381</v>
          </cell>
          <cell r="T4419">
            <v>25187</v>
          </cell>
          <cell r="U4419">
            <v>10.87900641731115</v>
          </cell>
          <cell r="V4419">
            <v>1930871</v>
          </cell>
          <cell r="W4419">
            <v>17492.5</v>
          </cell>
          <cell r="X4419">
            <v>38</v>
          </cell>
          <cell r="Y4419">
            <v>27</v>
          </cell>
          <cell r="Z4419">
            <v>0</v>
          </cell>
        </row>
        <row r="4420">
          <cell r="A4420">
            <v>42037</v>
          </cell>
          <cell r="B4420">
            <v>0</v>
          </cell>
          <cell r="C4420">
            <v>0</v>
          </cell>
          <cell r="D4420">
            <v>485993</v>
          </cell>
          <cell r="E4420">
            <v>2099470</v>
          </cell>
          <cell r="F4420">
            <v>105290</v>
          </cell>
          <cell r="H4420">
            <v>0</v>
          </cell>
          <cell r="I4420">
            <v>0</v>
          </cell>
          <cell r="J4420">
            <v>0</v>
          </cell>
          <cell r="K4420">
            <v>0</v>
          </cell>
          <cell r="L4420">
            <v>6150</v>
          </cell>
          <cell r="M4420">
            <v>137.05000000000001</v>
          </cell>
          <cell r="N4420">
            <v>37.24</v>
          </cell>
          <cell r="O4420">
            <v>0.27172564757387813</v>
          </cell>
          <cell r="P4420">
            <v>240</v>
          </cell>
          <cell r="Q4420">
            <v>120000</v>
          </cell>
          <cell r="R4420">
            <v>8.0436337103246984</v>
          </cell>
          <cell r="S4420">
            <v>79.023252032520318</v>
          </cell>
          <cell r="T4420">
            <v>31346</v>
          </cell>
          <cell r="U4420">
            <v>9.7157056035986944</v>
          </cell>
          <cell r="V4420">
            <v>2690753</v>
          </cell>
          <cell r="W4420">
            <v>18384</v>
          </cell>
          <cell r="X4420">
            <v>23</v>
          </cell>
          <cell r="Y4420">
            <v>42</v>
          </cell>
          <cell r="Z4420">
            <v>0</v>
          </cell>
        </row>
        <row r="4421">
          <cell r="A4421">
            <v>42038</v>
          </cell>
          <cell r="B4421">
            <v>0</v>
          </cell>
          <cell r="C4421">
            <v>0</v>
          </cell>
          <cell r="D4421">
            <v>156829</v>
          </cell>
          <cell r="E4421">
            <v>2121880</v>
          </cell>
          <cell r="F4421">
            <v>104610</v>
          </cell>
          <cell r="H4421">
            <v>0</v>
          </cell>
          <cell r="I4421">
            <v>0</v>
          </cell>
          <cell r="J4421">
            <v>0</v>
          </cell>
          <cell r="K4421">
            <v>0</v>
          </cell>
          <cell r="L4421">
            <v>2300</v>
          </cell>
          <cell r="M4421">
            <v>139.04</v>
          </cell>
          <cell r="N4421">
            <v>36.229999999999997</v>
          </cell>
          <cell r="O4421">
            <v>0.26057249712313002</v>
          </cell>
          <cell r="P4421">
            <v>240</v>
          </cell>
          <cell r="Q4421">
            <v>112000</v>
          </cell>
          <cell r="R4421">
            <v>8.0066527617951664</v>
          </cell>
          <cell r="S4421">
            <v>68.186521739130441</v>
          </cell>
          <cell r="T4421">
            <v>30323</v>
          </cell>
          <cell r="U4421">
            <v>10.610993324854961</v>
          </cell>
          <cell r="V4421">
            <v>2383319</v>
          </cell>
          <cell r="W4421">
            <v>35980.699999999997</v>
          </cell>
          <cell r="X4421">
            <v>30</v>
          </cell>
          <cell r="Y4421">
            <v>35</v>
          </cell>
          <cell r="Z4421">
            <v>0</v>
          </cell>
        </row>
        <row r="4422">
          <cell r="A4422">
            <v>42039</v>
          </cell>
          <cell r="B4422">
            <v>0</v>
          </cell>
          <cell r="C4422">
            <v>0</v>
          </cell>
          <cell r="D4422">
            <v>118413</v>
          </cell>
          <cell r="E4422">
            <v>2056670</v>
          </cell>
          <cell r="F4422">
            <v>106540</v>
          </cell>
          <cell r="H4422">
            <v>0</v>
          </cell>
          <cell r="I4422">
            <v>0</v>
          </cell>
          <cell r="J4422">
            <v>0</v>
          </cell>
          <cell r="K4422">
            <v>0</v>
          </cell>
          <cell r="L4422">
            <v>1800</v>
          </cell>
          <cell r="M4422">
            <v>133.80000000000001</v>
          </cell>
          <cell r="N4422">
            <v>35.6</v>
          </cell>
          <cell r="O4422">
            <v>0.26606875934230195</v>
          </cell>
          <cell r="P4422">
            <v>240</v>
          </cell>
          <cell r="Q4422">
            <v>113000</v>
          </cell>
          <cell r="R4422">
            <v>8.0837443946188348</v>
          </cell>
          <cell r="S4422">
            <v>65.784999999999997</v>
          </cell>
          <cell r="T4422">
            <v>28482</v>
          </cell>
          <cell r="U4422">
            <v>10.411004797900441</v>
          </cell>
          <cell r="V4422">
            <v>2281623</v>
          </cell>
          <cell r="W4422">
            <v>51658.1</v>
          </cell>
          <cell r="X4422">
            <v>36</v>
          </cell>
          <cell r="Y4422">
            <v>29</v>
          </cell>
          <cell r="Z4422">
            <v>0</v>
          </cell>
        </row>
        <row r="4423">
          <cell r="A4423">
            <v>42040</v>
          </cell>
          <cell r="B4423">
            <v>0</v>
          </cell>
          <cell r="C4423">
            <v>0</v>
          </cell>
          <cell r="D4423">
            <v>502056</v>
          </cell>
          <cell r="E4423">
            <v>2161460</v>
          </cell>
          <cell r="F4423">
            <v>107470</v>
          </cell>
          <cell r="H4423">
            <v>0</v>
          </cell>
          <cell r="I4423">
            <v>0</v>
          </cell>
          <cell r="J4423">
            <v>0</v>
          </cell>
          <cell r="K4423">
            <v>0</v>
          </cell>
          <cell r="L4423">
            <v>6300</v>
          </cell>
          <cell r="M4423">
            <v>139.47999999999999</v>
          </cell>
          <cell r="N4423">
            <v>37.01</v>
          </cell>
          <cell r="O4423">
            <v>0.26534270146257527</v>
          </cell>
          <cell r="P4423">
            <v>240</v>
          </cell>
          <cell r="Q4423">
            <v>126000</v>
          </cell>
          <cell r="R4423">
            <v>8.1335316891310576</v>
          </cell>
          <cell r="S4423">
            <v>79.691428571428574</v>
          </cell>
          <cell r="T4423">
            <v>31734</v>
          </cell>
          <cell r="U4423">
            <v>9.5511691506200318</v>
          </cell>
          <cell r="V4423">
            <v>2770986</v>
          </cell>
          <cell r="W4423">
            <v>52748.4</v>
          </cell>
          <cell r="X4423">
            <v>20</v>
          </cell>
          <cell r="Y4423">
            <v>45</v>
          </cell>
          <cell r="Z4423">
            <v>0</v>
          </cell>
        </row>
        <row r="4424">
          <cell r="A4424">
            <v>42041</v>
          </cell>
          <cell r="B4424">
            <v>0</v>
          </cell>
          <cell r="C4424">
            <v>0</v>
          </cell>
          <cell r="D4424">
            <v>179966</v>
          </cell>
          <cell r="E4424">
            <v>2076760</v>
          </cell>
          <cell r="F4424">
            <v>104160</v>
          </cell>
          <cell r="H4424">
            <v>0</v>
          </cell>
          <cell r="I4424">
            <v>0</v>
          </cell>
          <cell r="J4424">
            <v>0</v>
          </cell>
          <cell r="K4424">
            <v>0</v>
          </cell>
          <cell r="L4424">
            <v>2330</v>
          </cell>
          <cell r="M4424">
            <v>133.62</v>
          </cell>
          <cell r="N4424">
            <v>34.75</v>
          </cell>
          <cell r="O4424">
            <v>0.26006585840443047</v>
          </cell>
          <cell r="P4424">
            <v>240</v>
          </cell>
          <cell r="Q4424">
            <v>110000</v>
          </cell>
          <cell r="R4424">
            <v>8.1609040562789996</v>
          </cell>
          <cell r="S4424">
            <v>77.238626609442065</v>
          </cell>
          <cell r="T4424">
            <v>29454</v>
          </cell>
          <cell r="U4424">
            <v>10.404837844775223</v>
          </cell>
          <cell r="V4424">
            <v>2360886</v>
          </cell>
          <cell r="W4424">
            <v>49767.6</v>
          </cell>
          <cell r="X4424">
            <v>30</v>
          </cell>
          <cell r="Y4424">
            <v>35</v>
          </cell>
          <cell r="Z4424">
            <v>0</v>
          </cell>
        </row>
        <row r="4425">
          <cell r="A4425">
            <v>42042</v>
          </cell>
          <cell r="B4425">
            <v>0</v>
          </cell>
          <cell r="C4425">
            <v>0</v>
          </cell>
          <cell r="D4425">
            <v>0</v>
          </cell>
          <cell r="E4425">
            <v>1740580</v>
          </cell>
          <cell r="F4425">
            <v>92480</v>
          </cell>
          <cell r="H4425">
            <v>0</v>
          </cell>
          <cell r="I4425">
            <v>0</v>
          </cell>
          <cell r="J4425">
            <v>0</v>
          </cell>
          <cell r="K4425">
            <v>0</v>
          </cell>
          <cell r="L4425">
            <v>0</v>
          </cell>
          <cell r="M4425">
            <v>110.71</v>
          </cell>
          <cell r="N4425">
            <v>27.31</v>
          </cell>
          <cell r="O4425">
            <v>0.24668051666516125</v>
          </cell>
          <cell r="P4425">
            <v>240</v>
          </cell>
          <cell r="Q4425">
            <v>87000</v>
          </cell>
          <cell r="R4425">
            <v>8.2786559479721795</v>
          </cell>
          <cell r="S4425" t="str">
            <v/>
          </cell>
          <cell r="T4425">
            <v>25823</v>
          </cell>
          <cell r="U4425">
            <v>11.748869104120978</v>
          </cell>
          <cell r="V4425">
            <v>1833060</v>
          </cell>
          <cell r="W4425">
            <v>54795.4</v>
          </cell>
          <cell r="X4425">
            <v>47</v>
          </cell>
          <cell r="Y4425">
            <v>18</v>
          </cell>
          <cell r="Z4425">
            <v>0</v>
          </cell>
        </row>
        <row r="4426">
          <cell r="A4426">
            <v>42043</v>
          </cell>
          <cell r="B4426">
            <v>0</v>
          </cell>
          <cell r="C4426">
            <v>0</v>
          </cell>
          <cell r="D4426">
            <v>0</v>
          </cell>
          <cell r="E4426">
            <v>1465650</v>
          </cell>
          <cell r="F4426">
            <v>86210</v>
          </cell>
          <cell r="H4426">
            <v>0</v>
          </cell>
          <cell r="I4426">
            <v>0</v>
          </cell>
          <cell r="J4426">
            <v>0</v>
          </cell>
          <cell r="K4426">
            <v>0</v>
          </cell>
          <cell r="L4426">
            <v>0</v>
          </cell>
          <cell r="M4426">
            <v>94.98</v>
          </cell>
          <cell r="N4426">
            <v>23.36</v>
          </cell>
          <cell r="O4426">
            <v>0.2459465150558012</v>
          </cell>
          <cell r="P4426">
            <v>240</v>
          </cell>
          <cell r="Q4426">
            <v>68000</v>
          </cell>
          <cell r="R4426">
            <v>8.1694040850705409</v>
          </cell>
          <cell r="S4426" t="str">
            <v/>
          </cell>
          <cell r="T4426">
            <v>25032</v>
          </cell>
          <cell r="U4426">
            <v>13.452687742450994</v>
          </cell>
          <cell r="V4426">
            <v>1551860</v>
          </cell>
          <cell r="W4426">
            <v>49857.7</v>
          </cell>
          <cell r="X4426">
            <v>54</v>
          </cell>
          <cell r="Y4426">
            <v>11</v>
          </cell>
          <cell r="Z4426">
            <v>0</v>
          </cell>
        </row>
        <row r="4427">
          <cell r="A4427">
            <v>42044</v>
          </cell>
          <cell r="B4427">
            <v>0</v>
          </cell>
          <cell r="C4427">
            <v>0</v>
          </cell>
          <cell r="D4427">
            <v>48709</v>
          </cell>
          <cell r="E4427">
            <v>2053360</v>
          </cell>
          <cell r="F4427">
            <v>104970</v>
          </cell>
          <cell r="H4427">
            <v>0</v>
          </cell>
          <cell r="I4427">
            <v>0</v>
          </cell>
          <cell r="J4427">
            <v>0</v>
          </cell>
          <cell r="K4427">
            <v>0</v>
          </cell>
          <cell r="L4427">
            <v>1270</v>
          </cell>
          <cell r="M4427">
            <v>129.9</v>
          </cell>
          <cell r="N4427">
            <v>30.79</v>
          </cell>
          <cell r="O4427">
            <v>0.23702848344880675</v>
          </cell>
          <cell r="P4427">
            <v>240</v>
          </cell>
          <cell r="Q4427">
            <v>100000</v>
          </cell>
          <cell r="R4427">
            <v>8.3076597382602007</v>
          </cell>
          <cell r="S4427">
            <v>38.353543307086618</v>
          </cell>
          <cell r="T4427">
            <v>29555</v>
          </cell>
          <cell r="U4427">
            <v>11.168298339993084</v>
          </cell>
          <cell r="V4427">
            <v>2207039</v>
          </cell>
          <cell r="W4427">
            <v>36180.6</v>
          </cell>
          <cell r="X4427">
            <v>36</v>
          </cell>
          <cell r="Y4427">
            <v>29</v>
          </cell>
          <cell r="Z4427">
            <v>0</v>
          </cell>
        </row>
        <row r="4428">
          <cell r="A4428">
            <v>42045</v>
          </cell>
          <cell r="B4428">
            <v>0</v>
          </cell>
          <cell r="C4428">
            <v>0</v>
          </cell>
          <cell r="D4428">
            <v>37934</v>
          </cell>
          <cell r="E4428">
            <v>2075790</v>
          </cell>
          <cell r="F4428">
            <v>105150</v>
          </cell>
          <cell r="H4428">
            <v>0</v>
          </cell>
          <cell r="I4428">
            <v>0</v>
          </cell>
          <cell r="J4428">
            <v>0</v>
          </cell>
          <cell r="K4428">
            <v>0</v>
          </cell>
          <cell r="L4428">
            <v>1050</v>
          </cell>
          <cell r="M4428">
            <v>129.41999999999999</v>
          </cell>
          <cell r="N4428">
            <v>30.62</v>
          </cell>
          <cell r="O4428">
            <v>0.23659403492505027</v>
          </cell>
          <cell r="P4428">
            <v>240</v>
          </cell>
          <cell r="Q4428">
            <v>103000</v>
          </cell>
          <cell r="R4428">
            <v>8.4258229021789539</v>
          </cell>
          <cell r="S4428">
            <v>36.127619047619049</v>
          </cell>
          <cell r="T4428">
            <v>28704</v>
          </cell>
          <cell r="U4428">
            <v>10.788866785585842</v>
          </cell>
          <cell r="V4428">
            <v>2218874</v>
          </cell>
          <cell r="W4428">
            <v>27891.7</v>
          </cell>
          <cell r="X4428">
            <v>36</v>
          </cell>
          <cell r="Y4428">
            <v>29</v>
          </cell>
          <cell r="Z4428">
            <v>0</v>
          </cell>
        </row>
        <row r="4429">
          <cell r="A4429">
            <v>42046</v>
          </cell>
          <cell r="B4429">
            <v>0</v>
          </cell>
          <cell r="C4429">
            <v>0</v>
          </cell>
          <cell r="D4429">
            <v>33684</v>
          </cell>
          <cell r="E4429">
            <v>2025750</v>
          </cell>
          <cell r="F4429">
            <v>101470</v>
          </cell>
          <cell r="H4429">
            <v>0</v>
          </cell>
          <cell r="I4429">
            <v>0</v>
          </cell>
          <cell r="J4429">
            <v>0</v>
          </cell>
          <cell r="K4429">
            <v>0</v>
          </cell>
          <cell r="L4429">
            <v>1040</v>
          </cell>
          <cell r="M4429">
            <v>126.34</v>
          </cell>
          <cell r="N4429">
            <v>30.43</v>
          </cell>
          <cell r="O4429">
            <v>0.24085800221624187</v>
          </cell>
          <cell r="P4429">
            <v>240</v>
          </cell>
          <cell r="Q4429">
            <v>101000</v>
          </cell>
          <cell r="R4429">
            <v>8.4186322621497549</v>
          </cell>
          <cell r="S4429">
            <v>32.388461538461542</v>
          </cell>
          <cell r="T4429">
            <v>28659</v>
          </cell>
          <cell r="U4429">
            <v>11.060929129660549</v>
          </cell>
          <cell r="V4429">
            <v>2160904</v>
          </cell>
          <cell r="W4429">
            <v>51107.7</v>
          </cell>
          <cell r="X4429">
            <v>36</v>
          </cell>
          <cell r="Y4429">
            <v>29</v>
          </cell>
          <cell r="Z4429">
            <v>0</v>
          </cell>
        </row>
        <row r="4430">
          <cell r="A4430">
            <v>42047</v>
          </cell>
          <cell r="B4430">
            <v>0</v>
          </cell>
          <cell r="C4430">
            <v>0</v>
          </cell>
          <cell r="D4430">
            <v>547969</v>
          </cell>
          <cell r="E4430">
            <v>2096960</v>
          </cell>
          <cell r="F4430">
            <v>105880</v>
          </cell>
          <cell r="H4430">
            <v>0</v>
          </cell>
          <cell r="I4430">
            <v>0</v>
          </cell>
          <cell r="J4430">
            <v>0</v>
          </cell>
          <cell r="K4430">
            <v>0</v>
          </cell>
          <cell r="L4430">
            <v>7120</v>
          </cell>
          <cell r="M4430">
            <v>131.53</v>
          </cell>
          <cell r="N4430">
            <v>31.38</v>
          </cell>
          <cell r="O4430">
            <v>0.23857675055120503</v>
          </cell>
          <cell r="P4430">
            <v>240</v>
          </cell>
          <cell r="Q4430">
            <v>121000</v>
          </cell>
          <cell r="R4430">
            <v>8.3739070934387598</v>
          </cell>
          <cell r="S4430">
            <v>76.961938202247197</v>
          </cell>
          <cell r="T4430">
            <v>31893</v>
          </cell>
          <cell r="U4430">
            <v>9.6694325196696678</v>
          </cell>
          <cell r="V4430">
            <v>2750809</v>
          </cell>
          <cell r="W4430">
            <v>51121.7</v>
          </cell>
          <cell r="X4430">
            <v>23</v>
          </cell>
          <cell r="Y4430">
            <v>42</v>
          </cell>
          <cell r="Z4430">
            <v>0</v>
          </cell>
        </row>
        <row r="4431">
          <cell r="A4431">
            <v>42048</v>
          </cell>
          <cell r="B4431">
            <v>0</v>
          </cell>
          <cell r="C4431">
            <v>0</v>
          </cell>
          <cell r="D4431">
            <v>390091</v>
          </cell>
          <cell r="E4431">
            <v>2122250</v>
          </cell>
          <cell r="F4431">
            <v>108470</v>
          </cell>
          <cell r="H4431">
            <v>0</v>
          </cell>
          <cell r="I4431">
            <v>0</v>
          </cell>
          <cell r="J4431">
            <v>0</v>
          </cell>
          <cell r="K4431">
            <v>0</v>
          </cell>
          <cell r="L4431">
            <v>4970</v>
          </cell>
          <cell r="M4431">
            <v>133.26</v>
          </cell>
          <cell r="N4431">
            <v>31.18</v>
          </cell>
          <cell r="O4431">
            <v>0.23397868827855323</v>
          </cell>
          <cell r="P4431">
            <v>240</v>
          </cell>
          <cell r="Q4431">
            <v>120000</v>
          </cell>
          <cell r="R4431">
            <v>8.3698033918655259</v>
          </cell>
          <cell r="S4431">
            <v>78.489134808853123</v>
          </cell>
          <cell r="T4431">
            <v>30902</v>
          </cell>
          <cell r="U4431">
            <v>9.8336995685686599</v>
          </cell>
          <cell r="V4431">
            <v>2620811</v>
          </cell>
          <cell r="W4431">
            <v>49243.199999999997</v>
          </cell>
          <cell r="X4431">
            <v>25</v>
          </cell>
          <cell r="Y4431">
            <v>40</v>
          </cell>
          <cell r="Z4431">
            <v>0</v>
          </cell>
        </row>
        <row r="4432">
          <cell r="A4432">
            <v>42049</v>
          </cell>
          <cell r="B4432">
            <v>0</v>
          </cell>
          <cell r="C4432">
            <v>0</v>
          </cell>
          <cell r="D4432">
            <v>365629</v>
          </cell>
          <cell r="E4432">
            <v>2075690</v>
          </cell>
          <cell r="F4432">
            <v>105110</v>
          </cell>
          <cell r="H4432">
            <v>0</v>
          </cell>
          <cell r="I4432">
            <v>0</v>
          </cell>
          <cell r="J4432">
            <v>0</v>
          </cell>
          <cell r="K4432">
            <v>0</v>
          </cell>
          <cell r="L4432">
            <v>4900</v>
          </cell>
          <cell r="M4432">
            <v>131.32</v>
          </cell>
          <cell r="N4432">
            <v>29.78</v>
          </cell>
          <cell r="O4432">
            <v>0.22677429180627476</v>
          </cell>
          <cell r="P4432">
            <v>240</v>
          </cell>
          <cell r="Q4432">
            <v>120000</v>
          </cell>
          <cell r="R4432">
            <v>8.3033810539141033</v>
          </cell>
          <cell r="S4432">
            <v>74.618163265306123</v>
          </cell>
          <cell r="T4432">
            <v>28866</v>
          </cell>
          <cell r="U4432">
            <v>9.4541194747625017</v>
          </cell>
          <cell r="V4432">
            <v>2546429</v>
          </cell>
          <cell r="W4432">
            <v>51272.2</v>
          </cell>
          <cell r="X4432">
            <v>28</v>
          </cell>
          <cell r="Y4432">
            <v>37</v>
          </cell>
          <cell r="Z4432">
            <v>0</v>
          </cell>
        </row>
        <row r="4433">
          <cell r="A4433">
            <v>42050</v>
          </cell>
          <cell r="B4433">
            <v>0</v>
          </cell>
          <cell r="C4433">
            <v>0</v>
          </cell>
          <cell r="D4433">
            <v>895315</v>
          </cell>
          <cell r="E4433">
            <v>1973620</v>
          </cell>
          <cell r="F4433">
            <v>100930</v>
          </cell>
          <cell r="H4433">
            <v>0</v>
          </cell>
          <cell r="I4433">
            <v>0</v>
          </cell>
          <cell r="J4433">
            <v>0</v>
          </cell>
          <cell r="K4433">
            <v>0</v>
          </cell>
          <cell r="L4433">
            <v>11420</v>
          </cell>
          <cell r="M4433">
            <v>122.99</v>
          </cell>
          <cell r="N4433">
            <v>27.98</v>
          </cell>
          <cell r="O4433">
            <v>0.22749817058297425</v>
          </cell>
          <cell r="P4433">
            <v>240</v>
          </cell>
          <cell r="Q4433">
            <v>123000</v>
          </cell>
          <cell r="R4433">
            <v>8.4338157573786479</v>
          </cell>
          <cell r="S4433">
            <v>78.398861646234678</v>
          </cell>
          <cell r="T4433">
            <v>32360</v>
          </cell>
          <cell r="U4433">
            <v>9.0873625568838996</v>
          </cell>
          <cell r="V4433">
            <v>2969865</v>
          </cell>
          <cell r="W4433">
            <v>52794</v>
          </cell>
          <cell r="X4433">
            <v>16</v>
          </cell>
          <cell r="Y4433">
            <v>49</v>
          </cell>
          <cell r="Z4433">
            <v>0</v>
          </cell>
        </row>
        <row r="4434">
          <cell r="A4434">
            <v>42051</v>
          </cell>
          <cell r="B4434">
            <v>0</v>
          </cell>
          <cell r="C4434">
            <v>0</v>
          </cell>
          <cell r="D4434">
            <v>825605</v>
          </cell>
          <cell r="E4434">
            <v>2044220</v>
          </cell>
          <cell r="F4434">
            <v>101410</v>
          </cell>
          <cell r="H4434">
            <v>0</v>
          </cell>
          <cell r="I4434">
            <v>0</v>
          </cell>
          <cell r="J4434">
            <v>0</v>
          </cell>
          <cell r="K4434">
            <v>0</v>
          </cell>
          <cell r="L4434">
            <v>10370</v>
          </cell>
          <cell r="M4434">
            <v>128.75</v>
          </cell>
          <cell r="N4434">
            <v>32.72</v>
          </cell>
          <cell r="O4434">
            <v>0.25413592233009707</v>
          </cell>
          <cell r="P4434">
            <v>240</v>
          </cell>
          <cell r="Q4434">
            <v>129000</v>
          </cell>
          <cell r="R4434">
            <v>8.3325436893203886</v>
          </cell>
          <cell r="S4434">
            <v>79.614754098360649</v>
          </cell>
          <cell r="T4434">
            <v>33804</v>
          </cell>
          <cell r="U4434">
            <v>9.4884908127428496</v>
          </cell>
          <cell r="V4434">
            <v>2971235</v>
          </cell>
          <cell r="W4434">
            <v>50325.4</v>
          </cell>
          <cell r="X4434">
            <v>14</v>
          </cell>
          <cell r="Y4434">
            <v>51</v>
          </cell>
          <cell r="Z4434">
            <v>0</v>
          </cell>
        </row>
        <row r="4435">
          <cell r="A4435">
            <v>42052</v>
          </cell>
          <cell r="B4435">
            <v>0</v>
          </cell>
          <cell r="C4435">
            <v>0</v>
          </cell>
          <cell r="D4435">
            <v>648828</v>
          </cell>
          <cell r="E4435">
            <v>2130980</v>
          </cell>
          <cell r="F4435">
            <v>104670</v>
          </cell>
          <cell r="H4435">
            <v>0</v>
          </cell>
          <cell r="I4435">
            <v>0</v>
          </cell>
          <cell r="J4435">
            <v>0</v>
          </cell>
          <cell r="K4435">
            <v>0</v>
          </cell>
          <cell r="L4435">
            <v>8060</v>
          </cell>
          <cell r="M4435">
            <v>139.18</v>
          </cell>
          <cell r="N4435">
            <v>32.82</v>
          </cell>
          <cell r="O4435">
            <v>0.23580974277913491</v>
          </cell>
          <cell r="P4435">
            <v>240</v>
          </cell>
          <cell r="Q4435">
            <v>132000</v>
          </cell>
          <cell r="R4435">
            <v>8.0315059635005035</v>
          </cell>
          <cell r="S4435">
            <v>80.499751861042185</v>
          </cell>
          <cell r="T4435">
            <v>33824</v>
          </cell>
          <cell r="U4435">
            <v>9.7796606526380163</v>
          </cell>
          <cell r="V4435">
            <v>2884478</v>
          </cell>
          <cell r="W4435">
            <v>45904.3</v>
          </cell>
          <cell r="X4435">
            <v>12</v>
          </cell>
          <cell r="Y4435">
            <v>53</v>
          </cell>
          <cell r="Z4435">
            <v>0</v>
          </cell>
        </row>
        <row r="4436">
          <cell r="A4436">
            <v>42053</v>
          </cell>
          <cell r="B4436">
            <v>0</v>
          </cell>
          <cell r="C4436">
            <v>0</v>
          </cell>
          <cell r="D4436">
            <v>856039</v>
          </cell>
          <cell r="E4436">
            <v>2032810</v>
          </cell>
          <cell r="F4436">
            <v>103230</v>
          </cell>
          <cell r="H4436">
            <v>0</v>
          </cell>
          <cell r="I4436">
            <v>0</v>
          </cell>
          <cell r="J4436">
            <v>0</v>
          </cell>
          <cell r="K4436">
            <v>0</v>
          </cell>
          <cell r="L4436">
            <v>10820</v>
          </cell>
          <cell r="M4436">
            <v>129.49</v>
          </cell>
          <cell r="N4436">
            <v>30</v>
          </cell>
          <cell r="O4436">
            <v>0.23167812186269207</v>
          </cell>
          <cell r="P4436">
            <v>240</v>
          </cell>
          <cell r="Q4436">
            <v>135000</v>
          </cell>
          <cell r="R4436">
            <v>8.24789559039308</v>
          </cell>
          <cell r="S4436">
            <v>79.116358595194086</v>
          </cell>
          <cell r="T4436">
            <v>31523</v>
          </cell>
          <cell r="U4436">
            <v>8.786593535799021</v>
          </cell>
          <cell r="V4436">
            <v>2992079</v>
          </cell>
          <cell r="W4436">
            <v>50327.3</v>
          </cell>
          <cell r="X4436">
            <v>15</v>
          </cell>
          <cell r="Y4436">
            <v>50</v>
          </cell>
          <cell r="Z4436">
            <v>0</v>
          </cell>
        </row>
        <row r="4437">
          <cell r="A4437">
            <v>42054</v>
          </cell>
          <cell r="B4437">
            <v>0</v>
          </cell>
          <cell r="C4437">
            <v>0</v>
          </cell>
          <cell r="D4437">
            <v>953426</v>
          </cell>
          <cell r="E4437">
            <v>2173420</v>
          </cell>
          <cell r="F4437">
            <v>108090</v>
          </cell>
          <cell r="H4437">
            <v>0</v>
          </cell>
          <cell r="I4437">
            <v>0</v>
          </cell>
          <cell r="J4437">
            <v>0</v>
          </cell>
          <cell r="K4437">
            <v>0</v>
          </cell>
          <cell r="L4437">
            <v>11910</v>
          </cell>
          <cell r="M4437">
            <v>137.08000000000001</v>
          </cell>
          <cell r="N4437">
            <v>32.090000000000003</v>
          </cell>
          <cell r="O4437">
            <v>0.23409687773562884</v>
          </cell>
          <cell r="P4437">
            <v>240</v>
          </cell>
          <cell r="Q4437">
            <v>142000</v>
          </cell>
          <cell r="R4437">
            <v>8.3218193755471255</v>
          </cell>
          <cell r="S4437">
            <v>80.052560873215782</v>
          </cell>
          <cell r="T4437">
            <v>34080</v>
          </cell>
          <cell r="U4437">
            <v>8.7861769135463579</v>
          </cell>
          <cell r="V4437">
            <v>3234936</v>
          </cell>
          <cell r="W4437">
            <v>53417.2</v>
          </cell>
          <cell r="X4437">
            <v>6</v>
          </cell>
          <cell r="Y4437">
            <v>59</v>
          </cell>
          <cell r="Z4437">
            <v>0</v>
          </cell>
        </row>
        <row r="4438">
          <cell r="A4438">
            <v>42055</v>
          </cell>
          <cell r="B4438">
            <v>0</v>
          </cell>
          <cell r="C4438">
            <v>0</v>
          </cell>
          <cell r="D4438">
            <v>766203</v>
          </cell>
          <cell r="E4438">
            <v>2092010</v>
          </cell>
          <cell r="F4438">
            <v>103030</v>
          </cell>
          <cell r="H4438">
            <v>0</v>
          </cell>
          <cell r="I4438">
            <v>0</v>
          </cell>
          <cell r="J4438">
            <v>0</v>
          </cell>
          <cell r="K4438">
            <v>0</v>
          </cell>
          <cell r="L4438">
            <v>9620</v>
          </cell>
          <cell r="M4438">
            <v>131.02000000000001</v>
          </cell>
          <cell r="N4438">
            <v>31.82</v>
          </cell>
          <cell r="O4438">
            <v>0.24286368493359792</v>
          </cell>
          <cell r="P4438">
            <v>240</v>
          </cell>
          <cell r="Q4438">
            <v>133000</v>
          </cell>
          <cell r="R4438">
            <v>8.3767363761257823</v>
          </cell>
          <cell r="S4438">
            <v>79.646881496881491</v>
          </cell>
          <cell r="T4438">
            <v>35201</v>
          </cell>
          <cell r="U4438">
            <v>9.9139564027673508</v>
          </cell>
          <cell r="V4438">
            <v>2961243</v>
          </cell>
          <cell r="W4438">
            <v>49456.800000000003</v>
          </cell>
          <cell r="X4438">
            <v>20</v>
          </cell>
          <cell r="Y4438">
            <v>45</v>
          </cell>
          <cell r="Z4438">
            <v>0</v>
          </cell>
        </row>
        <row r="4439">
          <cell r="A4439">
            <v>42056</v>
          </cell>
          <cell r="B4439">
            <v>0</v>
          </cell>
          <cell r="C4439">
            <v>0</v>
          </cell>
          <cell r="D4439">
            <v>266549</v>
          </cell>
          <cell r="E4439">
            <v>2153700</v>
          </cell>
          <cell r="F4439">
            <v>108620</v>
          </cell>
          <cell r="H4439">
            <v>0</v>
          </cell>
          <cell r="I4439">
            <v>0</v>
          </cell>
          <cell r="J4439">
            <v>0</v>
          </cell>
          <cell r="K4439">
            <v>0</v>
          </cell>
          <cell r="L4439">
            <v>3580</v>
          </cell>
          <cell r="M4439">
            <v>134.31</v>
          </cell>
          <cell r="N4439">
            <v>33.42</v>
          </cell>
          <cell r="O4439">
            <v>0.24882733973643065</v>
          </cell>
          <cell r="P4439">
            <v>240</v>
          </cell>
          <cell r="Q4439">
            <v>105000</v>
          </cell>
          <cell r="R4439">
            <v>8.4220087856451489</v>
          </cell>
          <cell r="S4439">
            <v>74.455027932960888</v>
          </cell>
          <cell r="T4439">
            <v>38937</v>
          </cell>
          <cell r="U4439">
            <v>12.841099321475333</v>
          </cell>
          <cell r="V4439">
            <v>2528869</v>
          </cell>
          <cell r="W4439">
            <v>54836.9</v>
          </cell>
          <cell r="X4439">
            <v>29</v>
          </cell>
          <cell r="Y4439">
            <v>36</v>
          </cell>
          <cell r="Z4439">
            <v>0</v>
          </cell>
        </row>
        <row r="4440">
          <cell r="A4440">
            <v>42057</v>
          </cell>
          <cell r="B4440">
            <v>0</v>
          </cell>
          <cell r="C4440">
            <v>0</v>
          </cell>
          <cell r="D4440">
            <v>511274</v>
          </cell>
          <cell r="E4440">
            <v>2133890</v>
          </cell>
          <cell r="F4440">
            <v>108630</v>
          </cell>
          <cell r="H4440">
            <v>0</v>
          </cell>
          <cell r="I4440">
            <v>0</v>
          </cell>
          <cell r="J4440">
            <v>0</v>
          </cell>
          <cell r="K4440">
            <v>0</v>
          </cell>
          <cell r="L4440">
            <v>6420</v>
          </cell>
          <cell r="M4440">
            <v>134.01</v>
          </cell>
          <cell r="N4440">
            <v>34.49</v>
          </cell>
          <cell r="O4440">
            <v>0.25736885307066643</v>
          </cell>
          <cell r="P4440">
            <v>240</v>
          </cell>
          <cell r="Q4440">
            <v>123000</v>
          </cell>
          <cell r="R4440">
            <v>8.3669875382434142</v>
          </cell>
          <cell r="S4440">
            <v>79.637694704049849</v>
          </cell>
          <cell r="T4440">
            <v>34969</v>
          </cell>
          <cell r="U4440">
            <v>10.590532915679242</v>
          </cell>
          <cell r="V4440">
            <v>2753794</v>
          </cell>
          <cell r="W4440">
            <v>51273.5</v>
          </cell>
          <cell r="X4440">
            <v>24</v>
          </cell>
          <cell r="Y4440">
            <v>41</v>
          </cell>
          <cell r="Z4440">
            <v>0</v>
          </cell>
        </row>
        <row r="4441">
          <cell r="A4441">
            <v>42058</v>
          </cell>
          <cell r="B4441">
            <v>0</v>
          </cell>
          <cell r="C4441">
            <v>0</v>
          </cell>
          <cell r="D4441">
            <v>925578</v>
          </cell>
          <cell r="E4441">
            <v>2096460</v>
          </cell>
          <cell r="F4441">
            <v>104540</v>
          </cell>
          <cell r="H4441">
            <v>0</v>
          </cell>
          <cell r="I4441">
            <v>0</v>
          </cell>
          <cell r="J4441">
            <v>0</v>
          </cell>
          <cell r="K4441">
            <v>0</v>
          </cell>
          <cell r="L4441">
            <v>11660</v>
          </cell>
          <cell r="M4441">
            <v>131.71</v>
          </cell>
          <cell r="N4441">
            <v>33.6</v>
          </cell>
          <cell r="O4441">
            <v>0.25510591450914888</v>
          </cell>
          <cell r="P4441">
            <v>240</v>
          </cell>
          <cell r="Q4441">
            <v>141000</v>
          </cell>
          <cell r="R4441">
            <v>8.3554779439678075</v>
          </cell>
          <cell r="S4441">
            <v>79.380617495711832</v>
          </cell>
          <cell r="T4441">
            <v>33968</v>
          </cell>
          <cell r="U4441">
            <v>9.0608044961616176</v>
          </cell>
          <cell r="V4441">
            <v>3126578</v>
          </cell>
          <cell r="W4441">
            <v>54436.2</v>
          </cell>
          <cell r="X4441">
            <v>14</v>
          </cell>
          <cell r="Y4441">
            <v>51</v>
          </cell>
          <cell r="Z4441">
            <v>0</v>
          </cell>
        </row>
        <row r="4442">
          <cell r="A4442">
            <v>42059</v>
          </cell>
          <cell r="B4442">
            <v>0</v>
          </cell>
          <cell r="C4442">
            <v>0</v>
          </cell>
          <cell r="D4442">
            <v>566434</v>
          </cell>
          <cell r="E4442">
            <v>2118970</v>
          </cell>
          <cell r="F4442">
            <v>105510</v>
          </cell>
          <cell r="H4442">
            <v>0</v>
          </cell>
          <cell r="I4442">
            <v>0</v>
          </cell>
          <cell r="J4442">
            <v>0</v>
          </cell>
          <cell r="K4442">
            <v>0</v>
          </cell>
          <cell r="L4442">
            <v>7310</v>
          </cell>
          <cell r="M4442">
            <v>133.83000000000001</v>
          </cell>
          <cell r="N4442">
            <v>31.45</v>
          </cell>
          <cell r="O4442">
            <v>0.23499962639169092</v>
          </cell>
          <cell r="P4442">
            <v>240</v>
          </cell>
          <cell r="Q4442">
            <v>125000</v>
          </cell>
          <cell r="R4442">
            <v>8.3108421131285954</v>
          </cell>
          <cell r="S4442">
            <v>77.487551299589597</v>
          </cell>
          <cell r="T4442">
            <v>32395</v>
          </cell>
          <cell r="U4442">
            <v>9.6804953502687638</v>
          </cell>
          <cell r="V4442">
            <v>2790914</v>
          </cell>
          <cell r="W4442">
            <v>52608.7</v>
          </cell>
          <cell r="X4442">
            <v>24</v>
          </cell>
          <cell r="Y4442">
            <v>41</v>
          </cell>
          <cell r="Z4442">
            <v>0</v>
          </cell>
        </row>
        <row r="4443">
          <cell r="A4443">
            <v>42060</v>
          </cell>
          <cell r="B4443">
            <v>0</v>
          </cell>
          <cell r="C4443">
            <v>0</v>
          </cell>
          <cell r="D4443">
            <v>207047</v>
          </cell>
          <cell r="E4443">
            <v>2145050</v>
          </cell>
          <cell r="F4443">
            <v>107470</v>
          </cell>
          <cell r="H4443">
            <v>0</v>
          </cell>
          <cell r="I4443">
            <v>0</v>
          </cell>
          <cell r="J4443">
            <v>0</v>
          </cell>
          <cell r="K4443">
            <v>0</v>
          </cell>
          <cell r="L4443">
            <v>2810</v>
          </cell>
          <cell r="M4443">
            <v>136.88</v>
          </cell>
          <cell r="N4443">
            <v>30.89</v>
          </cell>
          <cell r="O4443">
            <v>0.22567212156633548</v>
          </cell>
          <cell r="P4443">
            <v>240</v>
          </cell>
          <cell r="Q4443">
            <v>113000</v>
          </cell>
          <cell r="R4443">
            <v>8.2280829924021042</v>
          </cell>
          <cell r="S4443">
            <v>73.682206405693947</v>
          </cell>
          <cell r="T4443">
            <v>30382</v>
          </cell>
          <cell r="U4443">
            <v>10.302052353117439</v>
          </cell>
          <cell r="V4443">
            <v>2459567</v>
          </cell>
          <cell r="W4443">
            <v>52300</v>
          </cell>
          <cell r="X4443">
            <v>28</v>
          </cell>
          <cell r="Y4443">
            <v>37</v>
          </cell>
          <cell r="Z4443">
            <v>0</v>
          </cell>
        </row>
        <row r="4444">
          <cell r="A4444">
            <v>42061</v>
          </cell>
          <cell r="B4444">
            <v>0</v>
          </cell>
          <cell r="C4444">
            <v>0</v>
          </cell>
          <cell r="D4444">
            <v>479748</v>
          </cell>
          <cell r="E4444">
            <v>2145990</v>
          </cell>
          <cell r="F4444">
            <v>109170</v>
          </cell>
          <cell r="H4444">
            <v>0</v>
          </cell>
          <cell r="I4444">
            <v>0</v>
          </cell>
          <cell r="J4444">
            <v>0</v>
          </cell>
          <cell r="K4444">
            <v>0</v>
          </cell>
          <cell r="L4444">
            <v>6140</v>
          </cell>
          <cell r="M4444">
            <v>139.83000000000001</v>
          </cell>
          <cell r="N4444">
            <v>31.17</v>
          </cell>
          <cell r="O4444">
            <v>0.22291353786741042</v>
          </cell>
          <cell r="P4444">
            <v>240</v>
          </cell>
          <cell r="Q4444">
            <v>123000</v>
          </cell>
          <cell r="R4444">
            <v>8.0639347779446471</v>
          </cell>
          <cell r="S4444">
            <v>78.134853420195441</v>
          </cell>
          <cell r="T4444">
            <v>41096</v>
          </cell>
          <cell r="U4444">
            <v>12.532072011197451</v>
          </cell>
          <cell r="V4444">
            <v>2734908</v>
          </cell>
          <cell r="W4444">
            <v>52496.3</v>
          </cell>
          <cell r="X4444">
            <v>22</v>
          </cell>
          <cell r="Y4444">
            <v>43</v>
          </cell>
          <cell r="Z4444">
            <v>0</v>
          </cell>
        </row>
        <row r="4445">
          <cell r="A4445">
            <v>42062</v>
          </cell>
          <cell r="B4445">
            <v>0</v>
          </cell>
          <cell r="C4445">
            <v>0</v>
          </cell>
          <cell r="D4445">
            <v>880054</v>
          </cell>
          <cell r="E4445">
            <v>2046750</v>
          </cell>
          <cell r="F4445">
            <v>103040</v>
          </cell>
          <cell r="H4445">
            <v>0</v>
          </cell>
          <cell r="I4445">
            <v>0</v>
          </cell>
          <cell r="J4445">
            <v>0</v>
          </cell>
          <cell r="K4445">
            <v>0</v>
          </cell>
          <cell r="L4445">
            <v>11070</v>
          </cell>
          <cell r="M4445">
            <v>134.66999999999999</v>
          </cell>
          <cell r="N4445">
            <v>32.03</v>
          </cell>
          <cell r="O4445">
            <v>0.23784064750872505</v>
          </cell>
          <cell r="P4445">
            <v>240</v>
          </cell>
          <cell r="Q4445">
            <v>138000</v>
          </cell>
          <cell r="R4445">
            <v>7.9816959976238211</v>
          </cell>
          <cell r="S4445">
            <v>79.499006323396571</v>
          </cell>
          <cell r="T4445">
            <v>42495</v>
          </cell>
          <cell r="U4445">
            <v>11.697245798793601</v>
          </cell>
          <cell r="V4445">
            <v>3029844</v>
          </cell>
          <cell r="W4445">
            <v>54095.7</v>
          </cell>
          <cell r="X4445">
            <v>14</v>
          </cell>
          <cell r="Y4445">
            <v>51</v>
          </cell>
          <cell r="Z4445">
            <v>0</v>
          </cell>
        </row>
        <row r="4446">
          <cell r="A4446">
            <v>42063</v>
          </cell>
          <cell r="B4446">
            <v>0</v>
          </cell>
          <cell r="C4446">
            <v>0</v>
          </cell>
          <cell r="D4446">
            <v>550183</v>
          </cell>
          <cell r="E4446">
            <v>2029300</v>
          </cell>
          <cell r="F4446">
            <v>101840</v>
          </cell>
          <cell r="H4446">
            <v>0</v>
          </cell>
          <cell r="I4446">
            <v>0</v>
          </cell>
          <cell r="J4446">
            <v>0</v>
          </cell>
          <cell r="K4446">
            <v>0</v>
          </cell>
          <cell r="L4446">
            <v>7070</v>
          </cell>
          <cell r="M4446">
            <v>131.44999999999999</v>
          </cell>
          <cell r="N4446">
            <v>30.98</v>
          </cell>
          <cell r="O4446">
            <v>0.23567896538607838</v>
          </cell>
          <cell r="P4446">
            <v>240</v>
          </cell>
          <cell r="Q4446">
            <v>116000</v>
          </cell>
          <cell r="R4446">
            <v>8.1062761506276146</v>
          </cell>
          <cell r="S4446">
            <v>77.819377652050918</v>
          </cell>
          <cell r="T4446">
            <v>28196</v>
          </cell>
          <cell r="U4446">
            <v>8.7700974481627156</v>
          </cell>
          <cell r="V4446">
            <v>2681323</v>
          </cell>
          <cell r="W4446">
            <v>53384.5</v>
          </cell>
          <cell r="X4446">
            <v>25</v>
          </cell>
          <cell r="Y4446">
            <v>40</v>
          </cell>
          <cell r="Z4446">
            <v>0</v>
          </cell>
        </row>
        <row r="4447">
          <cell r="A4447">
            <v>42064</v>
          </cell>
          <cell r="B4447">
            <v>0</v>
          </cell>
          <cell r="C4447">
            <v>0</v>
          </cell>
          <cell r="D4447">
            <v>164650</v>
          </cell>
          <cell r="E4447">
            <v>2207940</v>
          </cell>
          <cell r="F4447">
            <v>113280</v>
          </cell>
          <cell r="H4447">
            <v>0</v>
          </cell>
          <cell r="I4447">
            <v>0</v>
          </cell>
          <cell r="J4447">
            <v>0</v>
          </cell>
          <cell r="K4447">
            <v>0</v>
          </cell>
          <cell r="L4447">
            <v>2350</v>
          </cell>
          <cell r="M4447">
            <v>143.72</v>
          </cell>
          <cell r="N4447">
            <v>35.049999999999997</v>
          </cell>
          <cell r="O4447">
            <v>0.24387698302254382</v>
          </cell>
          <cell r="P4447">
            <v>240</v>
          </cell>
          <cell r="Q4447">
            <v>104000</v>
          </cell>
          <cell r="R4447">
            <v>8.0754940161424997</v>
          </cell>
          <cell r="S4447">
            <v>70.063829787234042</v>
          </cell>
          <cell r="T4447">
            <v>26831</v>
          </cell>
          <cell r="U4447">
            <v>9.0016992039004453</v>
          </cell>
          <cell r="V4447">
            <v>2485870</v>
          </cell>
          <cell r="W4447">
            <v>48563.1</v>
          </cell>
          <cell r="X4447">
            <v>31</v>
          </cell>
          <cell r="Y4447">
            <v>34</v>
          </cell>
          <cell r="Z4447">
            <v>0</v>
          </cell>
        </row>
        <row r="4448">
          <cell r="A4448">
            <v>42065</v>
          </cell>
          <cell r="B4448">
            <v>0</v>
          </cell>
          <cell r="C4448">
            <v>0</v>
          </cell>
          <cell r="D4448">
            <v>168553</v>
          </cell>
          <cell r="E4448">
            <v>2151900</v>
          </cell>
          <cell r="F4448">
            <v>102950</v>
          </cell>
          <cell r="H4448">
            <v>0</v>
          </cell>
          <cell r="I4448">
            <v>0</v>
          </cell>
          <cell r="J4448">
            <v>0</v>
          </cell>
          <cell r="K4448">
            <v>0</v>
          </cell>
          <cell r="L4448">
            <v>2570</v>
          </cell>
          <cell r="M4448">
            <v>139.68</v>
          </cell>
          <cell r="N4448">
            <v>33.54</v>
          </cell>
          <cell r="O4448">
            <v>0.24012027491408933</v>
          </cell>
          <cell r="P4448">
            <v>240</v>
          </cell>
          <cell r="Q4448">
            <v>113000</v>
          </cell>
          <cell r="R4448">
            <v>8.0714848224513176</v>
          </cell>
          <cell r="S4448">
            <v>65.584824902723739</v>
          </cell>
          <cell r="T4448">
            <v>27310</v>
          </cell>
          <cell r="U4448">
            <v>9.3985771248116805</v>
          </cell>
          <cell r="V4448">
            <v>2423403</v>
          </cell>
          <cell r="W4448">
            <v>49397.7</v>
          </cell>
          <cell r="X4448">
            <v>30</v>
          </cell>
          <cell r="Y4448">
            <v>35</v>
          </cell>
          <cell r="Z4448">
            <v>0</v>
          </cell>
        </row>
        <row r="4449">
          <cell r="A4449">
            <v>42066</v>
          </cell>
          <cell r="B4449">
            <v>0</v>
          </cell>
          <cell r="C4449">
            <v>0</v>
          </cell>
          <cell r="D4449">
            <v>4587</v>
          </cell>
          <cell r="E4449">
            <v>2020640</v>
          </cell>
          <cell r="F4449">
            <v>104520</v>
          </cell>
          <cell r="H4449">
            <v>0</v>
          </cell>
          <cell r="I4449">
            <v>0</v>
          </cell>
          <cell r="J4449">
            <v>0</v>
          </cell>
          <cell r="K4449">
            <v>0</v>
          </cell>
          <cell r="L4449">
            <v>360</v>
          </cell>
          <cell r="M4449">
            <v>131.79</v>
          </cell>
          <cell r="N4449">
            <v>31.31</v>
          </cell>
          <cell r="O4449">
            <v>0.23757492981258063</v>
          </cell>
          <cell r="P4449">
            <v>240</v>
          </cell>
          <cell r="Q4449">
            <v>94000</v>
          </cell>
          <cell r="R4449">
            <v>8.0626754685484485</v>
          </cell>
          <cell r="S4449">
            <v>12.741666666666667</v>
          </cell>
          <cell r="T4449">
            <v>27875</v>
          </cell>
          <cell r="U4449">
            <v>10.915733183331165</v>
          </cell>
          <cell r="V4449">
            <v>2129747</v>
          </cell>
          <cell r="W4449">
            <v>56342.400000000001</v>
          </cell>
          <cell r="X4449">
            <v>40</v>
          </cell>
          <cell r="Y4449">
            <v>25</v>
          </cell>
          <cell r="Z4449">
            <v>0</v>
          </cell>
        </row>
        <row r="4450">
          <cell r="A4450">
            <v>42067</v>
          </cell>
          <cell r="B4450">
            <v>0</v>
          </cell>
          <cell r="C4450">
            <v>0</v>
          </cell>
          <cell r="D4450">
            <v>548878</v>
          </cell>
          <cell r="E4450">
            <v>1997950</v>
          </cell>
          <cell r="F4450">
            <v>102560</v>
          </cell>
          <cell r="H4450">
            <v>0</v>
          </cell>
          <cell r="I4450">
            <v>0</v>
          </cell>
          <cell r="J4450">
            <v>0</v>
          </cell>
          <cell r="K4450">
            <v>0</v>
          </cell>
          <cell r="L4450">
            <v>7150</v>
          </cell>
          <cell r="M4450">
            <v>127.62</v>
          </cell>
          <cell r="N4450">
            <v>29.21</v>
          </cell>
          <cell r="O4450">
            <v>0.22888262027895315</v>
          </cell>
          <cell r="P4450">
            <v>240</v>
          </cell>
          <cell r="Q4450">
            <v>122000</v>
          </cell>
          <cell r="R4450">
            <v>8.2295486600846264</v>
          </cell>
          <cell r="S4450">
            <v>76.766153846153841</v>
          </cell>
          <cell r="T4450">
            <v>26535</v>
          </cell>
          <cell r="U4450">
            <v>8.3529441516304903</v>
          </cell>
          <cell r="V4450">
            <v>2649388</v>
          </cell>
          <cell r="W4450">
            <v>50512.7</v>
          </cell>
          <cell r="X4450">
            <v>29</v>
          </cell>
          <cell r="Y4450">
            <v>36</v>
          </cell>
          <cell r="Z4450">
            <v>0</v>
          </cell>
        </row>
        <row r="4451">
          <cell r="A4451">
            <v>42068</v>
          </cell>
          <cell r="B4451">
            <v>0</v>
          </cell>
          <cell r="C4451">
            <v>0</v>
          </cell>
          <cell r="D4451">
            <v>764225</v>
          </cell>
          <cell r="E4451">
            <v>2029930</v>
          </cell>
          <cell r="F4451">
            <v>105040</v>
          </cell>
          <cell r="H4451">
            <v>0</v>
          </cell>
          <cell r="I4451">
            <v>0</v>
          </cell>
          <cell r="J4451">
            <v>0</v>
          </cell>
          <cell r="K4451">
            <v>0</v>
          </cell>
          <cell r="L4451">
            <v>9650</v>
          </cell>
          <cell r="M4451">
            <v>132.12</v>
          </cell>
          <cell r="N4451">
            <v>30.8</v>
          </cell>
          <cell r="O4451">
            <v>0.23312140478353013</v>
          </cell>
          <cell r="P4451">
            <v>240</v>
          </cell>
          <cell r="Q4451">
            <v>125000</v>
          </cell>
          <cell r="R4451">
            <v>8.0796624280956699</v>
          </cell>
          <cell r="S4451">
            <v>79.19430051813471</v>
          </cell>
          <cell r="T4451">
            <v>30974</v>
          </cell>
          <cell r="U4451">
            <v>8.9101685122939305</v>
          </cell>
          <cell r="V4451">
            <v>2899195</v>
          </cell>
          <cell r="W4451">
            <v>48357.1</v>
          </cell>
          <cell r="X4451">
            <v>16</v>
          </cell>
          <cell r="Y4451">
            <v>49</v>
          </cell>
          <cell r="Z4451">
            <v>0</v>
          </cell>
        </row>
        <row r="4452">
          <cell r="A4452">
            <v>42069</v>
          </cell>
          <cell r="B4452">
            <v>0</v>
          </cell>
          <cell r="C4452">
            <v>0</v>
          </cell>
          <cell r="D4452">
            <v>611245</v>
          </cell>
          <cell r="E4452">
            <v>2105340</v>
          </cell>
          <cell r="F4452">
            <v>106610</v>
          </cell>
          <cell r="H4452">
            <v>0</v>
          </cell>
          <cell r="I4452">
            <v>0</v>
          </cell>
          <cell r="J4452">
            <v>0</v>
          </cell>
          <cell r="K4452">
            <v>0</v>
          </cell>
          <cell r="L4452">
            <v>7510</v>
          </cell>
          <cell r="M4452">
            <v>135.12</v>
          </cell>
          <cell r="N4452">
            <v>31.83</v>
          </cell>
          <cell r="O4452">
            <v>0.23556838365896979</v>
          </cell>
          <cell r="P4452">
            <v>240</v>
          </cell>
          <cell r="Q4452">
            <v>134000</v>
          </cell>
          <cell r="R4452">
            <v>8.1851317347542931</v>
          </cell>
          <cell r="S4452">
            <v>81.390812250332885</v>
          </cell>
          <cell r="T4452">
            <v>29655</v>
          </cell>
          <cell r="U4452">
            <v>8.7603831828832224</v>
          </cell>
          <cell r="V4452">
            <v>2823195</v>
          </cell>
          <cell r="W4452">
            <v>47733.8</v>
          </cell>
          <cell r="X4452">
            <v>15</v>
          </cell>
          <cell r="Y4452">
            <v>50</v>
          </cell>
          <cell r="Z4452">
            <v>0</v>
          </cell>
        </row>
        <row r="4453">
          <cell r="A4453">
            <v>42070</v>
          </cell>
          <cell r="B4453">
            <v>0</v>
          </cell>
          <cell r="C4453">
            <v>0</v>
          </cell>
          <cell r="D4453">
            <v>150054</v>
          </cell>
          <cell r="E4453">
            <v>2023050</v>
          </cell>
          <cell r="F4453">
            <v>103700</v>
          </cell>
          <cell r="H4453">
            <v>0</v>
          </cell>
          <cell r="I4453">
            <v>0</v>
          </cell>
          <cell r="J4453">
            <v>0</v>
          </cell>
          <cell r="K4453">
            <v>0</v>
          </cell>
          <cell r="L4453">
            <v>2060</v>
          </cell>
          <cell r="M4453">
            <v>128.03</v>
          </cell>
          <cell r="N4453">
            <v>32.14</v>
          </cell>
          <cell r="O4453">
            <v>0.2510349136921034</v>
          </cell>
          <cell r="P4453">
            <v>240</v>
          </cell>
          <cell r="Q4453">
            <v>107000</v>
          </cell>
          <cell r="R4453">
            <v>8.3056705459657891</v>
          </cell>
          <cell r="S4453">
            <v>72.841747572815535</v>
          </cell>
          <cell r="T4453">
            <v>27133</v>
          </cell>
          <cell r="U4453">
            <v>9.9388976828923354</v>
          </cell>
          <cell r="V4453">
            <v>2276804</v>
          </cell>
          <cell r="W4453">
            <v>49030.1</v>
          </cell>
          <cell r="X4453">
            <v>36</v>
          </cell>
          <cell r="Y4453">
            <v>29</v>
          </cell>
          <cell r="Z4453">
            <v>0</v>
          </cell>
        </row>
        <row r="4454">
          <cell r="A4454">
            <v>42071</v>
          </cell>
          <cell r="B4454">
            <v>0</v>
          </cell>
          <cell r="C4454">
            <v>0</v>
          </cell>
          <cell r="D4454">
            <v>3234</v>
          </cell>
          <cell r="E4454">
            <v>1826170</v>
          </cell>
          <cell r="F4454">
            <v>98660</v>
          </cell>
          <cell r="H4454">
            <v>0</v>
          </cell>
          <cell r="I4454">
            <v>0</v>
          </cell>
          <cell r="J4454">
            <v>0</v>
          </cell>
          <cell r="K4454">
            <v>0</v>
          </cell>
          <cell r="L4454">
            <v>190</v>
          </cell>
          <cell r="M4454">
            <v>117.14</v>
          </cell>
          <cell r="N4454">
            <v>30.27</v>
          </cell>
          <cell r="O4454">
            <v>0.25840874167662625</v>
          </cell>
          <cell r="P4454">
            <v>240</v>
          </cell>
          <cell r="Q4454">
            <v>93000</v>
          </cell>
          <cell r="R4454">
            <v>8.2159381936144786</v>
          </cell>
          <cell r="S4454">
            <v>17.021052631578947</v>
          </cell>
          <cell r="T4454">
            <v>23688</v>
          </cell>
          <cell r="U4454">
            <v>10.246439952200756</v>
          </cell>
          <cell r="V4454">
            <v>1928064</v>
          </cell>
          <cell r="W4454">
            <v>53301.2</v>
          </cell>
          <cell r="X4454">
            <v>42</v>
          </cell>
          <cell r="Y4454">
            <v>23</v>
          </cell>
          <cell r="Z4454">
            <v>0</v>
          </cell>
        </row>
        <row r="4455">
          <cell r="A4455">
            <v>42072</v>
          </cell>
          <cell r="B4455">
            <v>0</v>
          </cell>
          <cell r="C4455">
            <v>0</v>
          </cell>
          <cell r="D4455">
            <v>0</v>
          </cell>
          <cell r="E4455">
            <v>1562710</v>
          </cell>
          <cell r="F4455">
            <v>89750</v>
          </cell>
          <cell r="H4455">
            <v>0</v>
          </cell>
          <cell r="I4455">
            <v>0</v>
          </cell>
          <cell r="J4455">
            <v>0</v>
          </cell>
          <cell r="K4455">
            <v>0</v>
          </cell>
          <cell r="L4455">
            <v>0</v>
          </cell>
          <cell r="M4455">
            <v>98.51</v>
          </cell>
          <cell r="N4455">
            <v>23.94</v>
          </cell>
          <cell r="O4455">
            <v>0.24302101309511726</v>
          </cell>
          <cell r="P4455">
            <v>240</v>
          </cell>
          <cell r="Q4455">
            <v>83000</v>
          </cell>
          <cell r="R4455">
            <v>8.3872703278854939</v>
          </cell>
          <cell r="S4455" t="str">
            <v/>
          </cell>
          <cell r="T4455">
            <v>22276</v>
          </cell>
          <cell r="U4455">
            <v>11.242743545985984</v>
          </cell>
          <cell r="V4455">
            <v>1652460</v>
          </cell>
          <cell r="W4455">
            <v>48766.7</v>
          </cell>
          <cell r="X4455">
            <v>44</v>
          </cell>
          <cell r="Y4455">
            <v>21</v>
          </cell>
          <cell r="Z4455">
            <v>0</v>
          </cell>
        </row>
        <row r="4456">
          <cell r="A4456">
            <v>42073</v>
          </cell>
          <cell r="B4456">
            <v>0</v>
          </cell>
          <cell r="C4456">
            <v>0</v>
          </cell>
          <cell r="D4456">
            <v>48495</v>
          </cell>
          <cell r="E4456">
            <v>1541330</v>
          </cell>
          <cell r="F4456">
            <v>88200</v>
          </cell>
          <cell r="H4456">
            <v>0</v>
          </cell>
          <cell r="I4456">
            <v>0</v>
          </cell>
          <cell r="J4456">
            <v>0</v>
          </cell>
          <cell r="K4456">
            <v>0</v>
          </cell>
          <cell r="L4456">
            <v>930</v>
          </cell>
          <cell r="M4456">
            <v>97.31</v>
          </cell>
          <cell r="N4456">
            <v>21.65</v>
          </cell>
          <cell r="O4456">
            <v>0.22248484225670537</v>
          </cell>
          <cell r="P4456">
            <v>240</v>
          </cell>
          <cell r="Q4456">
            <v>73000</v>
          </cell>
          <cell r="R4456">
            <v>8.3728804850477854</v>
          </cell>
          <cell r="S4456">
            <v>52.145161290322584</v>
          </cell>
          <cell r="T4456">
            <v>31711</v>
          </cell>
          <cell r="U4456">
            <v>15.760774720281281</v>
          </cell>
          <cell r="V4456">
            <v>1678025</v>
          </cell>
          <cell r="W4456">
            <v>39270</v>
          </cell>
          <cell r="X4456">
            <v>48</v>
          </cell>
          <cell r="Y4456">
            <v>17</v>
          </cell>
          <cell r="Z4456">
            <v>0</v>
          </cell>
        </row>
        <row r="4457">
          <cell r="A4457">
            <v>42074</v>
          </cell>
          <cell r="B4457">
            <v>0</v>
          </cell>
          <cell r="C4457">
            <v>0</v>
          </cell>
          <cell r="D4457">
            <v>146343</v>
          </cell>
          <cell r="E4457">
            <v>1239320</v>
          </cell>
          <cell r="F4457">
            <v>71280</v>
          </cell>
          <cell r="H4457">
            <v>0</v>
          </cell>
          <cell r="I4457">
            <v>0</v>
          </cell>
          <cell r="J4457">
            <v>0</v>
          </cell>
          <cell r="K4457">
            <v>0</v>
          </cell>
          <cell r="L4457">
            <v>2610</v>
          </cell>
          <cell r="M4457">
            <v>79.66</v>
          </cell>
          <cell r="N4457">
            <v>18.09</v>
          </cell>
          <cell r="O4457">
            <v>0.2270901330655285</v>
          </cell>
          <cell r="P4457">
            <v>240</v>
          </cell>
          <cell r="Q4457">
            <v>74000</v>
          </cell>
          <cell r="R4457">
            <v>8.2262113984433842</v>
          </cell>
          <cell r="S4457">
            <v>56.070114942528733</v>
          </cell>
          <cell r="T4457">
            <v>27819</v>
          </cell>
          <cell r="U4457">
            <v>15.92447062101949</v>
          </cell>
          <cell r="V4457">
            <v>1456943</v>
          </cell>
          <cell r="W4457">
            <v>29157.7</v>
          </cell>
          <cell r="X4457">
            <v>54</v>
          </cell>
          <cell r="Y4457">
            <v>11</v>
          </cell>
          <cell r="Z4457">
            <v>1.5215999999999781</v>
          </cell>
        </row>
        <row r="4458">
          <cell r="A4458">
            <v>42075</v>
          </cell>
          <cell r="B4458">
            <v>0</v>
          </cell>
          <cell r="C4458">
            <v>0</v>
          </cell>
          <cell r="D4458">
            <v>97029</v>
          </cell>
          <cell r="E4458">
            <v>1268870</v>
          </cell>
          <cell r="F4458">
            <v>71850</v>
          </cell>
          <cell r="H4458">
            <v>0</v>
          </cell>
          <cell r="I4458">
            <v>0</v>
          </cell>
          <cell r="J4458">
            <v>0</v>
          </cell>
          <cell r="K4458">
            <v>0</v>
          </cell>
          <cell r="L4458">
            <v>2090</v>
          </cell>
          <cell r="M4458">
            <v>81.23</v>
          </cell>
          <cell r="N4458">
            <v>20.32</v>
          </cell>
          <cell r="O4458">
            <v>0.25015388403299271</v>
          </cell>
          <cell r="P4458">
            <v>240</v>
          </cell>
          <cell r="Q4458">
            <v>75000</v>
          </cell>
          <cell r="R4458">
            <v>8.2526160285608761</v>
          </cell>
          <cell r="S4458">
            <v>46.425358851674638</v>
          </cell>
          <cell r="T4458">
            <v>23733</v>
          </cell>
          <cell r="U4458">
            <v>13.766882814733309</v>
          </cell>
          <cell r="V4458">
            <v>1437749</v>
          </cell>
          <cell r="W4458">
            <v>29598.5</v>
          </cell>
          <cell r="X4458">
            <v>50</v>
          </cell>
          <cell r="Y4458">
            <v>15</v>
          </cell>
          <cell r="Z4458">
            <v>0</v>
          </cell>
        </row>
        <row r="4459">
          <cell r="A4459">
            <v>42076</v>
          </cell>
          <cell r="B4459">
            <v>0</v>
          </cell>
          <cell r="C4459">
            <v>0</v>
          </cell>
          <cell r="D4459">
            <v>111774</v>
          </cell>
          <cell r="E4459">
            <v>1206100</v>
          </cell>
          <cell r="F4459">
            <v>67930</v>
          </cell>
          <cell r="H4459">
            <v>0</v>
          </cell>
          <cell r="I4459">
            <v>0</v>
          </cell>
          <cell r="J4459">
            <v>0</v>
          </cell>
          <cell r="K4459">
            <v>0</v>
          </cell>
          <cell r="L4459">
            <v>2290</v>
          </cell>
          <cell r="M4459">
            <v>79.180000000000007</v>
          </cell>
          <cell r="N4459">
            <v>20.28</v>
          </cell>
          <cell r="O4459">
            <v>0.25612528416266733</v>
          </cell>
          <cell r="P4459">
            <v>240</v>
          </cell>
          <cell r="Q4459">
            <v>63000</v>
          </cell>
          <cell r="R4459">
            <v>8.0451502904773928</v>
          </cell>
          <cell r="S4459">
            <v>48.80960698689956</v>
          </cell>
          <cell r="T4459">
            <v>22266</v>
          </cell>
          <cell r="U4459">
            <v>13.400050800834752</v>
          </cell>
          <cell r="V4459">
            <v>1385804</v>
          </cell>
          <cell r="W4459">
            <v>20682.599999999999</v>
          </cell>
          <cell r="X4459">
            <v>52</v>
          </cell>
          <cell r="Y4459">
            <v>13</v>
          </cell>
          <cell r="Z4459">
            <v>1.0559999999999761</v>
          </cell>
        </row>
        <row r="4460">
          <cell r="A4460">
            <v>42077</v>
          </cell>
          <cell r="B4460">
            <v>0</v>
          </cell>
          <cell r="C4460">
            <v>0</v>
          </cell>
          <cell r="D4460">
            <v>68643</v>
          </cell>
          <cell r="E4460">
            <v>1179810</v>
          </cell>
          <cell r="F4460">
            <v>70250</v>
          </cell>
          <cell r="H4460">
            <v>0</v>
          </cell>
          <cell r="I4460">
            <v>0</v>
          </cell>
          <cell r="J4460">
            <v>0</v>
          </cell>
          <cell r="K4460">
            <v>0</v>
          </cell>
          <cell r="L4460">
            <v>1790</v>
          </cell>
          <cell r="M4460">
            <v>78.069999999999993</v>
          </cell>
          <cell r="N4460">
            <v>19.14</v>
          </cell>
          <cell r="O4460">
            <v>0.24516459587549638</v>
          </cell>
          <cell r="P4460">
            <v>240</v>
          </cell>
          <cell r="Q4460">
            <v>58000</v>
          </cell>
          <cell r="R4460">
            <v>8.0060202382477268</v>
          </cell>
          <cell r="S4460">
            <v>38.348044692737432</v>
          </cell>
          <cell r="T4460">
            <v>23990</v>
          </cell>
          <cell r="U4460">
            <v>15.172226043316805</v>
          </cell>
          <cell r="V4460">
            <v>1318703</v>
          </cell>
          <cell r="W4460">
            <v>20548.599999999999</v>
          </cell>
          <cell r="X4460">
            <v>54</v>
          </cell>
          <cell r="Y4460">
            <v>11</v>
          </cell>
          <cell r="Z4460">
            <v>2.0207999999999871</v>
          </cell>
        </row>
        <row r="4461">
          <cell r="A4461">
            <v>42078</v>
          </cell>
          <cell r="B4461">
            <v>0</v>
          </cell>
          <cell r="C4461">
            <v>0</v>
          </cell>
          <cell r="D4461">
            <v>118116</v>
          </cell>
          <cell r="E4461">
            <v>1167230</v>
          </cell>
          <cell r="F4461">
            <v>66230</v>
          </cell>
          <cell r="H4461">
            <v>0</v>
          </cell>
          <cell r="I4461">
            <v>0</v>
          </cell>
          <cell r="J4461">
            <v>0</v>
          </cell>
          <cell r="K4461">
            <v>0</v>
          </cell>
          <cell r="L4461">
            <v>2500</v>
          </cell>
          <cell r="M4461">
            <v>77.599999999999994</v>
          </cell>
          <cell r="N4461">
            <v>21.75</v>
          </cell>
          <cell r="O4461">
            <v>0.28028350515463918</v>
          </cell>
          <cell r="P4461">
            <v>240</v>
          </cell>
          <cell r="Q4461">
            <v>71000</v>
          </cell>
          <cell r="R4461">
            <v>7.947551546391753</v>
          </cell>
          <cell r="S4461">
            <v>47.246400000000001</v>
          </cell>
          <cell r="T4461">
            <v>23473</v>
          </cell>
          <cell r="U4461">
            <v>14.48418882844916</v>
          </cell>
          <cell r="V4461">
            <v>1351576</v>
          </cell>
          <cell r="W4461">
            <v>19726.400000000001</v>
          </cell>
          <cell r="X4461">
            <v>52</v>
          </cell>
          <cell r="Y4461">
            <v>13</v>
          </cell>
          <cell r="Z4461">
            <v>0</v>
          </cell>
        </row>
        <row r="4462">
          <cell r="A4462">
            <v>42079</v>
          </cell>
          <cell r="B4462">
            <v>0</v>
          </cell>
          <cell r="C4462">
            <v>0</v>
          </cell>
          <cell r="D4462">
            <v>64660</v>
          </cell>
          <cell r="E4462">
            <v>1069400</v>
          </cell>
          <cell r="F4462">
            <v>65000</v>
          </cell>
          <cell r="H4462">
            <v>0</v>
          </cell>
          <cell r="I4462">
            <v>0</v>
          </cell>
          <cell r="J4462">
            <v>0</v>
          </cell>
          <cell r="K4462">
            <v>0</v>
          </cell>
          <cell r="L4462">
            <v>1280</v>
          </cell>
          <cell r="M4462">
            <v>72.5</v>
          </cell>
          <cell r="N4462">
            <v>21.39</v>
          </cell>
          <cell r="O4462">
            <v>0.29503448275862071</v>
          </cell>
          <cell r="P4462">
            <v>240</v>
          </cell>
          <cell r="Q4462">
            <v>60000</v>
          </cell>
          <cell r="R4462">
            <v>7.8234482758620691</v>
          </cell>
          <cell r="S4462">
            <v>50.515625</v>
          </cell>
          <cell r="T4462">
            <v>23380</v>
          </cell>
          <cell r="U4462">
            <v>16.261838440111418</v>
          </cell>
          <cell r="V4462">
            <v>1199060</v>
          </cell>
          <cell r="W4462">
            <v>18562.8</v>
          </cell>
          <cell r="X4462">
            <v>60</v>
          </cell>
          <cell r="Y4462">
            <v>5</v>
          </cell>
          <cell r="Z4462">
            <v>2.9199999999999946</v>
          </cell>
        </row>
        <row r="4463">
          <cell r="A4463">
            <v>42080</v>
          </cell>
          <cell r="B4463">
            <v>0</v>
          </cell>
          <cell r="C4463">
            <v>0</v>
          </cell>
          <cell r="D4463">
            <v>106659</v>
          </cell>
          <cell r="E4463">
            <v>1174660</v>
          </cell>
          <cell r="F4463">
            <v>69770</v>
          </cell>
          <cell r="H4463">
            <v>0</v>
          </cell>
          <cell r="I4463">
            <v>0</v>
          </cell>
          <cell r="J4463">
            <v>0</v>
          </cell>
          <cell r="K4463">
            <v>0</v>
          </cell>
          <cell r="L4463">
            <v>1790</v>
          </cell>
          <cell r="M4463">
            <v>77.31</v>
          </cell>
          <cell r="N4463">
            <v>21.88</v>
          </cell>
          <cell r="O4463">
            <v>0.28301642737032723</v>
          </cell>
          <cell r="P4463">
            <v>240</v>
          </cell>
          <cell r="Q4463">
            <v>70000</v>
          </cell>
          <cell r="R4463">
            <v>8.0483119906868446</v>
          </cell>
          <cell r="S4463">
            <v>59.586033519553069</v>
          </cell>
          <cell r="T4463">
            <v>23193</v>
          </cell>
          <cell r="U4463">
            <v>14.316571299152017</v>
          </cell>
          <cell r="V4463">
            <v>1351089</v>
          </cell>
          <cell r="W4463">
            <v>17805.8</v>
          </cell>
          <cell r="X4463">
            <v>52</v>
          </cell>
          <cell r="Y4463">
            <v>13</v>
          </cell>
          <cell r="Z4463">
            <v>0</v>
          </cell>
        </row>
        <row r="4464">
          <cell r="A4464">
            <v>42081</v>
          </cell>
          <cell r="B4464">
            <v>0</v>
          </cell>
          <cell r="C4464">
            <v>0</v>
          </cell>
          <cell r="D4464">
            <v>307088</v>
          </cell>
          <cell r="E4464">
            <v>1362690</v>
          </cell>
          <cell r="F4464">
            <v>79120</v>
          </cell>
          <cell r="H4464">
            <v>0</v>
          </cell>
          <cell r="I4464">
            <v>0</v>
          </cell>
          <cell r="J4464">
            <v>0</v>
          </cell>
          <cell r="K4464">
            <v>0</v>
          </cell>
          <cell r="L4464">
            <v>4480</v>
          </cell>
          <cell r="M4464">
            <v>89.87</v>
          </cell>
          <cell r="N4464">
            <v>20.2</v>
          </cell>
          <cell r="O4464">
            <v>0.22476911093802157</v>
          </cell>
          <cell r="P4464">
            <v>240</v>
          </cell>
          <cell r="Q4464">
            <v>82000</v>
          </cell>
          <cell r="R4464">
            <v>8.0216423723155668</v>
          </cell>
          <cell r="S4464">
            <v>68.546428571428578</v>
          </cell>
          <cell r="T4464">
            <v>28956</v>
          </cell>
          <cell r="U4464">
            <v>13.80829756795422</v>
          </cell>
          <cell r="V4464">
            <v>1748898</v>
          </cell>
          <cell r="W4464">
            <v>14451</v>
          </cell>
          <cell r="X4464">
            <v>42</v>
          </cell>
          <cell r="Y4464">
            <v>23</v>
          </cell>
          <cell r="Z4464">
            <v>0</v>
          </cell>
        </row>
        <row r="4465">
          <cell r="A4465">
            <v>42082</v>
          </cell>
          <cell r="B4465">
            <v>0</v>
          </cell>
          <cell r="C4465">
            <v>0</v>
          </cell>
          <cell r="D4465">
            <v>90304</v>
          </cell>
          <cell r="E4465">
            <v>1612210</v>
          </cell>
          <cell r="F4465">
            <v>91420</v>
          </cell>
          <cell r="H4465">
            <v>0</v>
          </cell>
          <cell r="I4465">
            <v>0</v>
          </cell>
          <cell r="J4465">
            <v>0</v>
          </cell>
          <cell r="K4465">
            <v>0</v>
          </cell>
          <cell r="L4465">
            <v>1330</v>
          </cell>
          <cell r="M4465">
            <v>108.15</v>
          </cell>
          <cell r="N4465">
            <v>24.63</v>
          </cell>
          <cell r="O4465">
            <v>0.22773925104022189</v>
          </cell>
          <cell r="P4465">
            <v>240</v>
          </cell>
          <cell r="Q4465">
            <v>79000</v>
          </cell>
          <cell r="R4465">
            <v>7.8762367082755436</v>
          </cell>
          <cell r="S4465">
            <v>67.897744360902252</v>
          </cell>
          <cell r="T4465">
            <v>24317</v>
          </cell>
          <cell r="U4465">
            <v>11.304974430497444</v>
          </cell>
          <cell r="V4465">
            <v>1793934</v>
          </cell>
          <cell r="W4465">
            <v>49257</v>
          </cell>
          <cell r="X4465">
            <v>44</v>
          </cell>
          <cell r="Y4465">
            <v>21</v>
          </cell>
          <cell r="Z4465">
            <v>0</v>
          </cell>
        </row>
        <row r="4466">
          <cell r="A4466">
            <v>42083</v>
          </cell>
          <cell r="B4466">
            <v>0</v>
          </cell>
          <cell r="C4466">
            <v>0</v>
          </cell>
          <cell r="D4466">
            <v>344594</v>
          </cell>
          <cell r="E4466">
            <v>1192770</v>
          </cell>
          <cell r="F4466">
            <v>69460</v>
          </cell>
          <cell r="H4466">
            <v>0</v>
          </cell>
          <cell r="I4466">
            <v>0</v>
          </cell>
          <cell r="J4466">
            <v>0</v>
          </cell>
          <cell r="K4466">
            <v>0</v>
          </cell>
          <cell r="L4466">
            <v>4540</v>
          </cell>
          <cell r="M4466">
            <v>77.02</v>
          </cell>
          <cell r="N4466">
            <v>18.329999999999998</v>
          </cell>
          <cell r="O4466">
            <v>0.23799013243313424</v>
          </cell>
          <cell r="P4466">
            <v>240</v>
          </cell>
          <cell r="Q4466">
            <v>73000</v>
          </cell>
          <cell r="R4466">
            <v>8.1941703453648405</v>
          </cell>
          <cell r="S4466">
            <v>75.901762114537448</v>
          </cell>
          <cell r="T4466">
            <v>22992</v>
          </cell>
          <cell r="U4466">
            <v>11.933682842675987</v>
          </cell>
          <cell r="V4466">
            <v>1606824</v>
          </cell>
          <cell r="W4466">
            <v>24221.1</v>
          </cell>
          <cell r="X4466">
            <v>50</v>
          </cell>
          <cell r="Y4466">
            <v>15</v>
          </cell>
          <cell r="Z4466">
            <v>0</v>
          </cell>
        </row>
        <row r="4467">
          <cell r="A4467">
            <v>42084</v>
          </cell>
          <cell r="B4467">
            <v>0</v>
          </cell>
          <cell r="C4467">
            <v>0</v>
          </cell>
          <cell r="D4467">
            <v>172643</v>
          </cell>
          <cell r="E4467">
            <v>1132150</v>
          </cell>
          <cell r="F4467">
            <v>66380</v>
          </cell>
          <cell r="H4467">
            <v>0</v>
          </cell>
          <cell r="I4467">
            <v>0</v>
          </cell>
          <cell r="J4467">
            <v>0</v>
          </cell>
          <cell r="K4467">
            <v>0</v>
          </cell>
          <cell r="L4467">
            <v>2930</v>
          </cell>
          <cell r="M4467">
            <v>72.19</v>
          </cell>
          <cell r="N4467">
            <v>17.190000000000001</v>
          </cell>
          <cell r="O4467">
            <v>0.2381216234935587</v>
          </cell>
          <cell r="P4467">
            <v>240</v>
          </cell>
          <cell r="Q4467">
            <v>68000</v>
          </cell>
          <cell r="R4467">
            <v>8.3012190054024106</v>
          </cell>
          <cell r="S4467">
            <v>58.922525597269626</v>
          </cell>
          <cell r="T4467">
            <v>23560</v>
          </cell>
          <cell r="U4467">
            <v>14.330095473000123</v>
          </cell>
          <cell r="V4467">
            <v>1371173</v>
          </cell>
          <cell r="W4467">
            <v>32374.1</v>
          </cell>
          <cell r="X4467">
            <v>55</v>
          </cell>
          <cell r="Y4467">
            <v>10</v>
          </cell>
          <cell r="Z4467">
            <v>0</v>
          </cell>
        </row>
        <row r="4468">
          <cell r="A4468">
            <v>42085</v>
          </cell>
          <cell r="B4468">
            <v>0</v>
          </cell>
          <cell r="C4468">
            <v>0</v>
          </cell>
          <cell r="D4468">
            <v>81408</v>
          </cell>
          <cell r="E4468">
            <v>1154320</v>
          </cell>
          <cell r="F4468">
            <v>66440</v>
          </cell>
          <cell r="H4468">
            <v>0</v>
          </cell>
          <cell r="I4468">
            <v>0</v>
          </cell>
          <cell r="J4468">
            <v>0</v>
          </cell>
          <cell r="K4468">
            <v>0</v>
          </cell>
          <cell r="L4468">
            <v>1940</v>
          </cell>
          <cell r="M4468">
            <v>74.52</v>
          </cell>
          <cell r="N4468">
            <v>17.46</v>
          </cell>
          <cell r="O4468">
            <v>0.23429951690821257</v>
          </cell>
          <cell r="P4468">
            <v>240</v>
          </cell>
          <cell r="Q4468">
            <v>59000</v>
          </cell>
          <cell r="R4468">
            <v>8.1908212560386477</v>
          </cell>
          <cell r="S4468">
            <v>41.962886597938144</v>
          </cell>
          <cell r="T4468">
            <v>23516</v>
          </cell>
          <cell r="U4468">
            <v>15.06130084597379</v>
          </cell>
          <cell r="V4468">
            <v>1302168</v>
          </cell>
          <cell r="W4468">
            <v>19478.3</v>
          </cell>
          <cell r="X4468">
            <v>55</v>
          </cell>
          <cell r="Y4468">
            <v>10</v>
          </cell>
          <cell r="Z4468">
            <v>0</v>
          </cell>
        </row>
        <row r="4469">
          <cell r="A4469">
            <v>42086</v>
          </cell>
          <cell r="B4469">
            <v>0</v>
          </cell>
          <cell r="C4469">
            <v>0</v>
          </cell>
          <cell r="D4469">
            <v>141156</v>
          </cell>
          <cell r="E4469">
            <v>1164160</v>
          </cell>
          <cell r="F4469">
            <v>69530</v>
          </cell>
          <cell r="H4469">
            <v>0</v>
          </cell>
          <cell r="I4469">
            <v>0</v>
          </cell>
          <cell r="J4469">
            <v>0</v>
          </cell>
          <cell r="K4469">
            <v>0</v>
          </cell>
          <cell r="L4469">
            <v>2180</v>
          </cell>
          <cell r="M4469">
            <v>75.34</v>
          </cell>
          <cell r="N4469">
            <v>17.920000000000002</v>
          </cell>
          <cell r="O4469">
            <v>0.23785505707459517</v>
          </cell>
          <cell r="P4469">
            <v>240</v>
          </cell>
          <cell r="Q4469">
            <v>74000</v>
          </cell>
          <cell r="R4469">
            <v>8.1874834085479158</v>
          </cell>
          <cell r="S4469">
            <v>64.750458715596324</v>
          </cell>
          <cell r="T4469">
            <v>22410</v>
          </cell>
          <cell r="U4469">
            <v>13.594206187456631</v>
          </cell>
          <cell r="V4469">
            <v>1374846</v>
          </cell>
          <cell r="W4469">
            <v>16696.7</v>
          </cell>
          <cell r="X4469">
            <v>54</v>
          </cell>
          <cell r="Y4469">
            <v>11</v>
          </cell>
          <cell r="Z4469">
            <v>0</v>
          </cell>
        </row>
        <row r="4470">
          <cell r="A4470">
            <v>42087</v>
          </cell>
          <cell r="B4470">
            <v>0</v>
          </cell>
          <cell r="C4470">
            <v>0</v>
          </cell>
          <cell r="D4470">
            <v>0</v>
          </cell>
          <cell r="E4470">
            <v>1694090</v>
          </cell>
          <cell r="F4470">
            <v>93880</v>
          </cell>
          <cell r="H4470">
            <v>0</v>
          </cell>
          <cell r="I4470">
            <v>0</v>
          </cell>
          <cell r="J4470">
            <v>0</v>
          </cell>
          <cell r="K4470">
            <v>0</v>
          </cell>
          <cell r="L4470">
            <v>0</v>
          </cell>
          <cell r="M4470">
            <v>108.27</v>
          </cell>
          <cell r="N4470">
            <v>23.22</v>
          </cell>
          <cell r="O4470">
            <v>0.21446384039900249</v>
          </cell>
          <cell r="P4470">
            <v>240</v>
          </cell>
          <cell r="Q4470">
            <v>82000</v>
          </cell>
          <cell r="R4470">
            <v>8.2569963978941541</v>
          </cell>
          <cell r="S4470" t="str">
            <v/>
          </cell>
          <cell r="T4470">
            <v>23981</v>
          </cell>
          <cell r="U4470">
            <v>11.185956140203695</v>
          </cell>
          <cell r="V4470">
            <v>1787970</v>
          </cell>
          <cell r="W4470">
            <v>17703.599999999999</v>
          </cell>
          <cell r="X4470">
            <v>42</v>
          </cell>
          <cell r="Y4470">
            <v>23</v>
          </cell>
          <cell r="Z4470">
            <v>0</v>
          </cell>
        </row>
        <row r="4471">
          <cell r="A4471">
            <v>42088</v>
          </cell>
          <cell r="B4471">
            <v>0</v>
          </cell>
          <cell r="C4471">
            <v>0</v>
          </cell>
          <cell r="D4471">
            <v>0</v>
          </cell>
          <cell r="E4471">
            <v>1351360</v>
          </cell>
          <cell r="F4471">
            <v>79100</v>
          </cell>
          <cell r="H4471">
            <v>0</v>
          </cell>
          <cell r="I4471">
            <v>0</v>
          </cell>
          <cell r="J4471">
            <v>0</v>
          </cell>
          <cell r="K4471">
            <v>0</v>
          </cell>
          <cell r="L4471">
            <v>0</v>
          </cell>
          <cell r="M4471">
            <v>88.63</v>
          </cell>
          <cell r="N4471">
            <v>19.39</v>
          </cell>
          <cell r="O4471">
            <v>0.21877468125916735</v>
          </cell>
          <cell r="P4471">
            <v>240</v>
          </cell>
          <cell r="Q4471">
            <v>69000</v>
          </cell>
          <cell r="R4471">
            <v>8.069840911655195</v>
          </cell>
          <cell r="S4471" t="str">
            <v/>
          </cell>
          <cell r="T4471">
            <v>22528</v>
          </cell>
          <cell r="U4471">
            <v>13.134482613984311</v>
          </cell>
          <cell r="V4471">
            <v>1430460</v>
          </cell>
          <cell r="W4471">
            <v>18412.8</v>
          </cell>
          <cell r="X4471">
            <v>54</v>
          </cell>
          <cell r="Y4471">
            <v>11</v>
          </cell>
          <cell r="Z4471">
            <v>1.3439999999999799</v>
          </cell>
        </row>
        <row r="4472">
          <cell r="A4472">
            <v>42089</v>
          </cell>
          <cell r="B4472">
            <v>0</v>
          </cell>
          <cell r="C4472">
            <v>0</v>
          </cell>
          <cell r="D4472">
            <v>11531</v>
          </cell>
          <cell r="E4472">
            <v>1661570</v>
          </cell>
          <cell r="F4472">
            <v>93280</v>
          </cell>
          <cell r="H4472">
            <v>0</v>
          </cell>
          <cell r="I4472">
            <v>0</v>
          </cell>
          <cell r="J4472">
            <v>0</v>
          </cell>
          <cell r="K4472">
            <v>0</v>
          </cell>
          <cell r="L4472">
            <v>930</v>
          </cell>
          <cell r="M4472">
            <v>111.69</v>
          </cell>
          <cell r="N4472">
            <v>27.8</v>
          </cell>
          <cell r="O4472">
            <v>0.24890321425373804</v>
          </cell>
          <cell r="P4472">
            <v>240</v>
          </cell>
          <cell r="Q4472">
            <v>79000</v>
          </cell>
          <cell r="R4472">
            <v>7.8558957829707223</v>
          </cell>
          <cell r="S4472">
            <v>12.398924731182795</v>
          </cell>
          <cell r="T4472">
            <v>22133</v>
          </cell>
          <cell r="U4472">
            <v>10.450136182397795</v>
          </cell>
          <cell r="V4472">
            <v>1766381</v>
          </cell>
          <cell r="W4472">
            <v>35215.4</v>
          </cell>
          <cell r="X4472">
            <v>42</v>
          </cell>
          <cell r="Y4472">
            <v>23</v>
          </cell>
          <cell r="Z4472">
            <v>0</v>
          </cell>
        </row>
        <row r="4473">
          <cell r="A4473">
            <v>42090</v>
          </cell>
          <cell r="B4473">
            <v>0</v>
          </cell>
          <cell r="C4473">
            <v>0</v>
          </cell>
          <cell r="D4473">
            <v>45195</v>
          </cell>
          <cell r="E4473">
            <v>1921220</v>
          </cell>
          <cell r="F4473">
            <v>100890</v>
          </cell>
          <cell r="H4473">
            <v>0</v>
          </cell>
          <cell r="I4473">
            <v>0</v>
          </cell>
          <cell r="J4473">
            <v>0</v>
          </cell>
          <cell r="K4473">
            <v>0</v>
          </cell>
          <cell r="L4473">
            <v>1710</v>
          </cell>
          <cell r="M4473">
            <v>123.97</v>
          </cell>
          <cell r="N4473">
            <v>31.95</v>
          </cell>
          <cell r="O4473">
            <v>0.25772364281681054</v>
          </cell>
          <cell r="P4473">
            <v>240</v>
          </cell>
          <cell r="Q4473">
            <v>89000</v>
          </cell>
          <cell r="R4473">
            <v>8.1556424941518113</v>
          </cell>
          <cell r="S4473">
            <v>26.42982456140351</v>
          </cell>
          <cell r="T4473">
            <v>25763</v>
          </cell>
          <cell r="U4473">
            <v>10.393406875134534</v>
          </cell>
          <cell r="V4473">
            <v>2067305</v>
          </cell>
          <cell r="W4473">
            <v>23657.8</v>
          </cell>
          <cell r="X4473">
            <v>34</v>
          </cell>
          <cell r="Y4473">
            <v>31</v>
          </cell>
          <cell r="Z4473">
            <v>0</v>
          </cell>
        </row>
        <row r="4474">
          <cell r="A4474">
            <v>42091</v>
          </cell>
          <cell r="B4474">
            <v>0</v>
          </cell>
          <cell r="C4474">
            <v>0</v>
          </cell>
          <cell r="D4474">
            <v>139120</v>
          </cell>
          <cell r="E4474">
            <v>1827570</v>
          </cell>
          <cell r="F4474">
            <v>100130</v>
          </cell>
          <cell r="H4474">
            <v>0</v>
          </cell>
          <cell r="I4474">
            <v>0</v>
          </cell>
          <cell r="J4474">
            <v>0</v>
          </cell>
          <cell r="K4474">
            <v>0</v>
          </cell>
          <cell r="L4474">
            <v>2650</v>
          </cell>
          <cell r="M4474">
            <v>120.1</v>
          </cell>
          <cell r="N4474">
            <v>28.37</v>
          </cell>
          <cell r="O4474">
            <v>0.23621981681931725</v>
          </cell>
          <cell r="P4474">
            <v>240</v>
          </cell>
          <cell r="Q4474">
            <v>94000</v>
          </cell>
          <cell r="R4474">
            <v>8.0253955037468785</v>
          </cell>
          <cell r="S4474">
            <v>52.498113207547171</v>
          </cell>
          <cell r="T4474">
            <v>26155</v>
          </cell>
          <cell r="U4474">
            <v>10.554025023949835</v>
          </cell>
          <cell r="V4474">
            <v>2066820</v>
          </cell>
          <cell r="W4474">
            <v>34572.400000000001</v>
          </cell>
          <cell r="X4474">
            <v>34</v>
          </cell>
          <cell r="Y4474">
            <v>31</v>
          </cell>
          <cell r="Z4474">
            <v>0</v>
          </cell>
        </row>
        <row r="4475">
          <cell r="A4475">
            <v>42092</v>
          </cell>
          <cell r="B4475">
            <v>0</v>
          </cell>
          <cell r="C4475">
            <v>0</v>
          </cell>
          <cell r="D4475">
            <v>10270</v>
          </cell>
          <cell r="E4475">
            <v>1709250</v>
          </cell>
          <cell r="F4475">
            <v>94370</v>
          </cell>
          <cell r="H4475">
            <v>0</v>
          </cell>
          <cell r="I4475">
            <v>0</v>
          </cell>
          <cell r="J4475">
            <v>0</v>
          </cell>
          <cell r="K4475">
            <v>0</v>
          </cell>
          <cell r="L4475">
            <v>420</v>
          </cell>
          <cell r="M4475">
            <v>114.24</v>
          </cell>
          <cell r="N4475">
            <v>27.7</v>
          </cell>
          <cell r="O4475">
            <v>0.24247198879551821</v>
          </cell>
          <cell r="P4475">
            <v>240</v>
          </cell>
          <cell r="Q4475">
            <v>90000</v>
          </cell>
          <cell r="R4475">
            <v>7.8939950980392153</v>
          </cell>
          <cell r="S4475">
            <v>24.452380952380953</v>
          </cell>
          <cell r="T4475">
            <v>25660</v>
          </cell>
          <cell r="U4475">
            <v>11.798091394737277</v>
          </cell>
          <cell r="V4475">
            <v>1813890</v>
          </cell>
          <cell r="W4475">
            <v>44475.8</v>
          </cell>
          <cell r="X4475">
            <v>44</v>
          </cell>
          <cell r="Y4475">
            <v>21</v>
          </cell>
          <cell r="Z4475">
            <v>0</v>
          </cell>
        </row>
        <row r="4476">
          <cell r="A4476">
            <v>42093</v>
          </cell>
          <cell r="B4476">
            <v>0</v>
          </cell>
          <cell r="C4476">
            <v>0</v>
          </cell>
          <cell r="D4476">
            <v>0</v>
          </cell>
          <cell r="E4476">
            <v>1333140</v>
          </cell>
          <cell r="F4476">
            <v>81480</v>
          </cell>
          <cell r="H4476">
            <v>0</v>
          </cell>
          <cell r="I4476">
            <v>0</v>
          </cell>
          <cell r="J4476">
            <v>0</v>
          </cell>
          <cell r="K4476">
            <v>0</v>
          </cell>
          <cell r="L4476">
            <v>0</v>
          </cell>
          <cell r="M4476">
            <v>87.39</v>
          </cell>
          <cell r="N4476">
            <v>20.92</v>
          </cell>
          <cell r="O4476">
            <v>0.2393866575123012</v>
          </cell>
          <cell r="P4476">
            <v>240</v>
          </cell>
          <cell r="Q4476">
            <v>72000</v>
          </cell>
          <cell r="R4476">
            <v>8.0937178166838315</v>
          </cell>
          <cell r="S4476" t="str">
            <v/>
          </cell>
          <cell r="T4476">
            <v>21875</v>
          </cell>
          <cell r="U4476">
            <v>12.896572931246553</v>
          </cell>
          <cell r="V4476">
            <v>1414620</v>
          </cell>
          <cell r="W4476">
            <v>40825.9</v>
          </cell>
          <cell r="X4476">
            <v>54</v>
          </cell>
          <cell r="Y4476">
            <v>11</v>
          </cell>
          <cell r="Z4476">
            <v>0</v>
          </cell>
        </row>
        <row r="4477">
          <cell r="A4477">
            <v>42094</v>
          </cell>
          <cell r="B4477">
            <v>0</v>
          </cell>
          <cell r="C4477">
            <v>0</v>
          </cell>
          <cell r="D4477">
            <v>0</v>
          </cell>
          <cell r="E4477">
            <v>1162190</v>
          </cell>
          <cell r="F4477">
            <v>67020</v>
          </cell>
          <cell r="H4477">
            <v>0</v>
          </cell>
          <cell r="I4477">
            <v>0</v>
          </cell>
          <cell r="J4477">
            <v>0</v>
          </cell>
          <cell r="K4477">
            <v>0</v>
          </cell>
          <cell r="L4477">
            <v>0</v>
          </cell>
          <cell r="M4477">
            <v>74.17</v>
          </cell>
          <cell r="N4477">
            <v>15.51</v>
          </cell>
          <cell r="O4477">
            <v>0.20911419711473642</v>
          </cell>
          <cell r="P4477">
            <v>240</v>
          </cell>
          <cell r="Q4477">
            <v>54000</v>
          </cell>
          <cell r="R4477">
            <v>8.2864365646487794</v>
          </cell>
          <cell r="S4477" t="str">
            <v/>
          </cell>
          <cell r="T4477">
            <v>24954</v>
          </cell>
          <cell r="U4477">
            <v>16.930903588483659</v>
          </cell>
          <cell r="V4477">
            <v>1229210</v>
          </cell>
          <cell r="W4477">
            <v>36638.400000000001</v>
          </cell>
          <cell r="X4477">
            <v>60</v>
          </cell>
          <cell r="Y4477">
            <v>5</v>
          </cell>
          <cell r="Z4477">
            <v>0</v>
          </cell>
        </row>
        <row r="4478">
          <cell r="A4478">
            <v>42095</v>
          </cell>
          <cell r="B4478">
            <v>0</v>
          </cell>
          <cell r="C4478">
            <v>0</v>
          </cell>
          <cell r="D4478">
            <v>0</v>
          </cell>
          <cell r="E4478">
            <v>1188430</v>
          </cell>
          <cell r="F4478">
            <v>68530</v>
          </cell>
          <cell r="H4478">
            <v>0</v>
          </cell>
          <cell r="I4478">
            <v>0</v>
          </cell>
          <cell r="J4478">
            <v>0</v>
          </cell>
          <cell r="K4478">
            <v>0</v>
          </cell>
          <cell r="L4478">
            <v>0</v>
          </cell>
          <cell r="M4478">
            <v>74.73</v>
          </cell>
          <cell r="N4478">
            <v>15.77</v>
          </cell>
          <cell r="O4478">
            <v>0.21102636156831259</v>
          </cell>
          <cell r="P4478">
            <v>240</v>
          </cell>
          <cell r="Q4478">
            <v>62000</v>
          </cell>
          <cell r="R4478">
            <v>8.4100093670547302</v>
          </cell>
          <cell r="S4478" t="str">
            <v/>
          </cell>
          <cell r="T4478">
            <v>30009</v>
          </cell>
          <cell r="U4478">
            <v>19.911139574847251</v>
          </cell>
          <cell r="V4478">
            <v>1256960</v>
          </cell>
          <cell r="W4478">
            <v>23459.599999999999</v>
          </cell>
          <cell r="X4478">
            <v>56</v>
          </cell>
          <cell r="Y4478">
            <v>9</v>
          </cell>
          <cell r="Z4478">
            <v>0</v>
          </cell>
        </row>
        <row r="4479">
          <cell r="A4479">
            <v>42096</v>
          </cell>
          <cell r="B4479">
            <v>0</v>
          </cell>
          <cell r="C4479">
            <v>0</v>
          </cell>
          <cell r="D4479">
            <v>0</v>
          </cell>
          <cell r="E4479">
            <v>1141020</v>
          </cell>
          <cell r="F4479">
            <v>67980</v>
          </cell>
          <cell r="H4479">
            <v>0</v>
          </cell>
          <cell r="I4479">
            <v>0</v>
          </cell>
          <cell r="J4479">
            <v>0</v>
          </cell>
          <cell r="K4479">
            <v>0</v>
          </cell>
          <cell r="L4479">
            <v>0</v>
          </cell>
          <cell r="M4479">
            <v>73.349999999999994</v>
          </cell>
          <cell r="N4479">
            <v>16.420000000000002</v>
          </cell>
          <cell r="O4479">
            <v>0.22385821404226317</v>
          </cell>
          <cell r="P4479">
            <v>240</v>
          </cell>
          <cell r="Q4479">
            <v>54000</v>
          </cell>
          <cell r="R4479">
            <v>8.2413087934560334</v>
          </cell>
          <cell r="S4479" t="str">
            <v/>
          </cell>
          <cell r="T4479">
            <v>36148</v>
          </cell>
          <cell r="U4479">
            <v>24.935841191066999</v>
          </cell>
          <cell r="V4479">
            <v>1209000</v>
          </cell>
          <cell r="W4479">
            <v>17895.599999999999</v>
          </cell>
          <cell r="X4479">
            <v>68</v>
          </cell>
          <cell r="Y4479">
            <v>0</v>
          </cell>
          <cell r="Z4479">
            <v>14.012799999999999</v>
          </cell>
        </row>
        <row r="4480">
          <cell r="A4480">
            <v>42097</v>
          </cell>
          <cell r="B4480">
            <v>0</v>
          </cell>
          <cell r="C4480">
            <v>0</v>
          </cell>
          <cell r="D4480">
            <v>0</v>
          </cell>
          <cell r="E4480">
            <v>1149270</v>
          </cell>
          <cell r="F4480">
            <v>68440</v>
          </cell>
          <cell r="H4480">
            <v>0</v>
          </cell>
          <cell r="I4480">
            <v>0</v>
          </cell>
          <cell r="J4480">
            <v>0</v>
          </cell>
          <cell r="K4480">
            <v>0</v>
          </cell>
          <cell r="L4480">
            <v>0</v>
          </cell>
          <cell r="M4480">
            <v>72.959999999999994</v>
          </cell>
          <cell r="N4480">
            <v>17.66</v>
          </cell>
          <cell r="O4480">
            <v>0.24205043859649125</v>
          </cell>
          <cell r="P4480">
            <v>240</v>
          </cell>
          <cell r="Q4480">
            <v>53000</v>
          </cell>
          <cell r="R4480">
            <v>8.3450520833333339</v>
          </cell>
          <cell r="S4480" t="str">
            <v/>
          </cell>
          <cell r="T4480">
            <v>29822</v>
          </cell>
          <cell r="U4480">
            <v>20.424853208070886</v>
          </cell>
          <cell r="V4480">
            <v>1217710</v>
          </cell>
          <cell r="W4480">
            <v>19015.099999999999</v>
          </cell>
          <cell r="X4480">
            <v>56</v>
          </cell>
          <cell r="Y4480">
            <v>9</v>
          </cell>
          <cell r="Z4480">
            <v>3.7695999999999827</v>
          </cell>
        </row>
        <row r="4481">
          <cell r="A4481">
            <v>42098</v>
          </cell>
          <cell r="B4481">
            <v>0</v>
          </cell>
          <cell r="C4481">
            <v>0</v>
          </cell>
          <cell r="D4481">
            <v>0</v>
          </cell>
          <cell r="E4481">
            <v>1436340</v>
          </cell>
          <cell r="F4481">
            <v>80780</v>
          </cell>
          <cell r="H4481">
            <v>0</v>
          </cell>
          <cell r="I4481">
            <v>0</v>
          </cell>
          <cell r="J4481">
            <v>0</v>
          </cell>
          <cell r="K4481">
            <v>0</v>
          </cell>
          <cell r="L4481">
            <v>0</v>
          </cell>
          <cell r="M4481">
            <v>90.44</v>
          </cell>
          <cell r="N4481">
            <v>22.05</v>
          </cell>
          <cell r="O4481">
            <v>0.24380804953560373</v>
          </cell>
          <cell r="P4481">
            <v>240</v>
          </cell>
          <cell r="Q4481">
            <v>70000</v>
          </cell>
          <cell r="R4481">
            <v>8.3874391862007958</v>
          </cell>
          <cell r="S4481" t="str">
            <v/>
          </cell>
          <cell r="T4481">
            <v>27038</v>
          </cell>
          <cell r="U4481">
            <v>14.863486078886309</v>
          </cell>
          <cell r="V4481">
            <v>1517120</v>
          </cell>
          <cell r="W4481">
            <v>16826.5</v>
          </cell>
          <cell r="X4481">
            <v>45</v>
          </cell>
          <cell r="Y4481">
            <v>20</v>
          </cell>
          <cell r="Z4481">
            <v>0</v>
          </cell>
        </row>
        <row r="4482">
          <cell r="A4482">
            <v>42099</v>
          </cell>
          <cell r="B4482">
            <v>0</v>
          </cell>
          <cell r="C4482">
            <v>0</v>
          </cell>
          <cell r="D4482">
            <v>0</v>
          </cell>
          <cell r="E4482">
            <v>1351240</v>
          </cell>
          <cell r="F4482">
            <v>77250</v>
          </cell>
          <cell r="H4482">
            <v>0</v>
          </cell>
          <cell r="I4482">
            <v>0</v>
          </cell>
          <cell r="J4482">
            <v>0</v>
          </cell>
          <cell r="K4482">
            <v>0</v>
          </cell>
          <cell r="L4482">
            <v>0</v>
          </cell>
          <cell r="M4482">
            <v>86.88</v>
          </cell>
          <cell r="N4482">
            <v>22.09</v>
          </cell>
          <cell r="O4482">
            <v>0.25425874769797424</v>
          </cell>
          <cell r="P4482">
            <v>240</v>
          </cell>
          <cell r="Q4482">
            <v>66000</v>
          </cell>
          <cell r="R4482">
            <v>8.2210520257826882</v>
          </cell>
          <cell r="S4482" t="str">
            <v/>
          </cell>
          <cell r="T4482">
            <v>24461</v>
          </cell>
          <cell r="U4482">
            <v>14.281145825312041</v>
          </cell>
          <cell r="V4482">
            <v>1428490</v>
          </cell>
          <cell r="W4482">
            <v>18111.099999999999</v>
          </cell>
          <cell r="X4482">
            <v>48</v>
          </cell>
          <cell r="Y4482">
            <v>17</v>
          </cell>
          <cell r="Z4482">
            <v>0</v>
          </cell>
        </row>
        <row r="4483">
          <cell r="A4483">
            <v>42100</v>
          </cell>
          <cell r="B4483">
            <v>0</v>
          </cell>
          <cell r="C4483">
            <v>0</v>
          </cell>
          <cell r="D4483">
            <v>9866</v>
          </cell>
          <cell r="E4483">
            <v>1398350</v>
          </cell>
          <cell r="F4483">
            <v>79330</v>
          </cell>
          <cell r="H4483">
            <v>0</v>
          </cell>
          <cell r="I4483">
            <v>0</v>
          </cell>
          <cell r="J4483">
            <v>0</v>
          </cell>
          <cell r="K4483">
            <v>0</v>
          </cell>
          <cell r="L4483">
            <v>300</v>
          </cell>
          <cell r="M4483">
            <v>88.95</v>
          </cell>
          <cell r="N4483">
            <v>20.96</v>
          </cell>
          <cell r="O4483">
            <v>0.23563799887577291</v>
          </cell>
          <cell r="P4483">
            <v>240</v>
          </cell>
          <cell r="Q4483">
            <v>72000</v>
          </cell>
          <cell r="R4483">
            <v>8.3062394603709944</v>
          </cell>
          <cell r="S4483">
            <v>32.886666666666663</v>
          </cell>
          <cell r="T4483">
            <v>26503</v>
          </cell>
          <cell r="U4483">
            <v>14.859037636483174</v>
          </cell>
          <cell r="V4483">
            <v>1487546</v>
          </cell>
          <cell r="W4483">
            <v>26983.3</v>
          </cell>
          <cell r="X4483">
            <v>56</v>
          </cell>
          <cell r="Y4483">
            <v>9</v>
          </cell>
          <cell r="Z4483">
            <v>2.3567999999999927</v>
          </cell>
        </row>
        <row r="4484">
          <cell r="A4484">
            <v>42101</v>
          </cell>
          <cell r="B4484">
            <v>0</v>
          </cell>
          <cell r="C4484">
            <v>0</v>
          </cell>
          <cell r="D4484">
            <v>0</v>
          </cell>
          <cell r="E4484">
            <v>1640990</v>
          </cell>
          <cell r="F4484">
            <v>93070</v>
          </cell>
          <cell r="H4484">
            <v>0</v>
          </cell>
          <cell r="I4484">
            <v>0</v>
          </cell>
          <cell r="J4484">
            <v>0</v>
          </cell>
          <cell r="K4484">
            <v>0</v>
          </cell>
          <cell r="L4484">
            <v>0</v>
          </cell>
          <cell r="M4484">
            <v>102.88</v>
          </cell>
          <cell r="N4484">
            <v>25.59</v>
          </cell>
          <cell r="O4484">
            <v>0.24873639191290825</v>
          </cell>
          <cell r="P4484">
            <v>240</v>
          </cell>
          <cell r="Q4484">
            <v>77000</v>
          </cell>
          <cell r="R4484">
            <v>8.4275855365474346</v>
          </cell>
          <cell r="S4484" t="str">
            <v/>
          </cell>
          <cell r="T4484">
            <v>25350</v>
          </cell>
          <cell r="U4484">
            <v>12.192138680322479</v>
          </cell>
          <cell r="V4484">
            <v>1734060</v>
          </cell>
          <cell r="W4484">
            <v>23826.9</v>
          </cell>
          <cell r="X4484">
            <v>66</v>
          </cell>
          <cell r="Y4484">
            <v>0</v>
          </cell>
          <cell r="Z4484">
            <v>13.593599999999988</v>
          </cell>
        </row>
        <row r="4485">
          <cell r="A4485">
            <v>42102</v>
          </cell>
          <cell r="B4485">
            <v>0</v>
          </cell>
          <cell r="C4485">
            <v>0</v>
          </cell>
          <cell r="D4485">
            <v>1778</v>
          </cell>
          <cell r="E4485">
            <v>1747850</v>
          </cell>
          <cell r="F4485">
            <v>97780</v>
          </cell>
          <cell r="H4485">
            <v>0</v>
          </cell>
          <cell r="I4485">
            <v>0</v>
          </cell>
          <cell r="J4485">
            <v>0</v>
          </cell>
          <cell r="K4485">
            <v>0</v>
          </cell>
          <cell r="L4485">
            <v>500</v>
          </cell>
          <cell r="M4485">
            <v>109.75</v>
          </cell>
          <cell r="N4485">
            <v>27.26</v>
          </cell>
          <cell r="O4485">
            <v>0.24838268792710708</v>
          </cell>
          <cell r="P4485">
            <v>240</v>
          </cell>
          <cell r="Q4485">
            <v>83000</v>
          </cell>
          <cell r="R4485">
            <v>8.4083371298405467</v>
          </cell>
          <cell r="S4485">
            <v>3.556</v>
          </cell>
          <cell r="T4485">
            <v>22423</v>
          </cell>
          <cell r="U4485">
            <v>10.122713553259487</v>
          </cell>
          <cell r="V4485">
            <v>1847408</v>
          </cell>
          <cell r="W4485">
            <v>25670.1</v>
          </cell>
          <cell r="X4485">
            <v>70</v>
          </cell>
          <cell r="Y4485">
            <v>0</v>
          </cell>
          <cell r="Z4485">
            <v>14.76320000000004</v>
          </cell>
        </row>
        <row r="4486">
          <cell r="A4486">
            <v>42103</v>
          </cell>
          <cell r="B4486">
            <v>0</v>
          </cell>
          <cell r="C4486">
            <v>0</v>
          </cell>
          <cell r="D4486">
            <v>17776</v>
          </cell>
          <cell r="E4486">
            <v>1735990</v>
          </cell>
          <cell r="F4486">
            <v>96390</v>
          </cell>
          <cell r="H4486">
            <v>0</v>
          </cell>
          <cell r="I4486">
            <v>0</v>
          </cell>
          <cell r="J4486">
            <v>0</v>
          </cell>
          <cell r="K4486">
            <v>0</v>
          </cell>
          <cell r="L4486">
            <v>1130</v>
          </cell>
          <cell r="M4486">
            <v>109.22</v>
          </cell>
          <cell r="N4486">
            <v>29.46</v>
          </cell>
          <cell r="O4486">
            <v>0.26973081853140451</v>
          </cell>
          <cell r="P4486">
            <v>240</v>
          </cell>
          <cell r="Q4486">
            <v>85000</v>
          </cell>
          <cell r="R4486">
            <v>8.3884819630104381</v>
          </cell>
          <cell r="S4486">
            <v>15.730973451327433</v>
          </cell>
          <cell r="T4486">
            <v>27484</v>
          </cell>
          <cell r="U4486">
            <v>12.389039626928756</v>
          </cell>
          <cell r="V4486">
            <v>1850156</v>
          </cell>
          <cell r="W4486">
            <v>33400.1</v>
          </cell>
          <cell r="X4486">
            <v>72</v>
          </cell>
          <cell r="Y4486">
            <v>0</v>
          </cell>
          <cell r="Z4486">
            <v>15.648000000000025</v>
          </cell>
        </row>
        <row r="4487">
          <cell r="A4487">
            <v>42104</v>
          </cell>
          <cell r="B4487">
            <v>0</v>
          </cell>
          <cell r="C4487">
            <v>0</v>
          </cell>
          <cell r="D4487">
            <v>1099</v>
          </cell>
          <cell r="E4487">
            <v>1555690</v>
          </cell>
          <cell r="F4487">
            <v>89230</v>
          </cell>
          <cell r="H4487">
            <v>0</v>
          </cell>
          <cell r="I4487">
            <v>0</v>
          </cell>
          <cell r="J4487">
            <v>0</v>
          </cell>
          <cell r="K4487">
            <v>0</v>
          </cell>
          <cell r="L4487">
            <v>940</v>
          </cell>
          <cell r="M4487">
            <v>100.68</v>
          </cell>
          <cell r="N4487">
            <v>26.7</v>
          </cell>
          <cell r="O4487">
            <v>0.26519666269368292</v>
          </cell>
          <cell r="P4487">
            <v>240</v>
          </cell>
          <cell r="Q4487">
            <v>75000</v>
          </cell>
          <cell r="R4487">
            <v>8.1690504568931264</v>
          </cell>
          <cell r="S4487">
            <v>1.1691489361702128</v>
          </cell>
          <cell r="T4487">
            <v>23002</v>
          </cell>
          <cell r="U4487">
            <v>11.654584789118474</v>
          </cell>
          <cell r="V4487">
            <v>1646019</v>
          </cell>
          <cell r="W4487">
            <v>37334.400000000001</v>
          </cell>
          <cell r="X4487">
            <v>57</v>
          </cell>
          <cell r="Y4487">
            <v>8</v>
          </cell>
          <cell r="Z4487">
            <v>0</v>
          </cell>
        </row>
        <row r="4488">
          <cell r="A4488">
            <v>42105</v>
          </cell>
          <cell r="B4488">
            <v>0</v>
          </cell>
          <cell r="C4488">
            <v>0</v>
          </cell>
          <cell r="D4488">
            <v>2404</v>
          </cell>
          <cell r="E4488">
            <v>1527150</v>
          </cell>
          <cell r="F4488">
            <v>87820</v>
          </cell>
          <cell r="H4488">
            <v>0</v>
          </cell>
          <cell r="I4488">
            <v>0</v>
          </cell>
          <cell r="J4488">
            <v>0</v>
          </cell>
          <cell r="K4488">
            <v>0</v>
          </cell>
          <cell r="L4488">
            <v>1030</v>
          </cell>
          <cell r="M4488">
            <v>97.2</v>
          </cell>
          <cell r="N4488">
            <v>25.52</v>
          </cell>
          <cell r="O4488">
            <v>0.26255144032921812</v>
          </cell>
          <cell r="P4488">
            <v>240</v>
          </cell>
          <cell r="Q4488">
            <v>69000</v>
          </cell>
          <cell r="R4488">
            <v>8.3074588477366262</v>
          </cell>
          <cell r="S4488">
            <v>2.3339805825242719</v>
          </cell>
          <cell r="T4488">
            <v>26071</v>
          </cell>
          <cell r="U4488">
            <v>13.443528831303087</v>
          </cell>
          <cell r="V4488">
            <v>1617374</v>
          </cell>
          <cell r="W4488">
            <v>37793</v>
          </cell>
          <cell r="X4488">
            <v>54</v>
          </cell>
          <cell r="Y4488">
            <v>11</v>
          </cell>
          <cell r="Z4488">
            <v>0</v>
          </cell>
        </row>
        <row r="4489">
          <cell r="A4489">
            <v>42106</v>
          </cell>
          <cell r="B4489">
            <v>0</v>
          </cell>
          <cell r="C4489">
            <v>0</v>
          </cell>
          <cell r="D4489">
            <v>3697</v>
          </cell>
          <cell r="E4489">
            <v>1569250</v>
          </cell>
          <cell r="F4489">
            <v>92240</v>
          </cell>
          <cell r="H4489">
            <v>0</v>
          </cell>
          <cell r="I4489">
            <v>0</v>
          </cell>
          <cell r="J4489">
            <v>0</v>
          </cell>
          <cell r="K4489">
            <v>0</v>
          </cell>
          <cell r="L4489">
            <v>1070</v>
          </cell>
          <cell r="M4489">
            <v>101.23</v>
          </cell>
          <cell r="N4489">
            <v>23.88</v>
          </cell>
          <cell r="O4489">
            <v>0.23589844907636073</v>
          </cell>
          <cell r="P4489">
            <v>240</v>
          </cell>
          <cell r="Q4489">
            <v>69000</v>
          </cell>
          <cell r="R4489">
            <v>8.2065099278869909</v>
          </cell>
          <cell r="S4489">
            <v>3.4551401869158878</v>
          </cell>
          <cell r="T4489">
            <v>22448</v>
          </cell>
          <cell r="U4489">
            <v>11.242960700509913</v>
          </cell>
          <cell r="V4489">
            <v>1665187</v>
          </cell>
          <cell r="W4489">
            <v>29499.4</v>
          </cell>
          <cell r="X4489">
            <v>62</v>
          </cell>
          <cell r="Y4489">
            <v>3</v>
          </cell>
          <cell r="Z4489">
            <v>1.3759999999999764</v>
          </cell>
        </row>
        <row r="4490">
          <cell r="A4490">
            <v>42107</v>
          </cell>
          <cell r="B4490">
            <v>0</v>
          </cell>
          <cell r="C4490">
            <v>0</v>
          </cell>
          <cell r="D4490">
            <v>231188</v>
          </cell>
          <cell r="E4490">
            <v>1423360</v>
          </cell>
          <cell r="F4490">
            <v>82120</v>
          </cell>
          <cell r="H4490">
            <v>0</v>
          </cell>
          <cell r="I4490">
            <v>0</v>
          </cell>
          <cell r="J4490">
            <v>0</v>
          </cell>
          <cell r="K4490">
            <v>0</v>
          </cell>
          <cell r="L4490">
            <v>3530</v>
          </cell>
          <cell r="M4490">
            <v>90.01</v>
          </cell>
          <cell r="N4490">
            <v>22.98</v>
          </cell>
          <cell r="O4490">
            <v>0.25530496611487613</v>
          </cell>
          <cell r="P4490">
            <v>240</v>
          </cell>
          <cell r="Q4490">
            <v>75000</v>
          </cell>
          <cell r="R4490">
            <v>8.3628485723808463</v>
          </cell>
          <cell r="S4490">
            <v>65.492351274787538</v>
          </cell>
          <cell r="T4490">
            <v>22628</v>
          </cell>
          <cell r="U4490">
            <v>10.866643480504045</v>
          </cell>
          <cell r="V4490">
            <v>1736668</v>
          </cell>
          <cell r="W4490">
            <v>28039.4</v>
          </cell>
          <cell r="X4490">
            <v>63</v>
          </cell>
          <cell r="Y4490">
            <v>2</v>
          </cell>
          <cell r="Z4490">
            <v>7.6719999999999899</v>
          </cell>
        </row>
        <row r="4491">
          <cell r="A4491">
            <v>42108</v>
          </cell>
          <cell r="B4491">
            <v>0</v>
          </cell>
          <cell r="C4491">
            <v>0</v>
          </cell>
          <cell r="D4491">
            <v>1596480</v>
          </cell>
          <cell r="E4491">
            <v>38010</v>
          </cell>
          <cell r="F4491">
            <v>0</v>
          </cell>
          <cell r="H4491">
            <v>0</v>
          </cell>
          <cell r="I4491">
            <v>0</v>
          </cell>
          <cell r="J4491">
            <v>0</v>
          </cell>
          <cell r="K4491">
            <v>0</v>
          </cell>
          <cell r="L4491">
            <v>20830</v>
          </cell>
          <cell r="M4491">
            <v>1.86</v>
          </cell>
          <cell r="N4491">
            <v>0.55000000000000004</v>
          </cell>
          <cell r="O4491">
            <v>0.29569892473118281</v>
          </cell>
          <cell r="P4491">
            <v>240</v>
          </cell>
          <cell r="Q4491">
            <v>75000</v>
          </cell>
          <cell r="R4491">
            <v>10.21774193548387</v>
          </cell>
          <cell r="S4491">
            <v>76.643302928468557</v>
          </cell>
          <cell r="T4491">
            <v>28822</v>
          </cell>
          <cell r="U4491">
            <v>14.706451553695645</v>
          </cell>
          <cell r="V4491">
            <v>1634490</v>
          </cell>
          <cell r="W4491">
            <v>30088.400000000001</v>
          </cell>
          <cell r="X4491">
            <v>60</v>
          </cell>
          <cell r="Y4491">
            <v>5</v>
          </cell>
          <cell r="Z4491">
            <v>0</v>
          </cell>
        </row>
        <row r="4492">
          <cell r="A4492">
            <v>42109</v>
          </cell>
          <cell r="B4492">
            <v>0</v>
          </cell>
          <cell r="C4492">
            <v>0</v>
          </cell>
          <cell r="D4492">
            <v>183177</v>
          </cell>
          <cell r="E4492">
            <v>1345750</v>
          </cell>
          <cell r="F4492">
            <v>47790</v>
          </cell>
          <cell r="H4492">
            <v>0</v>
          </cell>
          <cell r="I4492">
            <v>0</v>
          </cell>
          <cell r="J4492">
            <v>0</v>
          </cell>
          <cell r="K4492">
            <v>0</v>
          </cell>
          <cell r="L4492">
            <v>3200</v>
          </cell>
          <cell r="M4492">
            <v>87.83</v>
          </cell>
          <cell r="N4492">
            <v>21.84</v>
          </cell>
          <cell r="O4492">
            <v>0.24866218831834225</v>
          </cell>
          <cell r="P4492">
            <v>240</v>
          </cell>
          <cell r="Q4492">
            <v>75000</v>
          </cell>
          <cell r="R4492">
            <v>7.9331663440737792</v>
          </cell>
          <cell r="S4492">
            <v>57.242812499999999</v>
          </cell>
          <cell r="T4492">
            <v>25132</v>
          </cell>
          <cell r="U4492">
            <v>13.293500355485479</v>
          </cell>
          <cell r="V4492">
            <v>1576717</v>
          </cell>
          <cell r="W4492">
            <v>26563.5</v>
          </cell>
          <cell r="X4492">
            <v>60</v>
          </cell>
          <cell r="Y4492">
            <v>5</v>
          </cell>
          <cell r="Z4492">
            <v>2.2975999999999814</v>
          </cell>
        </row>
        <row r="4493">
          <cell r="A4493">
            <v>42110</v>
          </cell>
          <cell r="B4493">
            <v>0</v>
          </cell>
          <cell r="C4493">
            <v>0</v>
          </cell>
          <cell r="D4493">
            <v>71150</v>
          </cell>
          <cell r="E4493">
            <v>1580400</v>
          </cell>
          <cell r="F4493">
            <v>74620</v>
          </cell>
          <cell r="H4493">
            <v>0</v>
          </cell>
          <cell r="I4493">
            <v>0</v>
          </cell>
          <cell r="J4493">
            <v>0</v>
          </cell>
          <cell r="K4493">
            <v>0</v>
          </cell>
          <cell r="L4493">
            <v>2110</v>
          </cell>
          <cell r="M4493">
            <v>102.9</v>
          </cell>
          <cell r="N4493">
            <v>24.61</v>
          </cell>
          <cell r="O4493">
            <v>0.23916423712342078</v>
          </cell>
          <cell r="P4493">
            <v>240</v>
          </cell>
          <cell r="Q4493">
            <v>76000</v>
          </cell>
          <cell r="R4493">
            <v>8.0418853255587948</v>
          </cell>
          <cell r="S4493">
            <v>33.720379146919434</v>
          </cell>
          <cell r="T4493">
            <v>24015</v>
          </cell>
          <cell r="U4493">
            <v>11.602860668416206</v>
          </cell>
          <cell r="V4493">
            <v>1726170</v>
          </cell>
          <cell r="W4493">
            <v>0</v>
          </cell>
          <cell r="X4493">
            <v>65</v>
          </cell>
          <cell r="Y4493">
            <v>0</v>
          </cell>
          <cell r="Z4493">
            <v>11.609599999999986</v>
          </cell>
        </row>
        <row r="4494">
          <cell r="A4494">
            <v>42111</v>
          </cell>
          <cell r="B4494">
            <v>0</v>
          </cell>
          <cell r="C4494">
            <v>0</v>
          </cell>
          <cell r="D4494">
            <v>132962</v>
          </cell>
          <cell r="E4494">
            <v>1591440</v>
          </cell>
          <cell r="F4494">
            <v>86510</v>
          </cell>
          <cell r="H4494">
            <v>0</v>
          </cell>
          <cell r="I4494">
            <v>0</v>
          </cell>
          <cell r="J4494">
            <v>0</v>
          </cell>
          <cell r="K4494">
            <v>0</v>
          </cell>
          <cell r="L4494">
            <v>1750</v>
          </cell>
          <cell r="M4494">
            <v>104.4</v>
          </cell>
          <cell r="N4494">
            <v>24.95</v>
          </cell>
          <cell r="O4494">
            <v>0.23898467432950191</v>
          </cell>
          <cell r="P4494">
            <v>240</v>
          </cell>
          <cell r="Q4494">
            <v>79000</v>
          </cell>
          <cell r="R4494">
            <v>8.0361590038314183</v>
          </cell>
          <cell r="S4494">
            <v>75.978285714285718</v>
          </cell>
          <cell r="T4494">
            <v>23998</v>
          </cell>
          <cell r="U4494">
            <v>11.052073209520948</v>
          </cell>
          <cell r="V4494">
            <v>1810912</v>
          </cell>
          <cell r="W4494">
            <v>14081.3</v>
          </cell>
          <cell r="X4494">
            <v>64</v>
          </cell>
          <cell r="Y4494">
            <v>1</v>
          </cell>
          <cell r="Z4494">
            <v>11.667199999999994</v>
          </cell>
        </row>
        <row r="4495">
          <cell r="A4495">
            <v>42112</v>
          </cell>
          <cell r="B4495">
            <v>0</v>
          </cell>
          <cell r="C4495">
            <v>0</v>
          </cell>
          <cell r="D4495">
            <v>977</v>
          </cell>
          <cell r="E4495">
            <v>1630800</v>
          </cell>
          <cell r="F4495">
            <v>90860</v>
          </cell>
          <cell r="H4495">
            <v>0</v>
          </cell>
          <cell r="I4495">
            <v>0</v>
          </cell>
          <cell r="J4495">
            <v>0</v>
          </cell>
          <cell r="K4495">
            <v>0</v>
          </cell>
          <cell r="L4495">
            <v>1440</v>
          </cell>
          <cell r="M4495">
            <v>104.03</v>
          </cell>
          <cell r="N4495">
            <v>23.12</v>
          </cell>
          <cell r="O4495">
            <v>0.22224358358165913</v>
          </cell>
          <cell r="P4495">
            <v>240</v>
          </cell>
          <cell r="Q4495">
            <v>78000</v>
          </cell>
          <cell r="R4495">
            <v>8.2748245698356246</v>
          </cell>
          <cell r="S4495">
            <v>0.67847222222222225</v>
          </cell>
          <cell r="T4495">
            <v>22511</v>
          </cell>
          <cell r="U4495">
            <v>10.898508507596203</v>
          </cell>
          <cell r="V4495">
            <v>1722637</v>
          </cell>
          <cell r="W4495">
            <v>30671.4</v>
          </cell>
          <cell r="X4495">
            <v>67</v>
          </cell>
          <cell r="Y4495">
            <v>0</v>
          </cell>
          <cell r="Z4495">
            <v>13.291199999999982</v>
          </cell>
        </row>
        <row r="4496">
          <cell r="A4496">
            <v>42113</v>
          </cell>
          <cell r="B4496">
            <v>0</v>
          </cell>
          <cell r="C4496">
            <v>0</v>
          </cell>
          <cell r="D4496">
            <v>1098</v>
          </cell>
          <cell r="E4496">
            <v>1650320</v>
          </cell>
          <cell r="F4496">
            <v>90480</v>
          </cell>
          <cell r="H4496">
            <v>0</v>
          </cell>
          <cell r="I4496">
            <v>0</v>
          </cell>
          <cell r="J4496">
            <v>0</v>
          </cell>
          <cell r="K4496">
            <v>0</v>
          </cell>
          <cell r="L4496">
            <v>1410</v>
          </cell>
          <cell r="M4496">
            <v>105.58</v>
          </cell>
          <cell r="N4496">
            <v>26.78</v>
          </cell>
          <cell r="O4496">
            <v>0.25364652396287179</v>
          </cell>
          <cell r="P4496">
            <v>240</v>
          </cell>
          <cell r="Q4496">
            <v>74000</v>
          </cell>
          <cell r="R4496">
            <v>8.2439856033339645</v>
          </cell>
          <cell r="S4496">
            <v>0.77872340425531916</v>
          </cell>
          <cell r="T4496">
            <v>26035</v>
          </cell>
          <cell r="U4496">
            <v>12.465247678107444</v>
          </cell>
          <cell r="V4496">
            <v>1741898</v>
          </cell>
          <cell r="W4496">
            <v>32817.199999999997</v>
          </cell>
          <cell r="X4496">
            <v>62</v>
          </cell>
          <cell r="Y4496">
            <v>3</v>
          </cell>
          <cell r="Z4496">
            <v>10.303999999999981</v>
          </cell>
        </row>
        <row r="4497">
          <cell r="A4497">
            <v>42114</v>
          </cell>
          <cell r="B4497">
            <v>0</v>
          </cell>
          <cell r="C4497">
            <v>0</v>
          </cell>
          <cell r="D4497">
            <v>1057</v>
          </cell>
          <cell r="E4497">
            <v>1571270</v>
          </cell>
          <cell r="F4497">
            <v>89410</v>
          </cell>
          <cell r="H4497">
            <v>0</v>
          </cell>
          <cell r="I4497">
            <v>0</v>
          </cell>
          <cell r="J4497">
            <v>0</v>
          </cell>
          <cell r="K4497">
            <v>0</v>
          </cell>
          <cell r="L4497">
            <v>1420</v>
          </cell>
          <cell r="M4497">
            <v>100.17</v>
          </cell>
          <cell r="N4497">
            <v>25.75</v>
          </cell>
          <cell r="O4497">
            <v>0.25706299291204954</v>
          </cell>
          <cell r="P4497">
            <v>240</v>
          </cell>
          <cell r="Q4497">
            <v>71000</v>
          </cell>
          <cell r="R4497">
            <v>8.2893081761006293</v>
          </cell>
          <cell r="S4497">
            <v>0.7443661971830986</v>
          </cell>
          <cell r="T4497">
            <v>25069</v>
          </cell>
          <cell r="U4497">
            <v>12.581741876121191</v>
          </cell>
          <cell r="V4497">
            <v>1661737</v>
          </cell>
          <cell r="W4497">
            <v>32342.6</v>
          </cell>
          <cell r="X4497">
            <v>54</v>
          </cell>
          <cell r="Y4497">
            <v>11</v>
          </cell>
          <cell r="Z4497">
            <v>0</v>
          </cell>
        </row>
        <row r="4498">
          <cell r="A4498">
            <v>42115</v>
          </cell>
          <cell r="B4498">
            <v>0</v>
          </cell>
          <cell r="C4498">
            <v>0</v>
          </cell>
          <cell r="D4498">
            <v>954</v>
          </cell>
          <cell r="E4498">
            <v>1582490</v>
          </cell>
          <cell r="F4498">
            <v>88100</v>
          </cell>
          <cell r="H4498">
            <v>0</v>
          </cell>
          <cell r="I4498">
            <v>0</v>
          </cell>
          <cell r="J4498">
            <v>0</v>
          </cell>
          <cell r="K4498">
            <v>0</v>
          </cell>
          <cell r="L4498">
            <v>1400</v>
          </cell>
          <cell r="M4498">
            <v>98.18</v>
          </cell>
          <cell r="N4498">
            <v>25.9</v>
          </cell>
          <cell r="O4498">
            <v>0.26380118150336113</v>
          </cell>
          <cell r="P4498">
            <v>240</v>
          </cell>
          <cell r="Q4498">
            <v>71000</v>
          </cell>
          <cell r="R4498">
            <v>8.5077918109594624</v>
          </cell>
          <cell r="S4498">
            <v>0.68142857142857138</v>
          </cell>
          <cell r="T4498">
            <v>27218</v>
          </cell>
          <cell r="U4498">
            <v>13.58014625998478</v>
          </cell>
          <cell r="V4498">
            <v>1671544</v>
          </cell>
          <cell r="W4498">
            <v>33145.1</v>
          </cell>
          <cell r="X4498">
            <v>53</v>
          </cell>
          <cell r="Y4498">
            <v>12</v>
          </cell>
          <cell r="Z4498">
            <v>0</v>
          </cell>
        </row>
        <row r="4499">
          <cell r="A4499">
            <v>42116</v>
          </cell>
          <cell r="B4499">
            <v>0</v>
          </cell>
          <cell r="C4499">
            <v>0</v>
          </cell>
          <cell r="D4499">
            <v>690</v>
          </cell>
          <cell r="E4499">
            <v>1559550</v>
          </cell>
          <cell r="F4499">
            <v>87620</v>
          </cell>
          <cell r="H4499">
            <v>0</v>
          </cell>
          <cell r="I4499">
            <v>0</v>
          </cell>
          <cell r="J4499">
            <v>0</v>
          </cell>
          <cell r="K4499">
            <v>0</v>
          </cell>
          <cell r="L4499">
            <v>1430</v>
          </cell>
          <cell r="M4499">
            <v>100.5</v>
          </cell>
          <cell r="N4499">
            <v>26.23</v>
          </cell>
          <cell r="O4499">
            <v>0.26099502487562187</v>
          </cell>
          <cell r="P4499">
            <v>240</v>
          </cell>
          <cell r="Q4499">
            <v>71000</v>
          </cell>
          <cell r="R4499">
            <v>8.1948756218905476</v>
          </cell>
          <cell r="S4499">
            <v>0.4825174825174825</v>
          </cell>
          <cell r="T4499">
            <v>26662</v>
          </cell>
          <cell r="U4499">
            <v>13.493930309613681</v>
          </cell>
          <cell r="V4499">
            <v>1647860</v>
          </cell>
          <cell r="W4499">
            <v>29828.1</v>
          </cell>
          <cell r="X4499">
            <v>53</v>
          </cell>
          <cell r="Y4499">
            <v>12</v>
          </cell>
          <cell r="Z4499">
            <v>0</v>
          </cell>
        </row>
        <row r="4500">
          <cell r="A4500">
            <v>42117</v>
          </cell>
          <cell r="B4500">
            <v>0</v>
          </cell>
          <cell r="C4500">
            <v>0</v>
          </cell>
          <cell r="D4500">
            <v>19312</v>
          </cell>
          <cell r="E4500">
            <v>1577810</v>
          </cell>
          <cell r="F4500">
            <v>88300</v>
          </cell>
          <cell r="H4500">
            <v>0</v>
          </cell>
          <cell r="I4500">
            <v>0</v>
          </cell>
          <cell r="J4500">
            <v>0</v>
          </cell>
          <cell r="K4500">
            <v>0</v>
          </cell>
          <cell r="L4500">
            <v>1400</v>
          </cell>
          <cell r="M4500">
            <v>101.68</v>
          </cell>
          <cell r="N4500">
            <v>24.16</v>
          </cell>
          <cell r="O4500">
            <v>0.23760818253343821</v>
          </cell>
          <cell r="P4500">
            <v>240</v>
          </cell>
          <cell r="Q4500">
            <v>77000</v>
          </cell>
          <cell r="R4500">
            <v>8.1929091266719123</v>
          </cell>
          <cell r="S4500">
            <v>13.794285714285714</v>
          </cell>
          <cell r="T4500">
            <v>27325</v>
          </cell>
          <cell r="U4500">
            <v>13.521272417234378</v>
          </cell>
          <cell r="V4500">
            <v>1685422</v>
          </cell>
          <cell r="W4500">
            <v>30055.9</v>
          </cell>
          <cell r="X4500">
            <v>50</v>
          </cell>
          <cell r="Y4500">
            <v>15</v>
          </cell>
          <cell r="Z4500">
            <v>0</v>
          </cell>
        </row>
        <row r="4501">
          <cell r="A4501">
            <v>42118</v>
          </cell>
          <cell r="B4501">
            <v>0</v>
          </cell>
          <cell r="C4501">
            <v>0</v>
          </cell>
          <cell r="D4501">
            <v>9912</v>
          </cell>
          <cell r="E4501">
            <v>1486690</v>
          </cell>
          <cell r="F4501">
            <v>83130</v>
          </cell>
          <cell r="H4501">
            <v>0</v>
          </cell>
          <cell r="I4501">
            <v>0</v>
          </cell>
          <cell r="J4501">
            <v>0</v>
          </cell>
          <cell r="K4501">
            <v>0</v>
          </cell>
          <cell r="L4501">
            <v>1440</v>
          </cell>
          <cell r="M4501">
            <v>94.6</v>
          </cell>
          <cell r="N4501">
            <v>21.91</v>
          </cell>
          <cell r="O4501">
            <v>0.23160676532769559</v>
          </cell>
          <cell r="P4501">
            <v>240</v>
          </cell>
          <cell r="Q4501">
            <v>68000</v>
          </cell>
          <cell r="R4501">
            <v>8.2971458773784352</v>
          </cell>
          <cell r="S4501">
            <v>6.8833333333333337</v>
          </cell>
          <cell r="T4501">
            <v>27756</v>
          </cell>
          <cell r="U4501">
            <v>14.653437418498836</v>
          </cell>
          <cell r="V4501">
            <v>1579732</v>
          </cell>
          <cell r="W4501">
            <v>29599.4</v>
          </cell>
          <cell r="X4501">
            <v>50</v>
          </cell>
          <cell r="Y4501">
            <v>15</v>
          </cell>
          <cell r="Z4501">
            <v>0</v>
          </cell>
        </row>
        <row r="4502">
          <cell r="A4502">
            <v>42119</v>
          </cell>
          <cell r="B4502">
            <v>0</v>
          </cell>
          <cell r="C4502">
            <v>0</v>
          </cell>
          <cell r="D4502">
            <v>40373</v>
          </cell>
          <cell r="E4502">
            <v>1528310</v>
          </cell>
          <cell r="F4502">
            <v>83410</v>
          </cell>
          <cell r="H4502">
            <v>0</v>
          </cell>
          <cell r="I4502">
            <v>0</v>
          </cell>
          <cell r="J4502">
            <v>0</v>
          </cell>
          <cell r="K4502">
            <v>0</v>
          </cell>
          <cell r="L4502">
            <v>1420</v>
          </cell>
          <cell r="M4502">
            <v>97.86</v>
          </cell>
          <cell r="N4502">
            <v>24.3</v>
          </cell>
          <cell r="O4502">
            <v>0.24831391784181484</v>
          </cell>
          <cell r="P4502">
            <v>240</v>
          </cell>
          <cell r="Q4502">
            <v>73000</v>
          </cell>
          <cell r="R4502">
            <v>8.2348252605763328</v>
          </cell>
          <cell r="S4502">
            <v>28.43169014084507</v>
          </cell>
          <cell r="T4502">
            <v>26463</v>
          </cell>
          <cell r="U4502">
            <v>13.358898076561065</v>
          </cell>
          <cell r="V4502">
            <v>1652093</v>
          </cell>
          <cell r="W4502">
            <v>30092.799999999999</v>
          </cell>
          <cell r="X4502">
            <v>66</v>
          </cell>
          <cell r="Y4502">
            <v>0</v>
          </cell>
          <cell r="Z4502">
            <v>11.903999999999989</v>
          </cell>
        </row>
        <row r="4503">
          <cell r="A4503">
            <v>42120</v>
          </cell>
          <cell r="B4503">
            <v>0</v>
          </cell>
          <cell r="C4503">
            <v>0</v>
          </cell>
          <cell r="D4503">
            <v>15088</v>
          </cell>
          <cell r="E4503">
            <v>1532060</v>
          </cell>
          <cell r="F4503">
            <v>87230</v>
          </cell>
          <cell r="H4503">
            <v>0</v>
          </cell>
          <cell r="I4503">
            <v>0</v>
          </cell>
          <cell r="J4503">
            <v>0</v>
          </cell>
          <cell r="K4503">
            <v>0</v>
          </cell>
          <cell r="L4503">
            <v>1430</v>
          </cell>
          <cell r="M4503">
            <v>99.55</v>
          </cell>
          <cell r="N4503">
            <v>26.06</v>
          </cell>
          <cell r="O4503">
            <v>0.26177800100452031</v>
          </cell>
          <cell r="P4503">
            <v>240</v>
          </cell>
          <cell r="Q4503">
            <v>68000</v>
          </cell>
          <cell r="R4503">
            <v>8.1330487192365641</v>
          </cell>
          <cell r="S4503">
            <v>10.551048951048951</v>
          </cell>
          <cell r="T4503">
            <v>39064</v>
          </cell>
          <cell r="U4503">
            <v>19.933807234311772</v>
          </cell>
          <cell r="V4503">
            <v>1634378</v>
          </cell>
          <cell r="W4503">
            <v>27999.200000000001</v>
          </cell>
          <cell r="X4503">
            <v>56</v>
          </cell>
          <cell r="Y4503">
            <v>9</v>
          </cell>
          <cell r="Z4503">
            <v>0</v>
          </cell>
        </row>
        <row r="4504">
          <cell r="A4504">
            <v>42121</v>
          </cell>
          <cell r="B4504">
            <v>0</v>
          </cell>
          <cell r="C4504">
            <v>0</v>
          </cell>
          <cell r="D4504">
            <v>930</v>
          </cell>
          <cell r="E4504">
            <v>1493160</v>
          </cell>
          <cell r="F4504">
            <v>83730</v>
          </cell>
          <cell r="H4504">
            <v>0</v>
          </cell>
          <cell r="I4504">
            <v>0</v>
          </cell>
          <cell r="J4504">
            <v>0</v>
          </cell>
          <cell r="K4504">
            <v>0</v>
          </cell>
          <cell r="L4504">
            <v>1440</v>
          </cell>
          <cell r="M4504">
            <v>95.05</v>
          </cell>
          <cell r="N4504">
            <v>23.23</v>
          </cell>
          <cell r="O4504">
            <v>0.24439768542872173</v>
          </cell>
          <cell r="P4504">
            <v>240</v>
          </cell>
          <cell r="Q4504">
            <v>70000</v>
          </cell>
          <cell r="R4504">
            <v>8.2950552340873216</v>
          </cell>
          <cell r="S4504">
            <v>0.64583333333333337</v>
          </cell>
          <cell r="T4504">
            <v>31648</v>
          </cell>
          <cell r="U4504">
            <v>16.728417690230827</v>
          </cell>
          <cell r="V4504">
            <v>1577820</v>
          </cell>
          <cell r="W4504">
            <v>29353.4</v>
          </cell>
          <cell r="X4504">
            <v>52</v>
          </cell>
          <cell r="Y4504">
            <v>13</v>
          </cell>
          <cell r="Z4504">
            <v>0</v>
          </cell>
        </row>
        <row r="4505">
          <cell r="A4505">
            <v>42122</v>
          </cell>
          <cell r="B4505">
            <v>0</v>
          </cell>
          <cell r="C4505">
            <v>0</v>
          </cell>
          <cell r="D4505">
            <v>2900</v>
          </cell>
          <cell r="E4505">
            <v>1511360</v>
          </cell>
          <cell r="F4505">
            <v>85850</v>
          </cell>
          <cell r="H4505">
            <v>0</v>
          </cell>
          <cell r="I4505">
            <v>0</v>
          </cell>
          <cell r="J4505">
            <v>0</v>
          </cell>
          <cell r="K4505">
            <v>0</v>
          </cell>
          <cell r="L4505">
            <v>1440</v>
          </cell>
          <cell r="M4505">
            <v>99.08</v>
          </cell>
          <cell r="N4505">
            <v>22.46</v>
          </cell>
          <cell r="O4505">
            <v>0.22668550666128381</v>
          </cell>
          <cell r="P4505">
            <v>240</v>
          </cell>
          <cell r="Q4505">
            <v>69000</v>
          </cell>
          <cell r="R4505">
            <v>8.0602038756560361</v>
          </cell>
          <cell r="S4505">
            <v>2.0138888888888888</v>
          </cell>
          <cell r="T4505">
            <v>26948</v>
          </cell>
          <cell r="U4505">
            <v>14.04567935954403</v>
          </cell>
          <cell r="V4505">
            <v>1600110</v>
          </cell>
          <cell r="W4505">
            <v>28936.9</v>
          </cell>
          <cell r="X4505">
            <v>52</v>
          </cell>
          <cell r="Y4505">
            <v>13</v>
          </cell>
          <cell r="Z4505">
            <v>0</v>
          </cell>
        </row>
        <row r="4506">
          <cell r="A4506">
            <v>42123</v>
          </cell>
          <cell r="B4506">
            <v>0</v>
          </cell>
          <cell r="C4506">
            <v>0</v>
          </cell>
          <cell r="D4506">
            <v>1244</v>
          </cell>
          <cell r="E4506">
            <v>1571050</v>
          </cell>
          <cell r="F4506">
            <v>89350</v>
          </cell>
          <cell r="H4506">
            <v>0</v>
          </cell>
          <cell r="I4506">
            <v>0</v>
          </cell>
          <cell r="J4506">
            <v>0</v>
          </cell>
          <cell r="K4506">
            <v>0</v>
          </cell>
          <cell r="L4506">
            <v>1470</v>
          </cell>
          <cell r="M4506">
            <v>98.93</v>
          </cell>
          <cell r="N4506">
            <v>24.33</v>
          </cell>
          <cell r="O4506">
            <v>0.24593146669362173</v>
          </cell>
          <cell r="P4506">
            <v>240</v>
          </cell>
          <cell r="Q4506">
            <v>71000</v>
          </cell>
          <cell r="R4506">
            <v>8.3917921762862626</v>
          </cell>
          <cell r="S4506">
            <v>0.84625850340136055</v>
          </cell>
          <cell r="T4506">
            <v>24859</v>
          </cell>
          <cell r="U4506">
            <v>12.477044421067328</v>
          </cell>
          <cell r="V4506">
            <v>1661644</v>
          </cell>
          <cell r="W4506">
            <v>28590.799999999999</v>
          </cell>
          <cell r="X4506">
            <v>56</v>
          </cell>
          <cell r="Y4506">
            <v>9</v>
          </cell>
          <cell r="Z4506">
            <v>0</v>
          </cell>
        </row>
        <row r="4507">
          <cell r="A4507">
            <v>42124</v>
          </cell>
          <cell r="B4507">
            <v>0</v>
          </cell>
          <cell r="C4507">
            <v>0</v>
          </cell>
          <cell r="D4507">
            <v>350</v>
          </cell>
          <cell r="E4507">
            <v>1551060</v>
          </cell>
          <cell r="F4507">
            <v>86980</v>
          </cell>
          <cell r="H4507">
            <v>0</v>
          </cell>
          <cell r="I4507">
            <v>0</v>
          </cell>
          <cell r="J4507">
            <v>0</v>
          </cell>
          <cell r="K4507">
            <v>0</v>
          </cell>
          <cell r="L4507">
            <v>1430</v>
          </cell>
          <cell r="M4507">
            <v>97</v>
          </cell>
          <cell r="N4507">
            <v>24.46</v>
          </cell>
          <cell r="O4507">
            <v>0.25216494845360826</v>
          </cell>
          <cell r="P4507">
            <v>240</v>
          </cell>
          <cell r="Q4507">
            <v>72000</v>
          </cell>
          <cell r="R4507">
            <v>8.4435051546391744</v>
          </cell>
          <cell r="S4507">
            <v>0.24475524475524477</v>
          </cell>
          <cell r="T4507">
            <v>28712</v>
          </cell>
          <cell r="U4507">
            <v>14.615450533755697</v>
          </cell>
          <cell r="V4507">
            <v>1638390</v>
          </cell>
          <cell r="W4507">
            <v>27782.6</v>
          </cell>
          <cell r="X4507">
            <v>57</v>
          </cell>
          <cell r="Y4507">
            <v>8</v>
          </cell>
          <cell r="Z4507">
            <v>0</v>
          </cell>
        </row>
        <row r="4508">
          <cell r="A4508">
            <v>42125</v>
          </cell>
          <cell r="B4508">
            <v>0</v>
          </cell>
          <cell r="C4508">
            <v>0</v>
          </cell>
          <cell r="D4508">
            <v>0</v>
          </cell>
          <cell r="E4508">
            <v>1670050</v>
          </cell>
          <cell r="F4508">
            <v>92530</v>
          </cell>
          <cell r="H4508">
            <v>0</v>
          </cell>
          <cell r="I4508">
            <v>0</v>
          </cell>
          <cell r="J4508">
            <v>0</v>
          </cell>
          <cell r="K4508">
            <v>0</v>
          </cell>
          <cell r="L4508">
            <v>0</v>
          </cell>
          <cell r="M4508">
            <v>104.14</v>
          </cell>
          <cell r="N4508">
            <v>26.29</v>
          </cell>
          <cell r="O4508">
            <v>0.25244862684847319</v>
          </cell>
          <cell r="P4508">
            <v>240</v>
          </cell>
          <cell r="Q4508">
            <v>76000</v>
          </cell>
          <cell r="R4508">
            <v>8.4625504129057045</v>
          </cell>
          <cell r="S4508" t="str">
            <v/>
          </cell>
          <cell r="T4508">
            <v>26876</v>
          </cell>
          <cell r="U4508">
            <v>12.716917246309386</v>
          </cell>
          <cell r="V4508">
            <v>1762580</v>
          </cell>
          <cell r="W4508">
            <v>30352.9</v>
          </cell>
          <cell r="X4508">
            <v>52</v>
          </cell>
          <cell r="Y4508">
            <v>13</v>
          </cell>
          <cell r="Z4508">
            <v>0</v>
          </cell>
        </row>
        <row r="4509">
          <cell r="A4509">
            <v>42126</v>
          </cell>
          <cell r="B4509">
            <v>0</v>
          </cell>
          <cell r="C4509">
            <v>0</v>
          </cell>
          <cell r="D4509">
            <v>1061</v>
          </cell>
          <cell r="E4509">
            <v>1710850</v>
          </cell>
          <cell r="F4509">
            <v>96390</v>
          </cell>
          <cell r="H4509">
            <v>0</v>
          </cell>
          <cell r="I4509">
            <v>0</v>
          </cell>
          <cell r="J4509">
            <v>0</v>
          </cell>
          <cell r="K4509">
            <v>0</v>
          </cell>
          <cell r="L4509">
            <v>40</v>
          </cell>
          <cell r="M4509">
            <v>106.64</v>
          </cell>
          <cell r="N4509">
            <v>26.15</v>
          </cell>
          <cell r="O4509">
            <v>0.24521755438859713</v>
          </cell>
          <cell r="P4509">
            <v>240</v>
          </cell>
          <cell r="Q4509">
            <v>76000</v>
          </cell>
          <cell r="R4509">
            <v>8.4735558889722427</v>
          </cell>
          <cell r="S4509">
            <v>26.524999999999999</v>
          </cell>
          <cell r="T4509">
            <v>27370</v>
          </cell>
          <cell r="U4509">
            <v>12.623219253874215</v>
          </cell>
          <cell r="V4509">
            <v>1808301</v>
          </cell>
          <cell r="W4509">
            <v>29536.3</v>
          </cell>
          <cell r="X4509">
            <v>60</v>
          </cell>
          <cell r="Y4509">
            <v>5</v>
          </cell>
          <cell r="Z4509">
            <v>2.7151999999999958</v>
          </cell>
        </row>
        <row r="4510">
          <cell r="A4510">
            <v>42127</v>
          </cell>
          <cell r="B4510">
            <v>0</v>
          </cell>
          <cell r="C4510">
            <v>0</v>
          </cell>
          <cell r="D4510">
            <v>1172</v>
          </cell>
          <cell r="E4510">
            <v>1659250</v>
          </cell>
          <cell r="F4510">
            <v>93320</v>
          </cell>
          <cell r="H4510">
            <v>0</v>
          </cell>
          <cell r="I4510">
            <v>0</v>
          </cell>
          <cell r="J4510">
            <v>0</v>
          </cell>
          <cell r="K4510">
            <v>0</v>
          </cell>
          <cell r="L4510">
            <v>40</v>
          </cell>
          <cell r="M4510">
            <v>104.77</v>
          </cell>
          <cell r="N4510">
            <v>23.02</v>
          </cell>
          <cell r="O4510">
            <v>0.21971938532022525</v>
          </cell>
          <cell r="P4510">
            <v>240</v>
          </cell>
          <cell r="Q4510">
            <v>80000</v>
          </cell>
          <cell r="R4510">
            <v>8.363892335592249</v>
          </cell>
          <cell r="S4510">
            <v>29.3</v>
          </cell>
          <cell r="T4510">
            <v>22532</v>
          </cell>
          <cell r="U4510">
            <v>10.715195279579323</v>
          </cell>
          <cell r="V4510">
            <v>1753742</v>
          </cell>
          <cell r="W4510">
            <v>34333.599999999999</v>
          </cell>
          <cell r="X4510">
            <v>66</v>
          </cell>
          <cell r="Y4510">
            <v>0</v>
          </cell>
          <cell r="Z4510">
            <v>6.0751999999999882</v>
          </cell>
        </row>
        <row r="4511">
          <cell r="A4511">
            <v>42128</v>
          </cell>
          <cell r="B4511">
            <v>0</v>
          </cell>
          <cell r="C4511">
            <v>0</v>
          </cell>
          <cell r="D4511">
            <v>206578</v>
          </cell>
          <cell r="E4511">
            <v>1841350</v>
          </cell>
          <cell r="F4511">
            <v>100120</v>
          </cell>
          <cell r="H4511">
            <v>0</v>
          </cell>
          <cell r="I4511">
            <v>0</v>
          </cell>
          <cell r="J4511">
            <v>0</v>
          </cell>
          <cell r="K4511">
            <v>0</v>
          </cell>
          <cell r="L4511">
            <v>2850</v>
          </cell>
          <cell r="M4511">
            <v>117.16</v>
          </cell>
          <cell r="N4511">
            <v>27.68</v>
          </cell>
          <cell r="O4511">
            <v>0.23625810856947765</v>
          </cell>
          <cell r="P4511">
            <v>240</v>
          </cell>
          <cell r="Q4511">
            <v>109000</v>
          </cell>
          <cell r="R4511">
            <v>8.2855496756572204</v>
          </cell>
          <cell r="S4511">
            <v>72.48350877192982</v>
          </cell>
          <cell r="T4511">
            <v>34907</v>
          </cell>
          <cell r="U4511">
            <v>13.552973676565887</v>
          </cell>
          <cell r="V4511">
            <v>2148048</v>
          </cell>
          <cell r="W4511">
            <v>35910.6</v>
          </cell>
          <cell r="X4511">
            <v>70</v>
          </cell>
          <cell r="Y4511">
            <v>0</v>
          </cell>
          <cell r="Z4511">
            <v>9.9519999999999911</v>
          </cell>
        </row>
        <row r="4512">
          <cell r="A4512">
            <v>42129</v>
          </cell>
          <cell r="B4512">
            <v>0</v>
          </cell>
          <cell r="C4512">
            <v>0</v>
          </cell>
          <cell r="D4512">
            <v>182451</v>
          </cell>
          <cell r="E4512">
            <v>2046520</v>
          </cell>
          <cell r="F4512">
            <v>102040</v>
          </cell>
          <cell r="H4512">
            <v>0</v>
          </cell>
          <cell r="I4512">
            <v>0</v>
          </cell>
          <cell r="J4512">
            <v>0</v>
          </cell>
          <cell r="K4512">
            <v>0</v>
          </cell>
          <cell r="L4512">
            <v>2970</v>
          </cell>
          <cell r="M4512">
            <v>127.34</v>
          </cell>
          <cell r="N4512">
            <v>27</v>
          </cell>
          <cell r="O4512">
            <v>0.2120307837286006</v>
          </cell>
          <cell r="P4512">
            <v>240</v>
          </cell>
          <cell r="Q4512">
            <v>107000</v>
          </cell>
          <cell r="R4512">
            <v>8.4363122349615196</v>
          </cell>
          <cell r="S4512">
            <v>61.431313131313132</v>
          </cell>
          <cell r="T4512">
            <v>41724</v>
          </cell>
          <cell r="U4512">
            <v>14.928207545996136</v>
          </cell>
          <cell r="V4512">
            <v>2331011</v>
          </cell>
          <cell r="W4512">
            <v>34128.699999999997</v>
          </cell>
          <cell r="X4512">
            <v>70</v>
          </cell>
          <cell r="Y4512">
            <v>0</v>
          </cell>
          <cell r="Z4512">
            <v>11.69919999999999</v>
          </cell>
        </row>
        <row r="4513">
          <cell r="A4513">
            <v>42130</v>
          </cell>
          <cell r="B4513">
            <v>0</v>
          </cell>
          <cell r="C4513">
            <v>0</v>
          </cell>
          <cell r="D4513">
            <v>131124</v>
          </cell>
          <cell r="E4513">
            <v>2074940</v>
          </cell>
          <cell r="F4513">
            <v>106370</v>
          </cell>
          <cell r="H4513">
            <v>0</v>
          </cell>
          <cell r="I4513">
            <v>0</v>
          </cell>
          <cell r="J4513">
            <v>0</v>
          </cell>
          <cell r="K4513">
            <v>0</v>
          </cell>
          <cell r="L4513">
            <v>2140</v>
          </cell>
          <cell r="M4513">
            <v>128.5</v>
          </cell>
          <cell r="N4513">
            <v>25.73</v>
          </cell>
          <cell r="O4513">
            <v>0.20023346303501946</v>
          </cell>
          <cell r="P4513">
            <v>240</v>
          </cell>
          <cell r="Q4513">
            <v>103000</v>
          </cell>
          <cell r="R4513">
            <v>8.4875875486381318</v>
          </cell>
          <cell r="S4513">
            <v>61.272897196261681</v>
          </cell>
          <cell r="T4513">
            <v>37576</v>
          </cell>
          <cell r="U4513">
            <v>13.552120406463491</v>
          </cell>
          <cell r="V4513">
            <v>2312434</v>
          </cell>
          <cell r="W4513">
            <v>41031.599999999999</v>
          </cell>
          <cell r="X4513">
            <v>70</v>
          </cell>
          <cell r="Y4513">
            <v>0</v>
          </cell>
          <cell r="Z4513">
            <v>10.703999999999986</v>
          </cell>
        </row>
        <row r="4514">
          <cell r="A4514">
            <v>42131</v>
          </cell>
          <cell r="B4514">
            <v>0</v>
          </cell>
          <cell r="C4514">
            <v>0</v>
          </cell>
          <cell r="D4514">
            <v>235126</v>
          </cell>
          <cell r="E4514">
            <v>2104570</v>
          </cell>
          <cell r="F4514">
            <v>105520</v>
          </cell>
          <cell r="H4514">
            <v>0</v>
          </cell>
          <cell r="I4514">
            <v>0</v>
          </cell>
          <cell r="J4514">
            <v>0</v>
          </cell>
          <cell r="K4514">
            <v>0</v>
          </cell>
          <cell r="L4514">
            <v>3160</v>
          </cell>
          <cell r="M4514">
            <v>128.82</v>
          </cell>
          <cell r="N4514">
            <v>30.39</v>
          </cell>
          <cell r="O4514">
            <v>0.23591057289240802</v>
          </cell>
          <cell r="P4514">
            <v>240</v>
          </cell>
          <cell r="Q4514">
            <v>109000</v>
          </cell>
          <cell r="R4514">
            <v>8.5782099052942087</v>
          </cell>
          <cell r="S4514">
            <v>74.40696202531646</v>
          </cell>
          <cell r="T4514">
            <v>39251</v>
          </cell>
          <cell r="U4514">
            <v>13.387501963016762</v>
          </cell>
          <cell r="V4514">
            <v>2445216</v>
          </cell>
          <cell r="W4514">
            <v>48730.6</v>
          </cell>
          <cell r="X4514">
            <v>68</v>
          </cell>
          <cell r="Y4514">
            <v>0</v>
          </cell>
          <cell r="Z4514">
            <v>10.401599999999981</v>
          </cell>
        </row>
        <row r="4515">
          <cell r="A4515">
            <v>42132</v>
          </cell>
          <cell r="B4515">
            <v>0</v>
          </cell>
          <cell r="C4515">
            <v>0</v>
          </cell>
          <cell r="D4515">
            <v>288550</v>
          </cell>
          <cell r="E4515">
            <v>2163540</v>
          </cell>
          <cell r="F4515">
            <v>107330</v>
          </cell>
          <cell r="H4515">
            <v>0</v>
          </cell>
          <cell r="I4515">
            <v>0</v>
          </cell>
          <cell r="J4515">
            <v>0</v>
          </cell>
          <cell r="K4515">
            <v>0</v>
          </cell>
          <cell r="L4515">
            <v>4100</v>
          </cell>
          <cell r="M4515">
            <v>133.80000000000001</v>
          </cell>
          <cell r="N4515">
            <v>32.67</v>
          </cell>
          <cell r="O4515">
            <v>0.24417040358744393</v>
          </cell>
          <cell r="P4515">
            <v>240</v>
          </cell>
          <cell r="Q4515">
            <v>115000</v>
          </cell>
          <cell r="R4515">
            <v>8.4860612855007478</v>
          </cell>
          <cell r="S4515">
            <v>70.378048780487802</v>
          </cell>
          <cell r="T4515">
            <v>35136</v>
          </cell>
          <cell r="U4515">
            <v>11.449243969336804</v>
          </cell>
          <cell r="V4515">
            <v>2559420</v>
          </cell>
          <cell r="W4515">
            <v>50309.2</v>
          </cell>
          <cell r="X4515">
            <v>75</v>
          </cell>
          <cell r="Y4515">
            <v>0</v>
          </cell>
          <cell r="Z4515">
            <v>19.152000000000015</v>
          </cell>
        </row>
        <row r="4516">
          <cell r="A4516">
            <v>42133</v>
          </cell>
          <cell r="B4516">
            <v>0</v>
          </cell>
          <cell r="C4516">
            <v>0</v>
          </cell>
          <cell r="D4516">
            <v>263699</v>
          </cell>
          <cell r="E4516">
            <v>2195850</v>
          </cell>
          <cell r="F4516">
            <v>110420</v>
          </cell>
          <cell r="H4516">
            <v>0</v>
          </cell>
          <cell r="I4516">
            <v>0</v>
          </cell>
          <cell r="J4516">
            <v>0</v>
          </cell>
          <cell r="K4516">
            <v>0</v>
          </cell>
          <cell r="L4516">
            <v>3650</v>
          </cell>
          <cell r="M4516">
            <v>135.63</v>
          </cell>
          <cell r="N4516">
            <v>35.07</v>
          </cell>
          <cell r="O4516">
            <v>0.25857111258571114</v>
          </cell>
          <cell r="P4516">
            <v>240</v>
          </cell>
          <cell r="Q4516">
            <v>112000</v>
          </cell>
          <cell r="R4516">
            <v>8.5020644400206447</v>
          </cell>
          <cell r="S4516">
            <v>72.246301369863019</v>
          </cell>
          <cell r="T4516">
            <v>28913</v>
          </cell>
          <cell r="U4516">
            <v>9.3827754342562102</v>
          </cell>
          <cell r="V4516">
            <v>2569969</v>
          </cell>
          <cell r="W4516">
            <v>51512.3</v>
          </cell>
          <cell r="X4516">
            <v>69</v>
          </cell>
          <cell r="Y4516">
            <v>0</v>
          </cell>
          <cell r="Z4516">
            <v>16.704000000000022</v>
          </cell>
        </row>
        <row r="4517">
          <cell r="A4517">
            <v>42134</v>
          </cell>
          <cell r="B4517">
            <v>0</v>
          </cell>
          <cell r="C4517">
            <v>0</v>
          </cell>
          <cell r="D4517">
            <v>240526</v>
          </cell>
          <cell r="E4517">
            <v>2170540</v>
          </cell>
          <cell r="F4517">
            <v>111230</v>
          </cell>
          <cell r="H4517">
            <v>0</v>
          </cell>
          <cell r="I4517">
            <v>0</v>
          </cell>
          <cell r="J4517">
            <v>0</v>
          </cell>
          <cell r="K4517">
            <v>0</v>
          </cell>
          <cell r="L4517">
            <v>3540</v>
          </cell>
          <cell r="M4517">
            <v>135.51</v>
          </cell>
          <cell r="N4517">
            <v>34.74</v>
          </cell>
          <cell r="O4517">
            <v>0.25636484392295777</v>
          </cell>
          <cell r="P4517">
            <v>240</v>
          </cell>
          <cell r="Q4517">
            <v>117000</v>
          </cell>
          <cell r="R4517">
            <v>8.4191941554128853</v>
          </cell>
          <cell r="S4517">
            <v>67.945197740112988</v>
          </cell>
          <cell r="T4517">
            <v>26442</v>
          </cell>
          <cell r="U4517">
            <v>8.7430769425951596</v>
          </cell>
          <cell r="V4517">
            <v>2522296</v>
          </cell>
          <cell r="W4517">
            <v>54058.6</v>
          </cell>
          <cell r="X4517">
            <v>73</v>
          </cell>
          <cell r="Y4517">
            <v>0</v>
          </cell>
          <cell r="Z4517">
            <v>18.736000000000033</v>
          </cell>
        </row>
        <row r="4518">
          <cell r="A4518">
            <v>42135</v>
          </cell>
          <cell r="B4518">
            <v>0</v>
          </cell>
          <cell r="C4518">
            <v>0</v>
          </cell>
          <cell r="D4518">
            <v>104983</v>
          </cell>
          <cell r="E4518">
            <v>2158240</v>
          </cell>
          <cell r="F4518">
            <v>107820</v>
          </cell>
          <cell r="H4518">
            <v>0</v>
          </cell>
          <cell r="I4518">
            <v>0</v>
          </cell>
          <cell r="J4518">
            <v>0</v>
          </cell>
          <cell r="K4518">
            <v>0</v>
          </cell>
          <cell r="L4518">
            <v>2030</v>
          </cell>
          <cell r="M4518">
            <v>138</v>
          </cell>
          <cell r="N4518">
            <v>33.67</v>
          </cell>
          <cell r="O4518">
            <v>0.24398550724637683</v>
          </cell>
          <cell r="P4518">
            <v>240</v>
          </cell>
          <cell r="Q4518">
            <v>103000</v>
          </cell>
          <cell r="R4518">
            <v>8.2103623188405805</v>
          </cell>
          <cell r="S4518">
            <v>51.71576354679803</v>
          </cell>
          <cell r="T4518">
            <v>26426</v>
          </cell>
          <cell r="U4518">
            <v>9.2951852834385527</v>
          </cell>
          <cell r="V4518">
            <v>2371043</v>
          </cell>
          <cell r="W4518">
            <v>55310.3</v>
          </cell>
          <cell r="X4518">
            <v>68</v>
          </cell>
          <cell r="Y4518">
            <v>0</v>
          </cell>
          <cell r="Z4518">
            <v>15.09920000000001</v>
          </cell>
        </row>
        <row r="4519">
          <cell r="A4519">
            <v>42136</v>
          </cell>
          <cell r="B4519">
            <v>0</v>
          </cell>
          <cell r="C4519">
            <v>0</v>
          </cell>
          <cell r="D4519">
            <v>0</v>
          </cell>
          <cell r="E4519">
            <v>2041390</v>
          </cell>
          <cell r="F4519">
            <v>102050</v>
          </cell>
          <cell r="H4519">
            <v>0</v>
          </cell>
          <cell r="I4519">
            <v>0</v>
          </cell>
          <cell r="J4519">
            <v>0</v>
          </cell>
          <cell r="K4519">
            <v>0</v>
          </cell>
          <cell r="L4519">
            <v>0</v>
          </cell>
          <cell r="M4519">
            <v>129.80000000000001</v>
          </cell>
          <cell r="N4519">
            <v>29.66</v>
          </cell>
          <cell r="O4519">
            <v>0.22850539291217256</v>
          </cell>
          <cell r="P4519">
            <v>240</v>
          </cell>
          <cell r="Q4519">
            <v>88000</v>
          </cell>
          <cell r="R4519">
            <v>8.256702619414483</v>
          </cell>
          <cell r="S4519" t="str">
            <v/>
          </cell>
          <cell r="T4519">
            <v>25732</v>
          </cell>
          <cell r="U4519">
            <v>10.012171089463665</v>
          </cell>
          <cell r="V4519">
            <v>2143440</v>
          </cell>
          <cell r="W4519">
            <v>54317.5</v>
          </cell>
          <cell r="X4519">
            <v>58</v>
          </cell>
          <cell r="Y4519">
            <v>7</v>
          </cell>
          <cell r="Z4519">
            <v>0.78399999999998471</v>
          </cell>
        </row>
        <row r="4520">
          <cell r="A4520">
            <v>42137</v>
          </cell>
          <cell r="B4520">
            <v>0</v>
          </cell>
          <cell r="C4520">
            <v>0</v>
          </cell>
          <cell r="D4520">
            <v>1131</v>
          </cell>
          <cell r="E4520">
            <v>2037480</v>
          </cell>
          <cell r="F4520">
            <v>101220</v>
          </cell>
          <cell r="H4520">
            <v>0</v>
          </cell>
          <cell r="I4520">
            <v>0</v>
          </cell>
          <cell r="J4520">
            <v>0</v>
          </cell>
          <cell r="K4520">
            <v>0</v>
          </cell>
          <cell r="L4520">
            <v>40</v>
          </cell>
          <cell r="M4520">
            <v>129.99</v>
          </cell>
          <cell r="N4520">
            <v>29.48</v>
          </cell>
          <cell r="O4520">
            <v>0.226786675898146</v>
          </cell>
          <cell r="P4520">
            <v>240</v>
          </cell>
          <cell r="Q4520">
            <v>89000</v>
          </cell>
          <cell r="R4520">
            <v>8.2264020309254544</v>
          </cell>
          <cell r="S4520">
            <v>28.274999999999999</v>
          </cell>
          <cell r="T4520">
            <v>27724</v>
          </cell>
          <cell r="U4520">
            <v>10.805440242710757</v>
          </cell>
          <cell r="V4520">
            <v>2139831</v>
          </cell>
          <cell r="W4520">
            <v>53963.199999999997</v>
          </cell>
          <cell r="X4520">
            <v>58</v>
          </cell>
          <cell r="Y4520">
            <v>7</v>
          </cell>
          <cell r="Z4520">
            <v>3.4959999999999809</v>
          </cell>
        </row>
        <row r="4521">
          <cell r="A4521">
            <v>42138</v>
          </cell>
          <cell r="B4521">
            <v>0</v>
          </cell>
          <cell r="C4521">
            <v>0</v>
          </cell>
          <cell r="D4521">
            <v>1139</v>
          </cell>
          <cell r="E4521">
            <v>2057990</v>
          </cell>
          <cell r="F4521">
            <v>102750</v>
          </cell>
          <cell r="H4521">
            <v>0</v>
          </cell>
          <cell r="I4521">
            <v>0</v>
          </cell>
          <cell r="J4521">
            <v>0</v>
          </cell>
          <cell r="K4521">
            <v>0</v>
          </cell>
          <cell r="L4521">
            <v>30</v>
          </cell>
          <cell r="M4521">
            <v>128.24</v>
          </cell>
          <cell r="N4521">
            <v>29.21</v>
          </cell>
          <cell r="O4521">
            <v>0.2277760449157829</v>
          </cell>
          <cell r="P4521">
            <v>240</v>
          </cell>
          <cell r="Q4521">
            <v>93000</v>
          </cell>
          <cell r="R4521">
            <v>8.4245945102931987</v>
          </cell>
          <cell r="S4521">
            <v>37.966666666666669</v>
          </cell>
          <cell r="T4521">
            <v>25641</v>
          </cell>
          <cell r="U4521">
            <v>9.8916701628537016</v>
          </cell>
          <cell r="V4521">
            <v>2161879</v>
          </cell>
          <cell r="W4521">
            <v>53963.3</v>
          </cell>
          <cell r="X4521">
            <v>64</v>
          </cell>
          <cell r="Y4521">
            <v>1</v>
          </cell>
          <cell r="Z4521">
            <v>8.383999999999979</v>
          </cell>
        </row>
        <row r="4522">
          <cell r="A4522">
            <v>42139</v>
          </cell>
          <cell r="B4522">
            <v>0</v>
          </cell>
          <cell r="C4522">
            <v>0</v>
          </cell>
          <cell r="D4522">
            <v>183074</v>
          </cell>
          <cell r="E4522">
            <v>2079450</v>
          </cell>
          <cell r="F4522">
            <v>106970</v>
          </cell>
          <cell r="H4522">
            <v>0</v>
          </cell>
          <cell r="I4522">
            <v>0</v>
          </cell>
          <cell r="J4522">
            <v>0</v>
          </cell>
          <cell r="K4522">
            <v>0</v>
          </cell>
          <cell r="L4522">
            <v>2580</v>
          </cell>
          <cell r="M4522">
            <v>130.81</v>
          </cell>
          <cell r="N4522">
            <v>30.16</v>
          </cell>
          <cell r="O4522">
            <v>0.23056341258313584</v>
          </cell>
          <cell r="P4522">
            <v>240</v>
          </cell>
          <cell r="Q4522">
            <v>113000</v>
          </cell>
          <cell r="R4522">
            <v>8.3572356853451577</v>
          </cell>
          <cell r="S4522">
            <v>70.958914728682174</v>
          </cell>
          <cell r="T4522">
            <v>27610</v>
          </cell>
          <cell r="U4522">
            <v>9.7179988638924595</v>
          </cell>
          <cell r="V4522">
            <v>2369494</v>
          </cell>
          <cell r="W4522">
            <v>42489</v>
          </cell>
          <cell r="X4522">
            <v>72</v>
          </cell>
          <cell r="Y4522">
            <v>0</v>
          </cell>
          <cell r="Z4522">
            <v>16.860800000000012</v>
          </cell>
        </row>
        <row r="4523">
          <cell r="A4523">
            <v>42140</v>
          </cell>
          <cell r="B4523">
            <v>0</v>
          </cell>
          <cell r="C4523">
            <v>0</v>
          </cell>
          <cell r="D4523">
            <v>257260</v>
          </cell>
          <cell r="E4523">
            <v>2150950</v>
          </cell>
          <cell r="F4523">
            <v>107910</v>
          </cell>
          <cell r="H4523">
            <v>0</v>
          </cell>
          <cell r="I4523">
            <v>0</v>
          </cell>
          <cell r="J4523">
            <v>0</v>
          </cell>
          <cell r="K4523">
            <v>0</v>
          </cell>
          <cell r="L4523">
            <v>3630</v>
          </cell>
          <cell r="M4523">
            <v>133.79</v>
          </cell>
          <cell r="N4523">
            <v>30.55</v>
          </cell>
          <cell r="O4523">
            <v>0.22834292548023022</v>
          </cell>
          <cell r="P4523">
            <v>240</v>
          </cell>
          <cell r="Q4523">
            <v>108000</v>
          </cell>
          <cell r="R4523">
            <v>8.441811794603483</v>
          </cell>
          <cell r="S4523">
            <v>70.870523415977956</v>
          </cell>
          <cell r="T4523">
            <v>25989</v>
          </cell>
          <cell r="U4523">
            <v>8.6143848465097062</v>
          </cell>
          <cell r="V4523">
            <v>2516120</v>
          </cell>
          <cell r="W4523">
            <v>48624.7</v>
          </cell>
          <cell r="X4523">
            <v>72</v>
          </cell>
          <cell r="Y4523">
            <v>0</v>
          </cell>
          <cell r="Z4523">
            <v>18.712000000000018</v>
          </cell>
        </row>
        <row r="4524">
          <cell r="A4524">
            <v>42141</v>
          </cell>
          <cell r="B4524">
            <v>0</v>
          </cell>
          <cell r="C4524">
            <v>0</v>
          </cell>
          <cell r="D4524">
            <v>203242</v>
          </cell>
          <cell r="E4524">
            <v>2039590</v>
          </cell>
          <cell r="F4524">
            <v>103740</v>
          </cell>
          <cell r="H4524">
            <v>0</v>
          </cell>
          <cell r="I4524">
            <v>0</v>
          </cell>
          <cell r="J4524">
            <v>0</v>
          </cell>
          <cell r="K4524">
            <v>0</v>
          </cell>
          <cell r="L4524">
            <v>2670</v>
          </cell>
          <cell r="M4524">
            <v>128.21</v>
          </cell>
          <cell r="N4524">
            <v>28.82</v>
          </cell>
          <cell r="O4524">
            <v>0.22478745807659309</v>
          </cell>
          <cell r="P4524">
            <v>240</v>
          </cell>
          <cell r="Q4524">
            <v>110000</v>
          </cell>
          <cell r="R4524">
            <v>8.3586693705639181</v>
          </cell>
          <cell r="S4524">
            <v>76.120599250936323</v>
          </cell>
          <cell r="T4524">
            <v>24313</v>
          </cell>
          <cell r="U4524">
            <v>8.6411335343641689</v>
          </cell>
          <cell r="V4524">
            <v>2346572</v>
          </cell>
          <cell r="W4524">
            <v>51290.9</v>
          </cell>
          <cell r="X4524">
            <v>74</v>
          </cell>
          <cell r="Y4524">
            <v>0</v>
          </cell>
          <cell r="Z4524">
            <v>20.388800000000018</v>
          </cell>
        </row>
        <row r="4525">
          <cell r="A4525">
            <v>42142</v>
          </cell>
          <cell r="B4525">
            <v>0</v>
          </cell>
          <cell r="C4525">
            <v>0</v>
          </cell>
          <cell r="D4525">
            <v>0</v>
          </cell>
          <cell r="E4525">
            <v>1781580</v>
          </cell>
          <cell r="F4525">
            <v>98960</v>
          </cell>
          <cell r="H4525">
            <v>0</v>
          </cell>
          <cell r="I4525">
            <v>0</v>
          </cell>
          <cell r="J4525">
            <v>0</v>
          </cell>
          <cell r="K4525">
            <v>0</v>
          </cell>
          <cell r="L4525">
            <v>0</v>
          </cell>
          <cell r="M4525">
            <v>111.19</v>
          </cell>
          <cell r="N4525">
            <v>26.82</v>
          </cell>
          <cell r="O4525">
            <v>0.24120874179332674</v>
          </cell>
          <cell r="P4525">
            <v>240</v>
          </cell>
          <cell r="Q4525">
            <v>80000</v>
          </cell>
          <cell r="R4525">
            <v>8.4564259375843154</v>
          </cell>
          <cell r="S4525" t="str">
            <v/>
          </cell>
          <cell r="T4525">
            <v>24537</v>
          </cell>
          <cell r="U4525">
            <v>10.881905197443286</v>
          </cell>
          <cell r="V4525">
            <v>1880540</v>
          </cell>
          <cell r="W4525">
            <v>53523.7</v>
          </cell>
          <cell r="X4525">
            <v>74</v>
          </cell>
          <cell r="Y4525">
            <v>0</v>
          </cell>
          <cell r="Z4525">
            <v>19.684800000000024</v>
          </cell>
        </row>
        <row r="4526">
          <cell r="A4526">
            <v>42143</v>
          </cell>
          <cell r="B4526">
            <v>0</v>
          </cell>
          <cell r="C4526">
            <v>0</v>
          </cell>
          <cell r="D4526">
            <v>1235</v>
          </cell>
          <cell r="E4526">
            <v>1441860</v>
          </cell>
          <cell r="F4526">
            <v>86040</v>
          </cell>
          <cell r="H4526">
            <v>0</v>
          </cell>
          <cell r="I4526">
            <v>0</v>
          </cell>
          <cell r="J4526">
            <v>0</v>
          </cell>
          <cell r="K4526">
            <v>0</v>
          </cell>
          <cell r="L4526">
            <v>40</v>
          </cell>
          <cell r="M4526">
            <v>90.28</v>
          </cell>
          <cell r="N4526">
            <v>20.88</v>
          </cell>
          <cell r="O4526">
            <v>0.23128046078865749</v>
          </cell>
          <cell r="P4526">
            <v>240</v>
          </cell>
          <cell r="Q4526">
            <v>64000</v>
          </cell>
          <cell r="R4526">
            <v>8.4620070890562697</v>
          </cell>
          <cell r="S4526">
            <v>30.875</v>
          </cell>
          <cell r="T4526">
            <v>26731</v>
          </cell>
          <cell r="U4526">
            <v>14.579258208071884</v>
          </cell>
          <cell r="V4526">
            <v>1529135</v>
          </cell>
          <cell r="W4526">
            <v>48163.4</v>
          </cell>
          <cell r="X4526">
            <v>60</v>
          </cell>
          <cell r="Y4526">
            <v>5</v>
          </cell>
          <cell r="Z4526">
            <v>3.1359999999999744</v>
          </cell>
        </row>
        <row r="4527">
          <cell r="A4527">
            <v>42144</v>
          </cell>
          <cell r="B4527">
            <v>0</v>
          </cell>
          <cell r="C4527">
            <v>0</v>
          </cell>
          <cell r="D4527">
            <v>0</v>
          </cell>
          <cell r="E4527">
            <v>1417370</v>
          </cell>
          <cell r="F4527">
            <v>76180</v>
          </cell>
          <cell r="H4527">
            <v>0</v>
          </cell>
          <cell r="I4527">
            <v>0</v>
          </cell>
          <cell r="J4527">
            <v>0</v>
          </cell>
          <cell r="K4527">
            <v>0</v>
          </cell>
          <cell r="L4527">
            <v>0</v>
          </cell>
          <cell r="M4527">
            <v>86.04</v>
          </cell>
          <cell r="N4527">
            <v>18.22</v>
          </cell>
          <cell r="O4527">
            <v>0.21176197117619708</v>
          </cell>
          <cell r="P4527">
            <v>240</v>
          </cell>
          <cell r="Q4527">
            <v>63000</v>
          </cell>
          <cell r="R4527">
            <v>8.67939330543933</v>
          </cell>
          <cell r="S4527" t="str">
            <v/>
          </cell>
          <cell r="T4527">
            <v>29038</v>
          </cell>
          <cell r="U4527">
            <v>16.214851863010946</v>
          </cell>
          <cell r="V4527">
            <v>1493550</v>
          </cell>
          <cell r="W4527">
            <v>37703.5</v>
          </cell>
          <cell r="X4527">
            <v>52</v>
          </cell>
          <cell r="Y4527">
            <v>13</v>
          </cell>
          <cell r="Z4527">
            <v>0</v>
          </cell>
        </row>
        <row r="4528">
          <cell r="A4528">
            <v>42145</v>
          </cell>
          <cell r="B4528">
            <v>0</v>
          </cell>
          <cell r="C4528">
            <v>0</v>
          </cell>
          <cell r="D4528">
            <v>0</v>
          </cell>
          <cell r="E4528">
            <v>1432360</v>
          </cell>
          <cell r="F4528">
            <v>79660</v>
          </cell>
          <cell r="H4528">
            <v>0</v>
          </cell>
          <cell r="I4528">
            <v>0</v>
          </cell>
          <cell r="J4528">
            <v>0</v>
          </cell>
          <cell r="K4528">
            <v>0</v>
          </cell>
          <cell r="L4528">
            <v>0</v>
          </cell>
          <cell r="M4528">
            <v>89.53</v>
          </cell>
          <cell r="N4528">
            <v>20</v>
          </cell>
          <cell r="O4528">
            <v>0.22338880822070814</v>
          </cell>
          <cell r="P4528">
            <v>240</v>
          </cell>
          <cell r="Q4528">
            <v>71000</v>
          </cell>
          <cell r="R4528">
            <v>8.4442086451468779</v>
          </cell>
          <cell r="S4528" t="str">
            <v/>
          </cell>
          <cell r="T4528">
            <v>25697</v>
          </cell>
          <cell r="U4528">
            <v>14.173951402759224</v>
          </cell>
          <cell r="V4528">
            <v>1512020</v>
          </cell>
          <cell r="W4528">
            <v>26543</v>
          </cell>
          <cell r="X4528">
            <v>54</v>
          </cell>
          <cell r="Y4528">
            <v>11</v>
          </cell>
          <cell r="Z4528">
            <v>0</v>
          </cell>
        </row>
        <row r="4529">
          <cell r="A4529">
            <v>42146</v>
          </cell>
          <cell r="B4529">
            <v>0</v>
          </cell>
          <cell r="C4529">
            <v>0</v>
          </cell>
          <cell r="D4529">
            <v>0</v>
          </cell>
          <cell r="E4529">
            <v>1449030</v>
          </cell>
          <cell r="F4529">
            <v>80110</v>
          </cell>
          <cell r="H4529">
            <v>0</v>
          </cell>
          <cell r="I4529">
            <v>0</v>
          </cell>
          <cell r="J4529">
            <v>0</v>
          </cell>
          <cell r="K4529">
            <v>0</v>
          </cell>
          <cell r="L4529">
            <v>0</v>
          </cell>
          <cell r="M4529">
            <v>93.7</v>
          </cell>
          <cell r="N4529">
            <v>22.87</v>
          </cell>
          <cell r="O4529">
            <v>0.244076840981857</v>
          </cell>
          <cell r="P4529">
            <v>240</v>
          </cell>
          <cell r="Q4529">
            <v>65000</v>
          </cell>
          <cell r="R4529">
            <v>8.1597652081109917</v>
          </cell>
          <cell r="S4529" t="str">
            <v/>
          </cell>
          <cell r="T4529">
            <v>26231</v>
          </cell>
          <cell r="U4529">
            <v>14.306508233386086</v>
          </cell>
          <cell r="V4529">
            <v>1529140</v>
          </cell>
          <cell r="W4529">
            <v>26512.6</v>
          </cell>
          <cell r="X4529">
            <v>58</v>
          </cell>
          <cell r="Y4529">
            <v>7</v>
          </cell>
          <cell r="Z4529">
            <v>2.5407999999999902</v>
          </cell>
        </row>
        <row r="4530">
          <cell r="A4530">
            <v>42147</v>
          </cell>
          <cell r="B4530">
            <v>0</v>
          </cell>
          <cell r="C4530">
            <v>0</v>
          </cell>
          <cell r="D4530">
            <v>0</v>
          </cell>
          <cell r="E4530">
            <v>1456560</v>
          </cell>
          <cell r="F4530">
            <v>82740</v>
          </cell>
          <cell r="H4530">
            <v>0</v>
          </cell>
          <cell r="I4530">
            <v>0</v>
          </cell>
          <cell r="J4530">
            <v>0</v>
          </cell>
          <cell r="K4530">
            <v>0</v>
          </cell>
          <cell r="L4530">
            <v>0</v>
          </cell>
          <cell r="M4530">
            <v>87.23</v>
          </cell>
          <cell r="N4530">
            <v>18.239999999999998</v>
          </cell>
          <cell r="O4530">
            <v>0.20910237303679924</v>
          </cell>
          <cell r="P4530">
            <v>240</v>
          </cell>
          <cell r="Q4530">
            <v>70000</v>
          </cell>
          <cell r="R4530">
            <v>8.8232259543734948</v>
          </cell>
          <cell r="S4530" t="str">
            <v/>
          </cell>
          <cell r="T4530">
            <v>25873</v>
          </cell>
          <cell r="U4530">
            <v>14.018113428181641</v>
          </cell>
          <cell r="V4530">
            <v>1539300</v>
          </cell>
          <cell r="W4530">
            <v>27007.9</v>
          </cell>
          <cell r="X4530">
            <v>68</v>
          </cell>
          <cell r="Y4530">
            <v>0</v>
          </cell>
          <cell r="Z4530">
            <v>9.7151999999999958</v>
          </cell>
        </row>
        <row r="4531">
          <cell r="A4531">
            <v>42148</v>
          </cell>
          <cell r="B4531">
            <v>0</v>
          </cell>
          <cell r="C4531">
            <v>0</v>
          </cell>
          <cell r="D4531">
            <v>0</v>
          </cell>
          <cell r="E4531">
            <v>1610590</v>
          </cell>
          <cell r="F4531">
            <v>88790</v>
          </cell>
          <cell r="H4531">
            <v>0</v>
          </cell>
          <cell r="I4531">
            <v>0</v>
          </cell>
          <cell r="J4531">
            <v>0</v>
          </cell>
          <cell r="K4531">
            <v>0</v>
          </cell>
          <cell r="L4531">
            <v>0</v>
          </cell>
          <cell r="M4531">
            <v>99.97</v>
          </cell>
          <cell r="N4531">
            <v>24.22</v>
          </cell>
          <cell r="O4531">
            <v>0.24227268180454134</v>
          </cell>
          <cell r="P4531">
            <v>240</v>
          </cell>
          <cell r="Q4531">
            <v>75000</v>
          </cell>
          <cell r="R4531">
            <v>8.4994498349504859</v>
          </cell>
          <cell r="S4531" t="str">
            <v/>
          </cell>
          <cell r="T4531">
            <v>26333</v>
          </cell>
          <cell r="U4531">
            <v>12.923373230236908</v>
          </cell>
          <cell r="V4531">
            <v>1699380</v>
          </cell>
          <cell r="W4531">
            <v>27128.400000000001</v>
          </cell>
          <cell r="X4531">
            <v>73</v>
          </cell>
          <cell r="Y4531">
            <v>0</v>
          </cell>
          <cell r="Z4531">
            <v>16.33280000000002</v>
          </cell>
        </row>
        <row r="4532">
          <cell r="A4532">
            <v>42149</v>
          </cell>
          <cell r="B4532">
            <v>0</v>
          </cell>
          <cell r="C4532">
            <v>0</v>
          </cell>
          <cell r="D4532">
            <v>0</v>
          </cell>
          <cell r="E4532">
            <v>1745800</v>
          </cell>
          <cell r="F4532">
            <v>96500</v>
          </cell>
          <cell r="H4532">
            <v>0</v>
          </cell>
          <cell r="I4532">
            <v>0</v>
          </cell>
          <cell r="J4532">
            <v>0</v>
          </cell>
          <cell r="K4532">
            <v>0</v>
          </cell>
          <cell r="L4532">
            <v>0</v>
          </cell>
          <cell r="M4532">
            <v>110.22</v>
          </cell>
          <cell r="N4532">
            <v>27.77</v>
          </cell>
          <cell r="O4532">
            <v>0.25195064416621304</v>
          </cell>
          <cell r="P4532">
            <v>240</v>
          </cell>
          <cell r="Q4532">
            <v>76000</v>
          </cell>
          <cell r="R4532">
            <v>8.3573761567773541</v>
          </cell>
          <cell r="S4532" t="str">
            <v/>
          </cell>
          <cell r="T4532">
            <v>23432</v>
          </cell>
          <cell r="U4532">
            <v>10.607549259078326</v>
          </cell>
          <cell r="V4532">
            <v>1842300</v>
          </cell>
          <cell r="W4532">
            <v>27219.7</v>
          </cell>
          <cell r="X4532">
            <v>74</v>
          </cell>
          <cell r="Y4532">
            <v>0</v>
          </cell>
          <cell r="Z4532">
            <v>19.918400000000005</v>
          </cell>
        </row>
        <row r="4533">
          <cell r="A4533">
            <v>42150</v>
          </cell>
          <cell r="B4533">
            <v>0</v>
          </cell>
          <cell r="C4533">
            <v>0</v>
          </cell>
          <cell r="D4533">
            <v>0</v>
          </cell>
          <cell r="E4533">
            <v>1719340</v>
          </cell>
          <cell r="F4533">
            <v>96390</v>
          </cell>
          <cell r="H4533">
            <v>0</v>
          </cell>
          <cell r="I4533">
            <v>0</v>
          </cell>
          <cell r="J4533">
            <v>0</v>
          </cell>
          <cell r="K4533">
            <v>0</v>
          </cell>
          <cell r="L4533">
            <v>0</v>
          </cell>
          <cell r="M4533">
            <v>108.68</v>
          </cell>
          <cell r="N4533">
            <v>27.98</v>
          </cell>
          <cell r="O4533">
            <v>0.2574530732425469</v>
          </cell>
          <cell r="P4533">
            <v>240</v>
          </cell>
          <cell r="Q4533">
            <v>78000</v>
          </cell>
          <cell r="R4533">
            <v>8.3535609127714388</v>
          </cell>
          <cell r="S4533" t="str">
            <v/>
          </cell>
          <cell r="T4533">
            <v>26718</v>
          </cell>
          <cell r="U4533">
            <v>12.272095520809811</v>
          </cell>
          <cell r="V4533">
            <v>1815730</v>
          </cell>
          <cell r="W4533">
            <v>32954.800000000003</v>
          </cell>
          <cell r="X4533">
            <v>70</v>
          </cell>
          <cell r="Y4533">
            <v>0</v>
          </cell>
          <cell r="Z4533">
            <v>15.452800000000011</v>
          </cell>
        </row>
        <row r="4534">
          <cell r="A4534">
            <v>42151</v>
          </cell>
          <cell r="B4534">
            <v>0</v>
          </cell>
          <cell r="C4534">
            <v>0</v>
          </cell>
          <cell r="D4534">
            <v>0</v>
          </cell>
          <cell r="E4534">
            <v>1701370</v>
          </cell>
          <cell r="F4534">
            <v>95640</v>
          </cell>
          <cell r="H4534">
            <v>0</v>
          </cell>
          <cell r="I4534">
            <v>0</v>
          </cell>
          <cell r="J4534">
            <v>0</v>
          </cell>
          <cell r="K4534">
            <v>0</v>
          </cell>
          <cell r="L4534">
            <v>0</v>
          </cell>
          <cell r="M4534">
            <v>104.59</v>
          </cell>
          <cell r="N4534">
            <v>26.74</v>
          </cell>
          <cell r="O4534">
            <v>0.25566497753131273</v>
          </cell>
          <cell r="P4534">
            <v>240</v>
          </cell>
          <cell r="Q4534">
            <v>77000</v>
          </cell>
          <cell r="R4534">
            <v>8.5907352519361311</v>
          </cell>
          <cell r="S4534" t="str">
            <v/>
          </cell>
          <cell r="T4534">
            <v>24729</v>
          </cell>
          <cell r="U4534">
            <v>11.476834296971079</v>
          </cell>
          <cell r="V4534">
            <v>1797010</v>
          </cell>
          <cell r="W4534">
            <v>36903.5</v>
          </cell>
          <cell r="X4534">
            <v>73</v>
          </cell>
          <cell r="Y4534">
            <v>0</v>
          </cell>
          <cell r="Z4534">
            <v>18.739200000000025</v>
          </cell>
        </row>
        <row r="4535">
          <cell r="A4535">
            <v>42152</v>
          </cell>
          <cell r="B4535">
            <v>0</v>
          </cell>
          <cell r="C4535">
            <v>0</v>
          </cell>
          <cell r="D4535">
            <v>131257</v>
          </cell>
          <cell r="E4535">
            <v>1670900</v>
          </cell>
          <cell r="F4535">
            <v>95280</v>
          </cell>
          <cell r="H4535">
            <v>0</v>
          </cell>
          <cell r="I4535">
            <v>0</v>
          </cell>
          <cell r="J4535">
            <v>0</v>
          </cell>
          <cell r="K4535">
            <v>0</v>
          </cell>
          <cell r="L4535">
            <v>1870</v>
          </cell>
          <cell r="M4535">
            <v>101.34</v>
          </cell>
          <cell r="N4535">
            <v>26.4</v>
          </cell>
          <cell r="O4535">
            <v>0.26050917702782711</v>
          </cell>
          <cell r="P4535">
            <v>240</v>
          </cell>
          <cell r="Q4535">
            <v>80000</v>
          </cell>
          <cell r="R4535">
            <v>8.7141306492993884</v>
          </cell>
          <cell r="S4535">
            <v>70.190909090909088</v>
          </cell>
          <cell r="T4535">
            <v>24826</v>
          </cell>
          <cell r="U4535">
            <v>10.912027118686945</v>
          </cell>
          <cell r="V4535">
            <v>1897437</v>
          </cell>
          <cell r="W4535">
            <v>35848.9</v>
          </cell>
          <cell r="X4535">
            <v>74</v>
          </cell>
          <cell r="Y4535">
            <v>0</v>
          </cell>
          <cell r="Z4535">
            <v>19.448000000000022</v>
          </cell>
        </row>
        <row r="4536">
          <cell r="A4536">
            <v>42153</v>
          </cell>
          <cell r="B4536">
            <v>0</v>
          </cell>
          <cell r="C4536">
            <v>0</v>
          </cell>
          <cell r="D4536">
            <v>307169</v>
          </cell>
          <cell r="E4536">
            <v>1583050</v>
          </cell>
          <cell r="F4536">
            <v>89030</v>
          </cell>
          <cell r="H4536">
            <v>0</v>
          </cell>
          <cell r="I4536">
            <v>0</v>
          </cell>
          <cell r="J4536">
            <v>0</v>
          </cell>
          <cell r="K4536">
            <v>0</v>
          </cell>
          <cell r="L4536">
            <v>4090</v>
          </cell>
          <cell r="M4536">
            <v>97.93</v>
          </cell>
          <cell r="N4536">
            <v>21.51</v>
          </cell>
          <cell r="O4536">
            <v>0.21964668640865925</v>
          </cell>
          <cell r="P4536">
            <v>240</v>
          </cell>
          <cell r="Q4536">
            <v>89000</v>
          </cell>
          <cell r="R4536">
            <v>8.5371183498417231</v>
          </cell>
          <cell r="S4536">
            <v>75.102444987775058</v>
          </cell>
          <cell r="T4536">
            <v>24440</v>
          </cell>
          <cell r="U4536">
            <v>10.298330326300531</v>
          </cell>
          <cell r="V4536">
            <v>1979249</v>
          </cell>
          <cell r="W4536">
            <v>35141.4</v>
          </cell>
          <cell r="X4536">
            <v>74</v>
          </cell>
          <cell r="Y4536">
            <v>0</v>
          </cell>
          <cell r="Z4536">
            <v>18.963200000000043</v>
          </cell>
        </row>
        <row r="4537">
          <cell r="A4537">
            <v>42154</v>
          </cell>
          <cell r="B4537">
            <v>0</v>
          </cell>
          <cell r="C4537">
            <v>0</v>
          </cell>
          <cell r="D4537">
            <v>396392</v>
          </cell>
          <cell r="E4537">
            <v>1472130</v>
          </cell>
          <cell r="F4537">
            <v>80540</v>
          </cell>
          <cell r="H4537">
            <v>0</v>
          </cell>
          <cell r="I4537">
            <v>0</v>
          </cell>
          <cell r="J4537">
            <v>0</v>
          </cell>
          <cell r="K4537">
            <v>0</v>
          </cell>
          <cell r="L4537">
            <v>5260</v>
          </cell>
          <cell r="M4537">
            <v>89.37</v>
          </cell>
          <cell r="N4537">
            <v>20.11</v>
          </cell>
          <cell r="O4537">
            <v>0.22501958151504978</v>
          </cell>
          <cell r="P4537">
            <v>240</v>
          </cell>
          <cell r="Q4537">
            <v>83000</v>
          </cell>
          <cell r="R4537">
            <v>8.6867517063891686</v>
          </cell>
          <cell r="S4537">
            <v>75.35969581749049</v>
          </cell>
          <cell r="T4537">
            <v>23553</v>
          </cell>
          <cell r="U4537">
            <v>10.078284836500838</v>
          </cell>
          <cell r="V4537">
            <v>1949062</v>
          </cell>
          <cell r="W4537">
            <v>32997.599999999999</v>
          </cell>
          <cell r="X4537">
            <v>73</v>
          </cell>
          <cell r="Y4537">
            <v>0</v>
          </cell>
          <cell r="Z4537">
            <v>20.350400000000008</v>
          </cell>
        </row>
        <row r="4538">
          <cell r="A4538">
            <v>42155</v>
          </cell>
          <cell r="B4538">
            <v>0</v>
          </cell>
          <cell r="C4538">
            <v>0</v>
          </cell>
          <cell r="D4538">
            <v>69691</v>
          </cell>
          <cell r="E4538">
            <v>1479670</v>
          </cell>
          <cell r="F4538">
            <v>84330</v>
          </cell>
          <cell r="H4538">
            <v>0</v>
          </cell>
          <cell r="I4538">
            <v>0</v>
          </cell>
          <cell r="J4538">
            <v>0</v>
          </cell>
          <cell r="K4538">
            <v>0</v>
          </cell>
          <cell r="L4538">
            <v>930</v>
          </cell>
          <cell r="M4538">
            <v>92.12</v>
          </cell>
          <cell r="N4538">
            <v>22.14</v>
          </cell>
          <cell r="O4538">
            <v>0.24033868866695615</v>
          </cell>
          <cell r="P4538">
            <v>240</v>
          </cell>
          <cell r="Q4538">
            <v>71000</v>
          </cell>
          <cell r="R4538">
            <v>8.488927485887972</v>
          </cell>
          <cell r="S4538">
            <v>74.936559139784947</v>
          </cell>
          <cell r="T4538">
            <v>21286</v>
          </cell>
          <cell r="U4538">
            <v>10.86651270038214</v>
          </cell>
          <cell r="V4538">
            <v>1633691</v>
          </cell>
          <cell r="W4538">
            <v>31000.9</v>
          </cell>
          <cell r="X4538">
            <v>60</v>
          </cell>
          <cell r="Y4538">
            <v>5</v>
          </cell>
          <cell r="Z4538">
            <v>7.2479999999999762</v>
          </cell>
        </row>
        <row r="4539">
          <cell r="A4539">
            <v>42156</v>
          </cell>
          <cell r="B4539">
            <v>0</v>
          </cell>
          <cell r="C4539">
            <v>0</v>
          </cell>
          <cell r="D4539">
            <v>0</v>
          </cell>
          <cell r="E4539">
            <v>1518970</v>
          </cell>
          <cell r="F4539">
            <v>88400</v>
          </cell>
          <cell r="H4539">
            <v>0</v>
          </cell>
          <cell r="I4539">
            <v>0</v>
          </cell>
          <cell r="J4539">
            <v>0</v>
          </cell>
          <cell r="K4539">
            <v>0</v>
          </cell>
          <cell r="L4539">
            <v>0</v>
          </cell>
          <cell r="M4539">
            <v>92.75</v>
          </cell>
          <cell r="N4539">
            <v>23.77</v>
          </cell>
          <cell r="O4539">
            <v>0.25628032345013474</v>
          </cell>
          <cell r="P4539">
            <v>240</v>
          </cell>
          <cell r="Q4539">
            <v>68000</v>
          </cell>
          <cell r="R4539">
            <v>8.6650673854447433</v>
          </cell>
          <cell r="S4539" t="str">
            <v/>
          </cell>
          <cell r="T4539">
            <v>22318</v>
          </cell>
          <cell r="U4539">
            <v>11.579917504992627</v>
          </cell>
          <cell r="V4539">
            <v>1607370</v>
          </cell>
          <cell r="W4539">
            <v>27515.3</v>
          </cell>
          <cell r="X4539">
            <v>60</v>
          </cell>
          <cell r="Y4539">
            <v>5</v>
          </cell>
          <cell r="Z4539">
            <v>7.0575999999999794</v>
          </cell>
        </row>
        <row r="4540">
          <cell r="A4540">
            <v>42157</v>
          </cell>
          <cell r="B4540">
            <v>0</v>
          </cell>
          <cell r="C4540">
            <v>0</v>
          </cell>
          <cell r="D4540">
            <v>0</v>
          </cell>
          <cell r="E4540">
            <v>1569010</v>
          </cell>
          <cell r="F4540">
            <v>86390</v>
          </cell>
          <cell r="H4540">
            <v>0</v>
          </cell>
          <cell r="I4540">
            <v>0</v>
          </cell>
          <cell r="J4540">
            <v>0</v>
          </cell>
          <cell r="K4540">
            <v>0</v>
          </cell>
          <cell r="L4540">
            <v>0</v>
          </cell>
          <cell r="M4540">
            <v>99.45</v>
          </cell>
          <cell r="N4540">
            <v>22.71</v>
          </cell>
          <cell r="O4540">
            <v>0.22835595776772247</v>
          </cell>
          <cell r="P4540">
            <v>240</v>
          </cell>
          <cell r="Q4540">
            <v>73000</v>
          </cell>
          <cell r="R4540">
            <v>8.3227752639517352</v>
          </cell>
          <cell r="S4540" t="str">
            <v/>
          </cell>
          <cell r="T4540">
            <v>21985</v>
          </cell>
          <cell r="U4540">
            <v>11.076168901776006</v>
          </cell>
          <cell r="V4540">
            <v>1655400</v>
          </cell>
          <cell r="W4540">
            <v>27492.3</v>
          </cell>
          <cell r="X4540">
            <v>60</v>
          </cell>
          <cell r="Y4540">
            <v>5</v>
          </cell>
          <cell r="Z4540">
            <v>6.6799999999999926</v>
          </cell>
        </row>
        <row r="4541">
          <cell r="A4541">
            <v>42158</v>
          </cell>
          <cell r="B4541">
            <v>0</v>
          </cell>
          <cell r="C4541">
            <v>0</v>
          </cell>
          <cell r="D4541">
            <v>0</v>
          </cell>
          <cell r="E4541">
            <v>1608030</v>
          </cell>
          <cell r="F4541">
            <v>89490</v>
          </cell>
          <cell r="H4541">
            <v>0</v>
          </cell>
          <cell r="I4541">
            <v>0</v>
          </cell>
          <cell r="J4541">
            <v>0</v>
          </cell>
          <cell r="K4541">
            <v>0</v>
          </cell>
          <cell r="L4541">
            <v>0</v>
          </cell>
          <cell r="M4541">
            <v>100.54</v>
          </cell>
          <cell r="N4541">
            <v>23.02</v>
          </cell>
          <cell r="O4541">
            <v>0.2289635965784762</v>
          </cell>
          <cell r="P4541">
            <v>240</v>
          </cell>
          <cell r="Q4541">
            <v>72000</v>
          </cell>
          <cell r="R4541">
            <v>8.4420131291028451</v>
          </cell>
          <cell r="S4541" t="str">
            <v/>
          </cell>
          <cell r="T4541">
            <v>23704</v>
          </cell>
          <cell r="U4541">
            <v>11.645892831895942</v>
          </cell>
          <cell r="V4541">
            <v>1697520</v>
          </cell>
          <cell r="W4541">
            <v>28386.1</v>
          </cell>
          <cell r="X4541">
            <v>66</v>
          </cell>
          <cell r="Y4541">
            <v>0</v>
          </cell>
          <cell r="Z4541">
            <v>11.924799999999991</v>
          </cell>
        </row>
        <row r="4542">
          <cell r="A4542">
            <v>42159</v>
          </cell>
          <cell r="B4542">
            <v>0</v>
          </cell>
          <cell r="C4542">
            <v>0</v>
          </cell>
          <cell r="D4542">
            <v>0</v>
          </cell>
          <cell r="E4542">
            <v>1755490</v>
          </cell>
          <cell r="F4542">
            <v>95530</v>
          </cell>
          <cell r="H4542">
            <v>0</v>
          </cell>
          <cell r="I4542">
            <v>0</v>
          </cell>
          <cell r="J4542">
            <v>0</v>
          </cell>
          <cell r="K4542">
            <v>0</v>
          </cell>
          <cell r="L4542">
            <v>0</v>
          </cell>
          <cell r="M4542">
            <v>110.35</v>
          </cell>
          <cell r="N4542">
            <v>27.95</v>
          </cell>
          <cell r="O4542">
            <v>0.25328500226551881</v>
          </cell>
          <cell r="P4542">
            <v>240</v>
          </cell>
          <cell r="Q4542">
            <v>84000</v>
          </cell>
          <cell r="R4542">
            <v>8.387041232442229</v>
          </cell>
          <cell r="S4542" t="str">
            <v/>
          </cell>
          <cell r="T4542">
            <v>21632</v>
          </cell>
          <cell r="U4542">
            <v>9.7465656773022449</v>
          </cell>
          <cell r="V4542">
            <v>1851020</v>
          </cell>
          <cell r="W4542">
            <v>29941.1</v>
          </cell>
          <cell r="X4542">
            <v>68</v>
          </cell>
          <cell r="Y4542">
            <v>0</v>
          </cell>
          <cell r="Z4542">
            <v>13.140799999999984</v>
          </cell>
        </row>
        <row r="4543">
          <cell r="A4543">
            <v>42160</v>
          </cell>
          <cell r="B4543">
            <v>0</v>
          </cell>
          <cell r="C4543">
            <v>0</v>
          </cell>
          <cell r="D4543">
            <v>0</v>
          </cell>
          <cell r="E4543">
            <v>1888620</v>
          </cell>
          <cell r="F4543">
            <v>100140</v>
          </cell>
          <cell r="H4543">
            <v>0</v>
          </cell>
          <cell r="I4543">
            <v>0</v>
          </cell>
          <cell r="J4543">
            <v>0</v>
          </cell>
          <cell r="K4543">
            <v>0</v>
          </cell>
          <cell r="L4543">
            <v>0</v>
          </cell>
          <cell r="M4543">
            <v>117.01</v>
          </cell>
          <cell r="N4543">
            <v>29.63</v>
          </cell>
          <cell r="O4543">
            <v>0.25322621998119815</v>
          </cell>
          <cell r="P4543">
            <v>240</v>
          </cell>
          <cell r="Q4543">
            <v>85000</v>
          </cell>
          <cell r="R4543">
            <v>8.4982480129903433</v>
          </cell>
          <cell r="S4543" t="str">
            <v/>
          </cell>
          <cell r="T4543">
            <v>25688</v>
          </cell>
          <cell r="U4543">
            <v>10.772437096482228</v>
          </cell>
          <cell r="V4543">
            <v>1988760</v>
          </cell>
          <cell r="W4543">
            <v>30873.8</v>
          </cell>
          <cell r="X4543">
            <v>73</v>
          </cell>
          <cell r="Y4543">
            <v>0</v>
          </cell>
          <cell r="Z4543">
            <v>19.204800000000006</v>
          </cell>
        </row>
        <row r="4544">
          <cell r="A4544">
            <v>42161</v>
          </cell>
          <cell r="B4544">
            <v>0</v>
          </cell>
          <cell r="C4544">
            <v>0</v>
          </cell>
          <cell r="D4544">
            <v>0</v>
          </cell>
          <cell r="E4544">
            <v>1864780</v>
          </cell>
          <cell r="F4544">
            <v>99760</v>
          </cell>
          <cell r="H4544">
            <v>0</v>
          </cell>
          <cell r="I4544">
            <v>0</v>
          </cell>
          <cell r="J4544">
            <v>0</v>
          </cell>
          <cell r="K4544">
            <v>0</v>
          </cell>
          <cell r="L4544">
            <v>0</v>
          </cell>
          <cell r="M4544">
            <v>114.82</v>
          </cell>
          <cell r="N4544">
            <v>28.15</v>
          </cell>
          <cell r="O4544">
            <v>0.24516634732624978</v>
          </cell>
          <cell r="P4544">
            <v>240</v>
          </cell>
          <cell r="Q4544">
            <v>85000</v>
          </cell>
          <cell r="R4544">
            <v>8.5548684898101381</v>
          </cell>
          <cell r="S4544" t="str">
            <v/>
          </cell>
          <cell r="T4544">
            <v>22543</v>
          </cell>
          <cell r="U4544">
            <v>9.5701090331578893</v>
          </cell>
          <cell r="V4544">
            <v>1964540</v>
          </cell>
          <cell r="W4544">
            <v>37643.800000000003</v>
          </cell>
          <cell r="X4544">
            <v>76</v>
          </cell>
          <cell r="Y4544">
            <v>0</v>
          </cell>
          <cell r="Z4544">
            <v>20.580800000000025</v>
          </cell>
        </row>
        <row r="4545">
          <cell r="A4545">
            <v>42162</v>
          </cell>
          <cell r="B4545">
            <v>0</v>
          </cell>
          <cell r="C4545">
            <v>0</v>
          </cell>
          <cell r="D4545">
            <v>1221</v>
          </cell>
          <cell r="E4545">
            <v>1936000</v>
          </cell>
          <cell r="F4545">
            <v>100340</v>
          </cell>
          <cell r="H4545">
            <v>0</v>
          </cell>
          <cell r="I4545">
            <v>0</v>
          </cell>
          <cell r="J4545">
            <v>0</v>
          </cell>
          <cell r="K4545">
            <v>0</v>
          </cell>
          <cell r="L4545">
            <v>40</v>
          </cell>
          <cell r="M4545">
            <v>120.86</v>
          </cell>
          <cell r="N4545">
            <v>29.12</v>
          </cell>
          <cell r="O4545">
            <v>0.24093993049809698</v>
          </cell>
          <cell r="P4545">
            <v>240</v>
          </cell>
          <cell r="Q4545">
            <v>88000</v>
          </cell>
          <cell r="R4545">
            <v>8.4243753102763534</v>
          </cell>
          <cell r="S4545">
            <v>30.524999999999999</v>
          </cell>
          <cell r="T4545">
            <v>30410</v>
          </cell>
          <cell r="U4545">
            <v>12.447205261584807</v>
          </cell>
          <cell r="V4545">
            <v>2037561</v>
          </cell>
          <cell r="W4545">
            <v>42834.1</v>
          </cell>
          <cell r="X4545">
            <v>78</v>
          </cell>
          <cell r="Y4545">
            <v>0</v>
          </cell>
          <cell r="Z4545">
            <v>22.179200000000023</v>
          </cell>
        </row>
        <row r="4546">
          <cell r="A4546">
            <v>42163</v>
          </cell>
          <cell r="B4546">
            <v>0</v>
          </cell>
          <cell r="C4546">
            <v>0</v>
          </cell>
          <cell r="D4546">
            <v>0</v>
          </cell>
          <cell r="E4546">
            <v>1901710</v>
          </cell>
          <cell r="F4546">
            <v>102450</v>
          </cell>
          <cell r="H4546">
            <v>0</v>
          </cell>
          <cell r="I4546">
            <v>0</v>
          </cell>
          <cell r="J4546">
            <v>0</v>
          </cell>
          <cell r="K4546">
            <v>0</v>
          </cell>
          <cell r="L4546">
            <v>0</v>
          </cell>
          <cell r="M4546">
            <v>117.76</v>
          </cell>
          <cell r="N4546">
            <v>29.49</v>
          </cell>
          <cell r="O4546">
            <v>0.25042459239130432</v>
          </cell>
          <cell r="P4546">
            <v>240</v>
          </cell>
          <cell r="Q4546">
            <v>85000</v>
          </cell>
          <cell r="R4546">
            <v>8.5095108695652169</v>
          </cell>
          <cell r="S4546" t="str">
            <v/>
          </cell>
          <cell r="T4546">
            <v>29654</v>
          </cell>
          <cell r="U4546">
            <v>12.340050694555323</v>
          </cell>
          <cell r="V4546">
            <v>2004160</v>
          </cell>
          <cell r="W4546">
            <v>41418.6</v>
          </cell>
          <cell r="X4546">
            <v>75</v>
          </cell>
          <cell r="Y4546">
            <v>0</v>
          </cell>
          <cell r="Z4546">
            <v>21.811200000000014</v>
          </cell>
        </row>
        <row r="4547">
          <cell r="A4547">
            <v>42164</v>
          </cell>
          <cell r="B4547">
            <v>0</v>
          </cell>
          <cell r="C4547">
            <v>0</v>
          </cell>
          <cell r="D4547">
            <v>0</v>
          </cell>
          <cell r="E4547">
            <v>1791420</v>
          </cell>
          <cell r="F4547">
            <v>100880</v>
          </cell>
          <cell r="H4547">
            <v>0</v>
          </cell>
          <cell r="I4547">
            <v>0</v>
          </cell>
          <cell r="J4547">
            <v>0</v>
          </cell>
          <cell r="K4547">
            <v>0</v>
          </cell>
          <cell r="L4547">
            <v>0</v>
          </cell>
          <cell r="M4547">
            <v>111.88</v>
          </cell>
          <cell r="N4547">
            <v>27.26</v>
          </cell>
          <cell r="O4547">
            <v>0.24365391490883093</v>
          </cell>
          <cell r="P4547">
            <v>240</v>
          </cell>
          <cell r="Q4547">
            <v>81000</v>
          </cell>
          <cell r="R4547">
            <v>8.4568287450840192</v>
          </cell>
          <cell r="S4547" t="str">
            <v/>
          </cell>
          <cell r="T4547">
            <v>29794</v>
          </cell>
          <cell r="U4547">
            <v>13.131213866723035</v>
          </cell>
          <cell r="V4547">
            <v>1892300</v>
          </cell>
          <cell r="W4547">
            <v>45065.599999999999</v>
          </cell>
          <cell r="X4547">
            <v>76</v>
          </cell>
          <cell r="Y4547">
            <v>0</v>
          </cell>
          <cell r="Z4547">
            <v>19.048000000000016</v>
          </cell>
        </row>
        <row r="4548">
          <cell r="A4548">
            <v>42165</v>
          </cell>
          <cell r="B4548">
            <v>0</v>
          </cell>
          <cell r="C4548">
            <v>0</v>
          </cell>
          <cell r="D4548">
            <v>0</v>
          </cell>
          <cell r="E4548">
            <v>1814690</v>
          </cell>
          <cell r="F4548">
            <v>101430</v>
          </cell>
          <cell r="H4548">
            <v>0</v>
          </cell>
          <cell r="I4548">
            <v>0</v>
          </cell>
          <cell r="J4548">
            <v>0</v>
          </cell>
          <cell r="K4548">
            <v>0</v>
          </cell>
          <cell r="L4548">
            <v>0</v>
          </cell>
          <cell r="M4548">
            <v>113.57</v>
          </cell>
          <cell r="N4548">
            <v>24.19</v>
          </cell>
          <cell r="O4548">
            <v>0.21299638989169678</v>
          </cell>
          <cell r="P4548">
            <v>240</v>
          </cell>
          <cell r="Q4548">
            <v>82000</v>
          </cell>
          <cell r="R4548">
            <v>8.4358545390508048</v>
          </cell>
          <cell r="S4548" t="str">
            <v/>
          </cell>
          <cell r="T4548">
            <v>34160</v>
          </cell>
          <cell r="U4548">
            <v>14.868296348871679</v>
          </cell>
          <cell r="V4548">
            <v>1916120</v>
          </cell>
          <cell r="W4548">
            <v>43146.9</v>
          </cell>
          <cell r="X4548">
            <v>76</v>
          </cell>
          <cell r="Y4548">
            <v>0</v>
          </cell>
          <cell r="Z4548">
            <v>18.267200000000003</v>
          </cell>
        </row>
        <row r="4549">
          <cell r="A4549">
            <v>42166</v>
          </cell>
          <cell r="B4549">
            <v>0</v>
          </cell>
          <cell r="C4549">
            <v>0</v>
          </cell>
          <cell r="D4549">
            <v>0</v>
          </cell>
          <cell r="E4549">
            <v>1923560</v>
          </cell>
          <cell r="F4549">
            <v>100640</v>
          </cell>
          <cell r="H4549">
            <v>0</v>
          </cell>
          <cell r="I4549">
            <v>0</v>
          </cell>
          <cell r="J4549">
            <v>0</v>
          </cell>
          <cell r="K4549">
            <v>0</v>
          </cell>
          <cell r="L4549">
            <v>0</v>
          </cell>
          <cell r="M4549">
            <v>119.32</v>
          </cell>
          <cell r="N4549">
            <v>27.85</v>
          </cell>
          <cell r="O4549">
            <v>0.2334059671471673</v>
          </cell>
          <cell r="P4549">
            <v>240</v>
          </cell>
          <cell r="Q4549">
            <v>87000</v>
          </cell>
          <cell r="R4549">
            <v>8.482232651692927</v>
          </cell>
          <cell r="S4549" t="str">
            <v/>
          </cell>
          <cell r="T4549">
            <v>31529</v>
          </cell>
          <cell r="U4549">
            <v>12.990409050489083</v>
          </cell>
          <cell r="V4549">
            <v>2024200</v>
          </cell>
          <cell r="W4549">
            <v>38912.5</v>
          </cell>
          <cell r="X4549">
            <v>78</v>
          </cell>
          <cell r="Y4549">
            <v>0</v>
          </cell>
          <cell r="Z4549">
            <v>20.064000000000007</v>
          </cell>
        </row>
        <row r="4550">
          <cell r="A4550">
            <v>42167</v>
          </cell>
          <cell r="B4550">
            <v>0</v>
          </cell>
          <cell r="C4550">
            <v>0</v>
          </cell>
          <cell r="D4550">
            <v>6624</v>
          </cell>
          <cell r="E4550">
            <v>1977040</v>
          </cell>
          <cell r="F4550">
            <v>102210</v>
          </cell>
          <cell r="H4550">
            <v>0</v>
          </cell>
          <cell r="I4550">
            <v>0</v>
          </cell>
          <cell r="J4550">
            <v>0</v>
          </cell>
          <cell r="K4550">
            <v>0</v>
          </cell>
          <cell r="L4550">
            <v>560</v>
          </cell>
          <cell r="M4550">
            <v>119.76</v>
          </cell>
          <cell r="N4550">
            <v>28.11</v>
          </cell>
          <cell r="O4550">
            <v>0.23471943887775551</v>
          </cell>
          <cell r="P4550">
            <v>240</v>
          </cell>
          <cell r="Q4550">
            <v>88000</v>
          </cell>
          <cell r="R4550">
            <v>8.6809034736138937</v>
          </cell>
          <cell r="S4550">
            <v>11.828571428571429</v>
          </cell>
          <cell r="T4550">
            <v>25112</v>
          </cell>
          <cell r="U4550">
            <v>10.040591138295026</v>
          </cell>
          <cell r="V4550">
            <v>2085874</v>
          </cell>
          <cell r="W4550">
            <v>40112.800000000003</v>
          </cell>
          <cell r="X4550">
            <v>83</v>
          </cell>
          <cell r="Y4550">
            <v>0</v>
          </cell>
          <cell r="Z4550">
            <v>25.140800000000013</v>
          </cell>
        </row>
        <row r="4551">
          <cell r="A4551">
            <v>42168</v>
          </cell>
          <cell r="B4551">
            <v>0</v>
          </cell>
          <cell r="C4551">
            <v>0</v>
          </cell>
          <cell r="D4551">
            <v>371170</v>
          </cell>
          <cell r="E4551">
            <v>2067970</v>
          </cell>
          <cell r="F4551">
            <v>105870</v>
          </cell>
          <cell r="H4551">
            <v>0</v>
          </cell>
          <cell r="I4551">
            <v>0</v>
          </cell>
          <cell r="J4551">
            <v>0</v>
          </cell>
          <cell r="K4551">
            <v>0</v>
          </cell>
          <cell r="L4551">
            <v>4780</v>
          </cell>
          <cell r="M4551">
            <v>125.53</v>
          </cell>
          <cell r="N4551">
            <v>29.31</v>
          </cell>
          <cell r="O4551">
            <v>0.23349000238986695</v>
          </cell>
          <cell r="P4551">
            <v>240</v>
          </cell>
          <cell r="Q4551">
            <v>123000</v>
          </cell>
          <cell r="R4551">
            <v>8.6586473352983351</v>
          </cell>
          <cell r="S4551">
            <v>77.65062761506276</v>
          </cell>
          <cell r="T4551">
            <v>27643</v>
          </cell>
          <cell r="U4551">
            <v>9.0586135221472599</v>
          </cell>
          <cell r="V4551">
            <v>2545010</v>
          </cell>
          <cell r="W4551">
            <v>44276.2</v>
          </cell>
          <cell r="X4551">
            <v>81</v>
          </cell>
          <cell r="Y4551">
            <v>0</v>
          </cell>
          <cell r="Z4551">
            <v>24.430399999999992</v>
          </cell>
        </row>
        <row r="4552">
          <cell r="A4552">
            <v>42169</v>
          </cell>
          <cell r="B4552">
            <v>0</v>
          </cell>
          <cell r="C4552">
            <v>0</v>
          </cell>
          <cell r="D4552">
            <v>402508</v>
          </cell>
          <cell r="E4552">
            <v>2192810</v>
          </cell>
          <cell r="F4552">
            <v>112750</v>
          </cell>
          <cell r="H4552">
            <v>0</v>
          </cell>
          <cell r="I4552">
            <v>0</v>
          </cell>
          <cell r="J4552">
            <v>0</v>
          </cell>
          <cell r="K4552">
            <v>0</v>
          </cell>
          <cell r="L4552">
            <v>5140</v>
          </cell>
          <cell r="M4552">
            <v>136.18</v>
          </cell>
          <cell r="N4552">
            <v>33.56</v>
          </cell>
          <cell r="O4552">
            <v>0.24643853723013659</v>
          </cell>
          <cell r="P4552">
            <v>240</v>
          </cell>
          <cell r="Q4552">
            <v>120000</v>
          </cell>
          <cell r="R4552">
            <v>8.465119694521956</v>
          </cell>
          <cell r="S4552">
            <v>78.308949416342415</v>
          </cell>
          <cell r="T4552">
            <v>23959</v>
          </cell>
          <cell r="U4552">
            <v>7.378620477772345</v>
          </cell>
          <cell r="V4552">
            <v>2708068</v>
          </cell>
          <cell r="W4552">
            <v>46592.6</v>
          </cell>
          <cell r="X4552">
            <v>80</v>
          </cell>
          <cell r="Y4552">
            <v>0</v>
          </cell>
          <cell r="Z4552">
            <v>26.113600000000005</v>
          </cell>
        </row>
        <row r="4553">
          <cell r="A4553">
            <v>42170</v>
          </cell>
          <cell r="B4553">
            <v>0</v>
          </cell>
          <cell r="C4553">
            <v>0</v>
          </cell>
          <cell r="D4553">
            <v>458018</v>
          </cell>
          <cell r="E4553">
            <v>2183170</v>
          </cell>
          <cell r="F4553">
            <v>109660</v>
          </cell>
          <cell r="H4553">
            <v>0</v>
          </cell>
          <cell r="I4553">
            <v>0</v>
          </cell>
          <cell r="J4553">
            <v>0</v>
          </cell>
          <cell r="K4553">
            <v>0</v>
          </cell>
          <cell r="L4553">
            <v>5820</v>
          </cell>
          <cell r="M4553">
            <v>135.88999999999999</v>
          </cell>
          <cell r="N4553">
            <v>33.979999999999997</v>
          </cell>
          <cell r="O4553">
            <v>0.25005519169916846</v>
          </cell>
          <cell r="P4553">
            <v>240</v>
          </cell>
          <cell r="Q4553">
            <v>127000</v>
          </cell>
          <cell r="R4553">
            <v>8.4363455736257276</v>
          </cell>
          <cell r="S4553">
            <v>78.697250859106532</v>
          </cell>
          <cell r="T4553">
            <v>26837</v>
          </cell>
          <cell r="U4553">
            <v>8.1364212053883023</v>
          </cell>
          <cell r="V4553">
            <v>2750848</v>
          </cell>
          <cell r="W4553">
            <v>50366.7</v>
          </cell>
          <cell r="X4553">
            <v>80</v>
          </cell>
          <cell r="Y4553">
            <v>0</v>
          </cell>
          <cell r="Z4553">
            <v>24.043200000000013</v>
          </cell>
        </row>
        <row r="4554">
          <cell r="A4554">
            <v>42171</v>
          </cell>
          <cell r="B4554">
            <v>0</v>
          </cell>
          <cell r="C4554">
            <v>0</v>
          </cell>
          <cell r="D4554">
            <v>442187</v>
          </cell>
          <cell r="E4554">
            <v>2170200</v>
          </cell>
          <cell r="F4554">
            <v>107850</v>
          </cell>
          <cell r="H4554">
            <v>0</v>
          </cell>
          <cell r="I4554">
            <v>0</v>
          </cell>
          <cell r="J4554">
            <v>0</v>
          </cell>
          <cell r="K4554">
            <v>0</v>
          </cell>
          <cell r="L4554">
            <v>5720</v>
          </cell>
          <cell r="M4554">
            <v>137.19</v>
          </cell>
          <cell r="N4554">
            <v>31.42</v>
          </cell>
          <cell r="O4554">
            <v>0.22902543917195131</v>
          </cell>
          <cell r="P4554">
            <v>240</v>
          </cell>
          <cell r="Q4554">
            <v>124000</v>
          </cell>
          <cell r="R4554">
            <v>8.3025366280341135</v>
          </cell>
          <cell r="S4554">
            <v>77.305419580419581</v>
          </cell>
          <cell r="T4554">
            <v>25181</v>
          </cell>
          <cell r="U4554">
            <v>7.7202662856214372</v>
          </cell>
          <cell r="V4554">
            <v>2720237</v>
          </cell>
          <cell r="W4554">
            <v>56577.2</v>
          </cell>
          <cell r="X4554">
            <v>78</v>
          </cell>
          <cell r="Y4554">
            <v>0</v>
          </cell>
          <cell r="Z4554">
            <v>25.184000000000026</v>
          </cell>
        </row>
        <row r="4555">
          <cell r="A4555">
            <v>42172</v>
          </cell>
          <cell r="B4555">
            <v>0</v>
          </cell>
          <cell r="C4555">
            <v>0</v>
          </cell>
          <cell r="D4555">
            <v>394588</v>
          </cell>
          <cell r="E4555">
            <v>2183390</v>
          </cell>
          <cell r="F4555">
            <v>109850</v>
          </cell>
          <cell r="H4555">
            <v>0</v>
          </cell>
          <cell r="I4555">
            <v>0</v>
          </cell>
          <cell r="J4555">
            <v>0</v>
          </cell>
          <cell r="K4555">
            <v>0</v>
          </cell>
          <cell r="L4555">
            <v>4950</v>
          </cell>
          <cell r="M4555">
            <v>136.30000000000001</v>
          </cell>
          <cell r="N4555">
            <v>32.99</v>
          </cell>
          <cell r="O4555">
            <v>0.24203961848862801</v>
          </cell>
          <cell r="P4555">
            <v>240</v>
          </cell>
          <cell r="Q4555">
            <v>122000</v>
          </cell>
          <cell r="R4555">
            <v>8.4124724871606755</v>
          </cell>
          <cell r="S4555">
            <v>79.714747474747469</v>
          </cell>
          <cell r="T4555">
            <v>23595</v>
          </cell>
          <cell r="U4555">
            <v>7.3212385613960418</v>
          </cell>
          <cell r="V4555">
            <v>2687828</v>
          </cell>
          <cell r="W4555">
            <v>55116.3</v>
          </cell>
          <cell r="X4555">
            <v>80</v>
          </cell>
          <cell r="Y4555">
            <v>0</v>
          </cell>
          <cell r="Z4555">
            <v>25.606400000000008</v>
          </cell>
        </row>
        <row r="4556">
          <cell r="A4556">
            <v>42173</v>
          </cell>
          <cell r="B4556">
            <v>0</v>
          </cell>
          <cell r="C4556">
            <v>0</v>
          </cell>
          <cell r="D4556">
            <v>362408</v>
          </cell>
          <cell r="E4556">
            <v>2202330</v>
          </cell>
          <cell r="F4556">
            <v>112750</v>
          </cell>
          <cell r="H4556">
            <v>0</v>
          </cell>
          <cell r="I4556">
            <v>0</v>
          </cell>
          <cell r="J4556">
            <v>0</v>
          </cell>
          <cell r="K4556">
            <v>0</v>
          </cell>
          <cell r="L4556">
            <v>4620</v>
          </cell>
          <cell r="M4556">
            <v>139.38</v>
          </cell>
          <cell r="N4556">
            <v>33.06</v>
          </cell>
          <cell r="O4556">
            <v>0.2371932845458459</v>
          </cell>
          <cell r="P4556">
            <v>240</v>
          </cell>
          <cell r="Q4556">
            <v>117000</v>
          </cell>
          <cell r="R4556">
            <v>8.3049217965274789</v>
          </cell>
          <cell r="S4556">
            <v>78.443290043290048</v>
          </cell>
          <cell r="T4556">
            <v>25969</v>
          </cell>
          <cell r="U4556">
            <v>8.0889796704971229</v>
          </cell>
          <cell r="V4556">
            <v>2677488</v>
          </cell>
          <cell r="W4556">
            <v>54255.8</v>
          </cell>
          <cell r="X4556">
            <v>78</v>
          </cell>
          <cell r="Y4556">
            <v>0</v>
          </cell>
          <cell r="Z4556">
            <v>23.457600000000014</v>
          </cell>
        </row>
        <row r="4557">
          <cell r="A4557">
            <v>42174</v>
          </cell>
          <cell r="B4557">
            <v>0</v>
          </cell>
          <cell r="C4557">
            <v>0</v>
          </cell>
          <cell r="D4557">
            <v>362530</v>
          </cell>
          <cell r="E4557">
            <v>2184330</v>
          </cell>
          <cell r="F4557">
            <v>109550</v>
          </cell>
          <cell r="H4557">
            <v>0</v>
          </cell>
          <cell r="I4557">
            <v>0</v>
          </cell>
          <cell r="J4557">
            <v>0</v>
          </cell>
          <cell r="K4557">
            <v>0</v>
          </cell>
          <cell r="L4557">
            <v>4730</v>
          </cell>
          <cell r="M4557">
            <v>135.66</v>
          </cell>
          <cell r="N4557">
            <v>32.619999999999997</v>
          </cell>
          <cell r="O4557">
            <v>0.24045407636738905</v>
          </cell>
          <cell r="P4557">
            <v>240</v>
          </cell>
          <cell r="Q4557">
            <v>115000</v>
          </cell>
          <cell r="R4557">
            <v>8.4545186495650899</v>
          </cell>
          <cell r="S4557">
            <v>76.644820295983081</v>
          </cell>
          <cell r="T4557">
            <v>24754</v>
          </cell>
          <cell r="U4557">
            <v>7.7717054219792869</v>
          </cell>
          <cell r="V4557">
            <v>2656410</v>
          </cell>
          <cell r="W4557">
            <v>55572</v>
          </cell>
          <cell r="X4557">
            <v>76</v>
          </cell>
          <cell r="Y4557">
            <v>0</v>
          </cell>
          <cell r="Z4557">
            <v>23.94880000000002</v>
          </cell>
        </row>
        <row r="4558">
          <cell r="A4558">
            <v>42175</v>
          </cell>
          <cell r="B4558">
            <v>0</v>
          </cell>
          <cell r="C4558">
            <v>0</v>
          </cell>
          <cell r="D4558">
            <v>242079</v>
          </cell>
          <cell r="E4558">
            <v>2208540</v>
          </cell>
          <cell r="F4558">
            <v>112190</v>
          </cell>
          <cell r="H4558">
            <v>0</v>
          </cell>
          <cell r="I4558">
            <v>0</v>
          </cell>
          <cell r="J4558">
            <v>0</v>
          </cell>
          <cell r="K4558">
            <v>0</v>
          </cell>
          <cell r="L4558">
            <v>3190</v>
          </cell>
          <cell r="M4558">
            <v>138.35</v>
          </cell>
          <cell r="N4558">
            <v>33.75</v>
          </cell>
          <cell r="O4558">
            <v>0.24394651246837731</v>
          </cell>
          <cell r="P4558">
            <v>240</v>
          </cell>
          <cell r="Q4558">
            <v>107000</v>
          </cell>
          <cell r="R4558">
            <v>8.3871702204553671</v>
          </cell>
          <cell r="S4558">
            <v>75.886833855799367</v>
          </cell>
          <cell r="T4558">
            <v>23910</v>
          </cell>
          <cell r="U4558">
            <v>7.7808919821960973</v>
          </cell>
          <cell r="V4558">
            <v>2562809</v>
          </cell>
          <cell r="W4558">
            <v>56272.9</v>
          </cell>
          <cell r="X4558">
            <v>78</v>
          </cell>
          <cell r="Y4558">
            <v>0</v>
          </cell>
          <cell r="Z4558">
            <v>23.452800000000011</v>
          </cell>
        </row>
        <row r="4559">
          <cell r="A4559">
            <v>42176</v>
          </cell>
          <cell r="B4559">
            <v>0</v>
          </cell>
          <cell r="C4559">
            <v>0</v>
          </cell>
          <cell r="D4559">
            <v>298740</v>
          </cell>
          <cell r="E4559">
            <v>2134150</v>
          </cell>
          <cell r="F4559">
            <v>107820</v>
          </cell>
          <cell r="H4559">
            <v>0</v>
          </cell>
          <cell r="I4559">
            <v>0</v>
          </cell>
          <cell r="J4559">
            <v>0</v>
          </cell>
          <cell r="K4559">
            <v>0</v>
          </cell>
          <cell r="L4559">
            <v>4320</v>
          </cell>
          <cell r="M4559">
            <v>133.74</v>
          </cell>
          <cell r="N4559">
            <v>33.29</v>
          </cell>
          <cell r="O4559">
            <v>0.24891580678929262</v>
          </cell>
          <cell r="P4559">
            <v>240</v>
          </cell>
          <cell r="Q4559">
            <v>117000</v>
          </cell>
          <cell r="R4559">
            <v>8.3818229400328992</v>
          </cell>
          <cell r="S4559">
            <v>69.152777777777771</v>
          </cell>
          <cell r="T4559">
            <v>25989</v>
          </cell>
          <cell r="U4559">
            <v>8.5310114101963617</v>
          </cell>
          <cell r="V4559">
            <v>2540710</v>
          </cell>
          <cell r="W4559">
            <v>54996.9</v>
          </cell>
          <cell r="X4559">
            <v>82</v>
          </cell>
          <cell r="Y4559">
            <v>0</v>
          </cell>
          <cell r="Z4559">
            <v>25.352000000000018</v>
          </cell>
        </row>
        <row r="4560">
          <cell r="A4560">
            <v>42177</v>
          </cell>
          <cell r="B4560">
            <v>0</v>
          </cell>
          <cell r="C4560">
            <v>0</v>
          </cell>
          <cell r="D4560">
            <v>452182</v>
          </cell>
          <cell r="E4560">
            <v>2225620</v>
          </cell>
          <cell r="F4560">
            <v>111770</v>
          </cell>
          <cell r="H4560">
            <v>0</v>
          </cell>
          <cell r="I4560">
            <v>0</v>
          </cell>
          <cell r="J4560">
            <v>0</v>
          </cell>
          <cell r="K4560">
            <v>0</v>
          </cell>
          <cell r="L4560">
            <v>5940</v>
          </cell>
          <cell r="M4560">
            <v>138.07</v>
          </cell>
          <cell r="N4560">
            <v>35.51</v>
          </cell>
          <cell r="O4560">
            <v>0.25718838270442529</v>
          </cell>
          <cell r="P4560">
            <v>240</v>
          </cell>
          <cell r="Q4560">
            <v>123000</v>
          </cell>
          <cell r="R4560">
            <v>8.4645107554139205</v>
          </cell>
          <cell r="S4560">
            <v>76.124915824915831</v>
          </cell>
          <cell r="T4560">
            <v>24489</v>
          </cell>
          <cell r="U4560">
            <v>7.3214908953774982</v>
          </cell>
          <cell r="V4560">
            <v>2789572</v>
          </cell>
          <cell r="W4560">
            <v>55998.2</v>
          </cell>
          <cell r="X4560">
            <v>81</v>
          </cell>
          <cell r="Y4560">
            <v>0</v>
          </cell>
          <cell r="Z4560">
            <v>24.700800000000015</v>
          </cell>
        </row>
        <row r="4561">
          <cell r="A4561">
            <v>42178</v>
          </cell>
          <cell r="B4561">
            <v>0</v>
          </cell>
          <cell r="C4561">
            <v>0</v>
          </cell>
          <cell r="D4561">
            <v>436462</v>
          </cell>
          <cell r="E4561">
            <v>2251770</v>
          </cell>
          <cell r="F4561">
            <v>114800</v>
          </cell>
          <cell r="H4561">
            <v>0</v>
          </cell>
          <cell r="I4561">
            <v>0</v>
          </cell>
          <cell r="J4561">
            <v>0</v>
          </cell>
          <cell r="K4561">
            <v>0</v>
          </cell>
          <cell r="L4561">
            <v>5510</v>
          </cell>
          <cell r="M4561">
            <v>142.75</v>
          </cell>
          <cell r="N4561">
            <v>36.08</v>
          </cell>
          <cell r="O4561">
            <v>0.25274956217162869</v>
          </cell>
          <cell r="P4561">
            <v>240</v>
          </cell>
          <cell r="Q4561">
            <v>127000</v>
          </cell>
          <cell r="R4561">
            <v>8.2892119089316996</v>
          </cell>
          <cell r="S4561">
            <v>79.212704174228676</v>
          </cell>
          <cell r="T4561">
            <v>24413</v>
          </cell>
          <cell r="U4561">
            <v>7.2637208565581837</v>
          </cell>
          <cell r="V4561">
            <v>2803032</v>
          </cell>
          <cell r="W4561">
            <v>52752.5</v>
          </cell>
          <cell r="X4561">
            <v>80</v>
          </cell>
          <cell r="Y4561">
            <v>0</v>
          </cell>
          <cell r="Z4561">
            <v>22.702400000000011</v>
          </cell>
        </row>
        <row r="4562">
          <cell r="A4562">
            <v>42179</v>
          </cell>
          <cell r="B4562">
            <v>0</v>
          </cell>
          <cell r="C4562">
            <v>0</v>
          </cell>
          <cell r="D4562">
            <v>335940</v>
          </cell>
          <cell r="E4562">
            <v>2194790</v>
          </cell>
          <cell r="F4562">
            <v>110150</v>
          </cell>
          <cell r="H4562">
            <v>0</v>
          </cell>
          <cell r="I4562">
            <v>0</v>
          </cell>
          <cell r="J4562">
            <v>0</v>
          </cell>
          <cell r="K4562">
            <v>0</v>
          </cell>
          <cell r="L4562">
            <v>4360</v>
          </cell>
          <cell r="M4562">
            <v>138.4</v>
          </cell>
          <cell r="N4562">
            <v>35.18</v>
          </cell>
          <cell r="O4562">
            <v>0.25419075144508668</v>
          </cell>
          <cell r="P4562">
            <v>240</v>
          </cell>
          <cell r="Q4562">
            <v>119000</v>
          </cell>
          <cell r="R4562">
            <v>8.3270953757225428</v>
          </cell>
          <cell r="S4562">
            <v>77.050458715596335</v>
          </cell>
          <cell r="T4562">
            <v>25666</v>
          </cell>
          <cell r="U4562">
            <v>8.1054209202992951</v>
          </cell>
          <cell r="V4562">
            <v>2640880</v>
          </cell>
          <cell r="W4562">
            <v>56354.7</v>
          </cell>
          <cell r="X4562">
            <v>78</v>
          </cell>
          <cell r="Y4562">
            <v>0</v>
          </cell>
          <cell r="Z4562">
            <v>20.886400000000023</v>
          </cell>
        </row>
        <row r="4563">
          <cell r="A4563">
            <v>42180</v>
          </cell>
          <cell r="B4563">
            <v>0</v>
          </cell>
          <cell r="C4563">
            <v>0</v>
          </cell>
          <cell r="D4563">
            <v>576854</v>
          </cell>
          <cell r="E4563">
            <v>2256540</v>
          </cell>
          <cell r="F4563">
            <v>112760</v>
          </cell>
          <cell r="H4563">
            <v>0</v>
          </cell>
          <cell r="I4563">
            <v>0</v>
          </cell>
          <cell r="J4563">
            <v>0</v>
          </cell>
          <cell r="K4563">
            <v>0</v>
          </cell>
          <cell r="L4563">
            <v>7300</v>
          </cell>
          <cell r="M4563">
            <v>140.1</v>
          </cell>
          <cell r="N4563">
            <v>35.979999999999997</v>
          </cell>
          <cell r="O4563">
            <v>0.25681655960028549</v>
          </cell>
          <cell r="P4563">
            <v>240</v>
          </cell>
          <cell r="Q4563">
            <v>128000</v>
          </cell>
          <cell r="R4563">
            <v>8.4557458957887217</v>
          </cell>
          <cell r="S4563">
            <v>79.021095890410962</v>
          </cell>
          <cell r="T4563">
            <v>24519</v>
          </cell>
          <cell r="U4563">
            <v>6.9408612041325739</v>
          </cell>
          <cell r="V4563">
            <v>2946154</v>
          </cell>
          <cell r="W4563">
            <v>57064.4</v>
          </cell>
          <cell r="X4563">
            <v>81</v>
          </cell>
          <cell r="Y4563">
            <v>0</v>
          </cell>
          <cell r="Z4563">
            <v>24.430399999999992</v>
          </cell>
        </row>
        <row r="4564">
          <cell r="A4564">
            <v>42181</v>
          </cell>
          <cell r="B4564">
            <v>0</v>
          </cell>
          <cell r="C4564">
            <v>0</v>
          </cell>
          <cell r="D4564">
            <v>299633</v>
          </cell>
          <cell r="E4564">
            <v>2246950</v>
          </cell>
          <cell r="F4564">
            <v>110750</v>
          </cell>
          <cell r="H4564">
            <v>0</v>
          </cell>
          <cell r="I4564">
            <v>0</v>
          </cell>
          <cell r="J4564">
            <v>0</v>
          </cell>
          <cell r="K4564">
            <v>0</v>
          </cell>
          <cell r="L4564">
            <v>4130</v>
          </cell>
          <cell r="M4564">
            <v>139.81</v>
          </cell>
          <cell r="N4564">
            <v>34.270000000000003</v>
          </cell>
          <cell r="O4564">
            <v>0.24511837493741509</v>
          </cell>
          <cell r="P4564">
            <v>240</v>
          </cell>
          <cell r="Q4564">
            <v>117000</v>
          </cell>
          <cell r="R4564">
            <v>8.431800300407696</v>
          </cell>
          <cell r="S4564">
            <v>72.550363196125915</v>
          </cell>
          <cell r="T4564">
            <v>24118</v>
          </cell>
          <cell r="U4564">
            <v>7.5693983403660736</v>
          </cell>
          <cell r="V4564">
            <v>2657333</v>
          </cell>
          <cell r="W4564">
            <v>55302</v>
          </cell>
          <cell r="X4564">
            <v>77</v>
          </cell>
          <cell r="Y4564">
            <v>0</v>
          </cell>
          <cell r="Z4564">
            <v>22.259200000000007</v>
          </cell>
        </row>
        <row r="4565">
          <cell r="A4565">
            <v>42182</v>
          </cell>
          <cell r="B4565">
            <v>0</v>
          </cell>
          <cell r="C4565">
            <v>0</v>
          </cell>
          <cell r="D4565">
            <v>11165</v>
          </cell>
          <cell r="E4565">
            <v>2149650</v>
          </cell>
          <cell r="F4565">
            <v>104310</v>
          </cell>
          <cell r="H4565">
            <v>0</v>
          </cell>
          <cell r="I4565">
            <v>0</v>
          </cell>
          <cell r="J4565">
            <v>0</v>
          </cell>
          <cell r="K4565">
            <v>0</v>
          </cell>
          <cell r="L4565">
            <v>1210</v>
          </cell>
          <cell r="M4565">
            <v>135.26</v>
          </cell>
          <cell r="N4565">
            <v>32.54</v>
          </cell>
          <cell r="O4565">
            <v>0.24057370989205976</v>
          </cell>
          <cell r="P4565">
            <v>240</v>
          </cell>
          <cell r="Q4565">
            <v>98000</v>
          </cell>
          <cell r="R4565">
            <v>8.3319532751737402</v>
          </cell>
          <cell r="S4565">
            <v>9.2272727272727266</v>
          </cell>
          <cell r="T4565">
            <v>22836</v>
          </cell>
          <cell r="U4565">
            <v>8.4080233982672024</v>
          </cell>
          <cell r="V4565">
            <v>2265125</v>
          </cell>
          <cell r="W4565">
            <v>57575.6</v>
          </cell>
          <cell r="X4565">
            <v>72</v>
          </cell>
          <cell r="Y4565">
            <v>0</v>
          </cell>
          <cell r="Z4565">
            <v>16.379200000000026</v>
          </cell>
        </row>
        <row r="4566">
          <cell r="A4566">
            <v>42183</v>
          </cell>
          <cell r="B4566">
            <v>0</v>
          </cell>
          <cell r="C4566">
            <v>0</v>
          </cell>
          <cell r="D4566">
            <v>90539</v>
          </cell>
          <cell r="E4566">
            <v>2156710</v>
          </cell>
          <cell r="F4566">
            <v>105230</v>
          </cell>
          <cell r="H4566">
            <v>0</v>
          </cell>
          <cell r="I4566">
            <v>0</v>
          </cell>
          <cell r="J4566">
            <v>0</v>
          </cell>
          <cell r="K4566">
            <v>0</v>
          </cell>
          <cell r="L4566">
            <v>1490</v>
          </cell>
          <cell r="M4566">
            <v>134.35</v>
          </cell>
          <cell r="N4566">
            <v>33.549999999999997</v>
          </cell>
          <cell r="O4566">
            <v>0.24972087830294007</v>
          </cell>
          <cell r="P4566">
            <v>240</v>
          </cell>
          <cell r="Q4566">
            <v>105000</v>
          </cell>
          <cell r="R4566">
            <v>8.4180870859694821</v>
          </cell>
          <cell r="S4566">
            <v>60.76442953020134</v>
          </cell>
          <cell r="T4566">
            <v>25285</v>
          </cell>
          <cell r="U4566">
            <v>8.9640290093981712</v>
          </cell>
          <cell r="V4566">
            <v>2352479</v>
          </cell>
          <cell r="W4566">
            <v>57029.7</v>
          </cell>
          <cell r="X4566">
            <v>72</v>
          </cell>
          <cell r="Y4566">
            <v>0</v>
          </cell>
          <cell r="Z4566">
            <v>15.416000000000011</v>
          </cell>
        </row>
        <row r="4567">
          <cell r="A4567">
            <v>42184</v>
          </cell>
          <cell r="B4567">
            <v>0</v>
          </cell>
          <cell r="C4567">
            <v>0</v>
          </cell>
          <cell r="D4567">
            <v>202498</v>
          </cell>
          <cell r="E4567">
            <v>2221460</v>
          </cell>
          <cell r="F4567">
            <v>110430</v>
          </cell>
          <cell r="H4567">
            <v>0</v>
          </cell>
          <cell r="I4567">
            <v>0</v>
          </cell>
          <cell r="J4567">
            <v>0</v>
          </cell>
          <cell r="K4567">
            <v>0</v>
          </cell>
          <cell r="L4567">
            <v>2990</v>
          </cell>
          <cell r="M4567">
            <v>138.69999999999999</v>
          </cell>
          <cell r="N4567">
            <v>35.46</v>
          </cell>
          <cell r="O4567">
            <v>0.25565969718817594</v>
          </cell>
          <cell r="P4567">
            <v>240</v>
          </cell>
          <cell r="Q4567">
            <v>110000</v>
          </cell>
          <cell r="R4567">
            <v>8.4062364816149966</v>
          </cell>
          <cell r="S4567">
            <v>67.725083612040137</v>
          </cell>
          <cell r="T4567">
            <v>23386</v>
          </cell>
          <cell r="U4567">
            <v>7.6957135213708394</v>
          </cell>
          <cell r="V4567">
            <v>2534388</v>
          </cell>
          <cell r="W4567">
            <v>53089.1</v>
          </cell>
          <cell r="X4567">
            <v>76</v>
          </cell>
          <cell r="Y4567">
            <v>0</v>
          </cell>
          <cell r="Z4567">
            <v>19.046400000000006</v>
          </cell>
        </row>
        <row r="4568">
          <cell r="A4568">
            <v>42185</v>
          </cell>
          <cell r="B4568">
            <v>0</v>
          </cell>
          <cell r="C4568">
            <v>0</v>
          </cell>
          <cell r="D4568">
            <v>270227</v>
          </cell>
          <cell r="E4568">
            <v>2211610</v>
          </cell>
          <cell r="F4568">
            <v>109360</v>
          </cell>
          <cell r="H4568">
            <v>0</v>
          </cell>
          <cell r="I4568">
            <v>0</v>
          </cell>
          <cell r="J4568">
            <v>0</v>
          </cell>
          <cell r="K4568">
            <v>0</v>
          </cell>
          <cell r="L4568">
            <v>3670</v>
          </cell>
          <cell r="M4568">
            <v>137.33000000000001</v>
          </cell>
          <cell r="N4568">
            <v>32.380000000000003</v>
          </cell>
          <cell r="O4568">
            <v>0.23578242190344426</v>
          </cell>
          <cell r="P4568">
            <v>240</v>
          </cell>
          <cell r="Q4568">
            <v>111000</v>
          </cell>
          <cell r="R4568">
            <v>8.4503386004514667</v>
          </cell>
          <cell r="S4568">
            <v>73.631335149863759</v>
          </cell>
          <cell r="T4568">
            <v>24336</v>
          </cell>
          <cell r="U4568">
            <v>7.8327599175207441</v>
          </cell>
          <cell r="V4568">
            <v>2591197</v>
          </cell>
          <cell r="W4568">
            <v>54107.3</v>
          </cell>
          <cell r="X4568">
            <v>74</v>
          </cell>
          <cell r="Y4568">
            <v>0</v>
          </cell>
          <cell r="Z4568">
            <v>18.224000000000004</v>
          </cell>
        </row>
        <row r="4569">
          <cell r="A4569">
            <v>42186</v>
          </cell>
          <cell r="B4569">
            <v>0</v>
          </cell>
          <cell r="C4569">
            <v>0</v>
          </cell>
          <cell r="D4569">
            <v>294421</v>
          </cell>
          <cell r="E4569">
            <v>2238190</v>
          </cell>
          <cell r="F4569">
            <v>111770</v>
          </cell>
          <cell r="H4569">
            <v>0</v>
          </cell>
          <cell r="I4569">
            <v>0</v>
          </cell>
          <cell r="J4569">
            <v>0</v>
          </cell>
          <cell r="K4569">
            <v>0</v>
          </cell>
          <cell r="L4569">
            <v>3870</v>
          </cell>
          <cell r="M4569">
            <v>138.53</v>
          </cell>
          <cell r="N4569">
            <v>33.03</v>
          </cell>
          <cell r="O4569">
            <v>0.23843210856854111</v>
          </cell>
          <cell r="P4569">
            <v>240</v>
          </cell>
          <cell r="Q4569">
            <v>113000</v>
          </cell>
          <cell r="R4569">
            <v>8.4817729011766403</v>
          </cell>
          <cell r="S4569">
            <v>76.077777777777783</v>
          </cell>
          <cell r="T4569">
            <v>23540</v>
          </cell>
          <cell r="U4569">
            <v>7.4241797985993703</v>
          </cell>
          <cell r="V4569">
            <v>2644381</v>
          </cell>
          <cell r="W4569">
            <v>56397.5</v>
          </cell>
          <cell r="X4569">
            <v>76</v>
          </cell>
          <cell r="Y4569">
            <v>0</v>
          </cell>
          <cell r="Z4569">
            <v>21.808000000000021</v>
          </cell>
        </row>
        <row r="4570">
          <cell r="A4570">
            <v>42187</v>
          </cell>
          <cell r="B4570">
            <v>0</v>
          </cell>
          <cell r="C4570">
            <v>0</v>
          </cell>
          <cell r="D4570">
            <v>324459</v>
          </cell>
          <cell r="E4570">
            <v>2211300</v>
          </cell>
          <cell r="F4570">
            <v>109890</v>
          </cell>
          <cell r="H4570">
            <v>0</v>
          </cell>
          <cell r="I4570">
            <v>0</v>
          </cell>
          <cell r="J4570">
            <v>0</v>
          </cell>
          <cell r="K4570">
            <v>0</v>
          </cell>
          <cell r="L4570">
            <v>4240</v>
          </cell>
          <cell r="M4570">
            <v>137.99</v>
          </cell>
          <cell r="N4570">
            <v>31.68</v>
          </cell>
          <cell r="O4570">
            <v>0.22958185375751863</v>
          </cell>
          <cell r="P4570">
            <v>240</v>
          </cell>
          <cell r="Q4570">
            <v>115000</v>
          </cell>
          <cell r="R4570">
            <v>8.4107181679831875</v>
          </cell>
          <cell r="S4570">
            <v>76.523349056603777</v>
          </cell>
          <cell r="T4570">
            <v>23790</v>
          </cell>
          <cell r="U4570">
            <v>7.4994301965226677</v>
          </cell>
          <cell r="V4570">
            <v>2645649</v>
          </cell>
          <cell r="W4570">
            <v>56699.7</v>
          </cell>
          <cell r="X4570">
            <v>76</v>
          </cell>
          <cell r="Y4570">
            <v>0</v>
          </cell>
          <cell r="Z4570">
            <v>22.771200000000036</v>
          </cell>
        </row>
        <row r="4571">
          <cell r="A4571">
            <v>42188</v>
          </cell>
          <cell r="B4571">
            <v>0</v>
          </cell>
          <cell r="C4571">
            <v>0</v>
          </cell>
          <cell r="D4571">
            <v>185584</v>
          </cell>
          <cell r="E4571">
            <v>2214210</v>
          </cell>
          <cell r="F4571">
            <v>107780</v>
          </cell>
          <cell r="H4571">
            <v>0</v>
          </cell>
          <cell r="I4571">
            <v>0</v>
          </cell>
          <cell r="J4571">
            <v>0</v>
          </cell>
          <cell r="K4571">
            <v>0</v>
          </cell>
          <cell r="L4571">
            <v>2710</v>
          </cell>
          <cell r="M4571">
            <v>139.31</v>
          </cell>
          <cell r="N4571">
            <v>29.57</v>
          </cell>
          <cell r="O4571">
            <v>0.21226042638719403</v>
          </cell>
          <cell r="P4571">
            <v>240</v>
          </cell>
          <cell r="Q4571">
            <v>106000</v>
          </cell>
          <cell r="R4571">
            <v>8.3338956284545258</v>
          </cell>
          <cell r="S4571">
            <v>68.481180811808116</v>
          </cell>
          <cell r="T4571">
            <v>27834</v>
          </cell>
          <cell r="U4571">
            <v>9.2573762529042014</v>
          </cell>
          <cell r="V4571">
            <v>2507574</v>
          </cell>
          <cell r="W4571">
            <v>57283.6</v>
          </cell>
          <cell r="X4571">
            <v>75</v>
          </cell>
          <cell r="Y4571">
            <v>0</v>
          </cell>
          <cell r="Z4571">
            <v>19.395200000000017</v>
          </cell>
        </row>
        <row r="4572">
          <cell r="A4572">
            <v>42189</v>
          </cell>
          <cell r="B4572">
            <v>0</v>
          </cell>
          <cell r="C4572">
            <v>0</v>
          </cell>
          <cell r="D4572">
            <v>157554</v>
          </cell>
          <cell r="E4572">
            <v>2202820</v>
          </cell>
          <cell r="F4572">
            <v>108890</v>
          </cell>
          <cell r="H4572">
            <v>0</v>
          </cell>
          <cell r="I4572">
            <v>0</v>
          </cell>
          <cell r="J4572">
            <v>0</v>
          </cell>
          <cell r="K4572">
            <v>0</v>
          </cell>
          <cell r="L4572">
            <v>2260</v>
          </cell>
          <cell r="M4572">
            <v>137.71</v>
          </cell>
          <cell r="N4572">
            <v>28.88</v>
          </cell>
          <cell r="O4572">
            <v>0.20971607000217848</v>
          </cell>
          <cell r="P4572">
            <v>240</v>
          </cell>
          <cell r="Q4572">
            <v>105000</v>
          </cell>
          <cell r="R4572">
            <v>8.3933991721734085</v>
          </cell>
          <cell r="S4572">
            <v>69.714159292035404</v>
          </cell>
          <cell r="T4572">
            <v>23098</v>
          </cell>
          <cell r="U4572">
            <v>7.8014064109791423</v>
          </cell>
          <cell r="V4572">
            <v>2469264</v>
          </cell>
          <cell r="W4572">
            <v>56313.9</v>
          </cell>
          <cell r="X4572">
            <v>74</v>
          </cell>
          <cell r="Y4572">
            <v>0</v>
          </cell>
          <cell r="Z4572">
            <v>20.153600000000012</v>
          </cell>
        </row>
        <row r="4573">
          <cell r="A4573">
            <v>42190</v>
          </cell>
          <cell r="B4573">
            <v>0</v>
          </cell>
          <cell r="C4573">
            <v>0</v>
          </cell>
          <cell r="D4573">
            <v>220119</v>
          </cell>
          <cell r="E4573">
            <v>2202770</v>
          </cell>
          <cell r="F4573">
            <v>108470</v>
          </cell>
          <cell r="H4573">
            <v>0</v>
          </cell>
          <cell r="I4573">
            <v>0</v>
          </cell>
          <cell r="J4573">
            <v>0</v>
          </cell>
          <cell r="K4573">
            <v>0</v>
          </cell>
          <cell r="L4573">
            <v>3210</v>
          </cell>
          <cell r="M4573">
            <v>137.80000000000001</v>
          </cell>
          <cell r="N4573">
            <v>30.67</v>
          </cell>
          <cell r="O4573">
            <v>0.22256894049346879</v>
          </cell>
          <cell r="P4573">
            <v>240</v>
          </cell>
          <cell r="Q4573">
            <v>108000</v>
          </cell>
          <cell r="R4573">
            <v>8.3862119013062415</v>
          </cell>
          <cell r="S4573">
            <v>68.572897196261678</v>
          </cell>
          <cell r="T4573">
            <v>23730</v>
          </cell>
          <cell r="U4573">
            <v>7.8182588878148049</v>
          </cell>
          <cell r="V4573">
            <v>2531359</v>
          </cell>
          <cell r="W4573">
            <v>55993.8</v>
          </cell>
          <cell r="X4573">
            <v>74</v>
          </cell>
          <cell r="Y4573">
            <v>0</v>
          </cell>
          <cell r="Z4573">
            <v>20.857600000000019</v>
          </cell>
        </row>
        <row r="4574">
          <cell r="A4574">
            <v>42191</v>
          </cell>
          <cell r="B4574">
            <v>0</v>
          </cell>
          <cell r="C4574">
            <v>0</v>
          </cell>
          <cell r="D4574">
            <v>427144</v>
          </cell>
          <cell r="E4574">
            <v>2224030</v>
          </cell>
          <cell r="F4574">
            <v>110750</v>
          </cell>
          <cell r="H4574">
            <v>0</v>
          </cell>
          <cell r="I4574">
            <v>0</v>
          </cell>
          <cell r="J4574">
            <v>0</v>
          </cell>
          <cell r="K4574">
            <v>0</v>
          </cell>
          <cell r="L4574">
            <v>5600</v>
          </cell>
          <cell r="M4574">
            <v>139.18</v>
          </cell>
          <cell r="N4574">
            <v>32.85</v>
          </cell>
          <cell r="O4574">
            <v>0.23602529099008479</v>
          </cell>
          <cell r="P4574">
            <v>240</v>
          </cell>
          <cell r="Q4574">
            <v>122000</v>
          </cell>
          <cell r="R4574">
            <v>8.3876275326914786</v>
          </cell>
          <cell r="S4574">
            <v>76.275714285714287</v>
          </cell>
          <cell r="T4574">
            <v>23808</v>
          </cell>
          <cell r="U4574">
            <v>7.1891449583696003</v>
          </cell>
          <cell r="V4574">
            <v>2761924</v>
          </cell>
          <cell r="W4574">
            <v>56330.400000000001</v>
          </cell>
          <cell r="X4574">
            <v>76</v>
          </cell>
          <cell r="Y4574">
            <v>0</v>
          </cell>
          <cell r="Z4574">
            <v>21.56800000000004</v>
          </cell>
        </row>
        <row r="4575">
          <cell r="A4575">
            <v>42192</v>
          </cell>
          <cell r="B4575">
            <v>0</v>
          </cell>
          <cell r="C4575">
            <v>0</v>
          </cell>
          <cell r="D4575">
            <v>427144</v>
          </cell>
          <cell r="E4575">
            <v>2242640</v>
          </cell>
          <cell r="F4575">
            <v>112530</v>
          </cell>
          <cell r="H4575">
            <v>0</v>
          </cell>
          <cell r="I4575">
            <v>0</v>
          </cell>
          <cell r="J4575">
            <v>0</v>
          </cell>
          <cell r="K4575">
            <v>0</v>
          </cell>
          <cell r="L4575">
            <v>5400</v>
          </cell>
          <cell r="M4575">
            <v>140.91999999999999</v>
          </cell>
          <cell r="N4575">
            <v>33.39</v>
          </cell>
          <cell r="O4575">
            <v>0.23694294635254048</v>
          </cell>
          <cell r="P4575">
            <v>240</v>
          </cell>
          <cell r="Q4575">
            <v>118000</v>
          </cell>
          <cell r="R4575">
            <v>8.3564078910019877</v>
          </cell>
          <cell r="S4575">
            <v>79.100740740740747</v>
          </cell>
          <cell r="T4575">
            <v>23808</v>
          </cell>
          <cell r="U4575">
            <v>7.136459795695238</v>
          </cell>
          <cell r="V4575">
            <v>2782314</v>
          </cell>
          <cell r="W4575">
            <v>55561.5</v>
          </cell>
          <cell r="X4575">
            <v>73</v>
          </cell>
          <cell r="Y4575">
            <v>0</v>
          </cell>
          <cell r="Z4575">
            <v>20.803200000000018</v>
          </cell>
        </row>
        <row r="4576">
          <cell r="A4576">
            <v>42193</v>
          </cell>
          <cell r="B4576">
            <v>0</v>
          </cell>
          <cell r="C4576">
            <v>0</v>
          </cell>
          <cell r="D4576">
            <v>307300</v>
          </cell>
          <cell r="E4576">
            <v>2211060</v>
          </cell>
          <cell r="F4576">
            <v>108910</v>
          </cell>
          <cell r="H4576">
            <v>0</v>
          </cell>
          <cell r="I4576">
            <v>0</v>
          </cell>
          <cell r="J4576">
            <v>0</v>
          </cell>
          <cell r="K4576">
            <v>0</v>
          </cell>
          <cell r="L4576">
            <v>4370</v>
          </cell>
          <cell r="M4576">
            <v>136.33000000000001</v>
          </cell>
          <cell r="N4576">
            <v>33.75</v>
          </cell>
          <cell r="O4576">
            <v>0.24756106506271544</v>
          </cell>
          <cell r="P4576">
            <v>240</v>
          </cell>
          <cell r="Q4576">
            <v>123000</v>
          </cell>
          <cell r="R4576">
            <v>8.5086554683488593</v>
          </cell>
          <cell r="S4576">
            <v>70.320366132723109</v>
          </cell>
          <cell r="T4576">
            <v>24264</v>
          </cell>
          <cell r="U4576">
            <v>7.7023587221716845</v>
          </cell>
          <cell r="V4576">
            <v>2627270</v>
          </cell>
          <cell r="W4576">
            <v>57097.4</v>
          </cell>
          <cell r="X4576">
            <v>74</v>
          </cell>
          <cell r="Y4576">
            <v>0</v>
          </cell>
          <cell r="Z4576">
            <v>21.318399999999997</v>
          </cell>
        </row>
        <row r="4577">
          <cell r="A4577">
            <v>42194</v>
          </cell>
          <cell r="B4577">
            <v>0</v>
          </cell>
          <cell r="C4577">
            <v>0</v>
          </cell>
          <cell r="D4577">
            <v>362686</v>
          </cell>
          <cell r="E4577">
            <v>2202430</v>
          </cell>
          <cell r="F4577">
            <v>109060</v>
          </cell>
          <cell r="H4577">
            <v>0</v>
          </cell>
          <cell r="I4577">
            <v>0</v>
          </cell>
          <cell r="J4577">
            <v>0</v>
          </cell>
          <cell r="K4577">
            <v>0</v>
          </cell>
          <cell r="L4577">
            <v>4570</v>
          </cell>
          <cell r="M4577">
            <v>135.71</v>
          </cell>
          <cell r="N4577">
            <v>34.22</v>
          </cell>
          <cell r="O4577">
            <v>0.25215533122098588</v>
          </cell>
          <cell r="P4577">
            <v>240</v>
          </cell>
          <cell r="Q4577">
            <v>113000</v>
          </cell>
          <cell r="R4577">
            <v>8.5162847247807818</v>
          </cell>
          <cell r="S4577">
            <v>79.362363238512032</v>
          </cell>
          <cell r="T4577">
            <v>23563</v>
          </cell>
          <cell r="U4577">
            <v>7.3486344952613427</v>
          </cell>
          <cell r="V4577">
            <v>2674176</v>
          </cell>
          <cell r="W4577">
            <v>57477</v>
          </cell>
          <cell r="X4577">
            <v>74</v>
          </cell>
          <cell r="Y4577">
            <v>0</v>
          </cell>
          <cell r="Z4577">
            <v>21.088000000000022</v>
          </cell>
        </row>
        <row r="4578">
          <cell r="A4578">
            <v>42195</v>
          </cell>
          <cell r="B4578">
            <v>0</v>
          </cell>
          <cell r="C4578">
            <v>0</v>
          </cell>
          <cell r="D4578">
            <v>396474</v>
          </cell>
          <cell r="E4578">
            <v>2203310</v>
          </cell>
          <cell r="F4578">
            <v>108340</v>
          </cell>
          <cell r="H4578">
            <v>0</v>
          </cell>
          <cell r="I4578">
            <v>0</v>
          </cell>
          <cell r="J4578">
            <v>0</v>
          </cell>
          <cell r="K4578">
            <v>0</v>
          </cell>
          <cell r="L4578">
            <v>4950</v>
          </cell>
          <cell r="M4578">
            <v>134.44</v>
          </cell>
          <cell r="N4578">
            <v>34.229999999999997</v>
          </cell>
          <cell r="O4578">
            <v>0.25461172270157689</v>
          </cell>
          <cell r="P4578">
            <v>240</v>
          </cell>
          <cell r="Q4578">
            <v>117000</v>
          </cell>
          <cell r="R4578">
            <v>8.5973296637905392</v>
          </cell>
          <cell r="S4578">
            <v>80.095757575757574</v>
          </cell>
          <cell r="T4578">
            <v>23445</v>
          </cell>
          <cell r="U4578">
            <v>7.2201752947797075</v>
          </cell>
          <cell r="V4578">
            <v>2708124</v>
          </cell>
          <cell r="W4578">
            <v>55811.6</v>
          </cell>
          <cell r="X4578">
            <v>76</v>
          </cell>
          <cell r="Y4578">
            <v>0</v>
          </cell>
          <cell r="Z4578">
            <v>22.777600000000035</v>
          </cell>
        </row>
        <row r="4579">
          <cell r="A4579">
            <v>42196</v>
          </cell>
          <cell r="B4579">
            <v>0</v>
          </cell>
          <cell r="C4579">
            <v>0</v>
          </cell>
          <cell r="D4579">
            <v>437886</v>
          </cell>
          <cell r="E4579">
            <v>2190130</v>
          </cell>
          <cell r="F4579">
            <v>110500</v>
          </cell>
          <cell r="H4579">
            <v>0</v>
          </cell>
          <cell r="I4579">
            <v>0</v>
          </cell>
          <cell r="J4579">
            <v>0</v>
          </cell>
          <cell r="K4579">
            <v>0</v>
          </cell>
          <cell r="L4579">
            <v>5550</v>
          </cell>
          <cell r="M4579">
            <v>133.58000000000001</v>
          </cell>
          <cell r="N4579">
            <v>32.880000000000003</v>
          </cell>
          <cell r="O4579">
            <v>0.24614463243000448</v>
          </cell>
          <cell r="P4579">
            <v>240</v>
          </cell>
          <cell r="Q4579">
            <v>123000</v>
          </cell>
          <cell r="R4579">
            <v>8.6114313519988031</v>
          </cell>
          <cell r="S4579">
            <v>78.898378378378382</v>
          </cell>
          <cell r="T4579">
            <v>25654</v>
          </cell>
          <cell r="U4579">
            <v>7.8127847345058417</v>
          </cell>
          <cell r="V4579">
            <v>2738516</v>
          </cell>
          <cell r="W4579">
            <v>56002.7</v>
          </cell>
          <cell r="X4579">
            <v>80</v>
          </cell>
          <cell r="Y4579">
            <v>0</v>
          </cell>
          <cell r="Z4579">
            <v>25.352000000000018</v>
          </cell>
        </row>
        <row r="4580">
          <cell r="A4580">
            <v>42197</v>
          </cell>
          <cell r="B4580">
            <v>0</v>
          </cell>
          <cell r="C4580">
            <v>0</v>
          </cell>
          <cell r="D4580">
            <v>571836</v>
          </cell>
          <cell r="E4580">
            <v>2224800</v>
          </cell>
          <cell r="F4580">
            <v>112060</v>
          </cell>
          <cell r="H4580">
            <v>0</v>
          </cell>
          <cell r="I4580">
            <v>0</v>
          </cell>
          <cell r="J4580">
            <v>0</v>
          </cell>
          <cell r="K4580">
            <v>0</v>
          </cell>
          <cell r="L4580">
            <v>7300</v>
          </cell>
          <cell r="M4580">
            <v>137.27000000000001</v>
          </cell>
          <cell r="N4580">
            <v>34.869999999999997</v>
          </cell>
          <cell r="O4580">
            <v>0.25402491440227287</v>
          </cell>
          <cell r="P4580">
            <v>240</v>
          </cell>
          <cell r="Q4580">
            <v>123000</v>
          </cell>
          <cell r="R4580">
            <v>8.5119108326655493</v>
          </cell>
          <cell r="S4580">
            <v>78.333698630136993</v>
          </cell>
          <cell r="T4580">
            <v>27014</v>
          </cell>
          <cell r="U4580">
            <v>7.7456275939458781</v>
          </cell>
          <cell r="V4580">
            <v>2908696</v>
          </cell>
          <cell r="W4580">
            <v>55598.5</v>
          </cell>
          <cell r="X4580">
            <v>84</v>
          </cell>
          <cell r="Y4580">
            <v>0</v>
          </cell>
          <cell r="Z4580">
            <v>27.19680000000001</v>
          </cell>
        </row>
        <row r="4581">
          <cell r="A4581">
            <v>42198</v>
          </cell>
          <cell r="B4581">
            <v>0</v>
          </cell>
          <cell r="C4581">
            <v>0</v>
          </cell>
          <cell r="D4581">
            <v>645011</v>
          </cell>
          <cell r="E4581">
            <v>2209470</v>
          </cell>
          <cell r="F4581">
            <v>110600</v>
          </cell>
          <cell r="H4581">
            <v>0</v>
          </cell>
          <cell r="I4581">
            <v>0</v>
          </cell>
          <cell r="J4581">
            <v>0</v>
          </cell>
          <cell r="K4581">
            <v>0</v>
          </cell>
          <cell r="L4581">
            <v>8410</v>
          </cell>
          <cell r="M4581">
            <v>137.13999999999999</v>
          </cell>
          <cell r="N4581">
            <v>34.82</v>
          </cell>
          <cell r="O4581">
            <v>0.25390112294006129</v>
          </cell>
          <cell r="P4581">
            <v>240</v>
          </cell>
          <cell r="Q4581">
            <v>135000</v>
          </cell>
          <cell r="R4581">
            <v>8.4587647659326244</v>
          </cell>
          <cell r="S4581">
            <v>76.695719381688463</v>
          </cell>
          <cell r="T4581">
            <v>31673</v>
          </cell>
          <cell r="U4581">
            <v>8.9087893383013821</v>
          </cell>
          <cell r="V4581">
            <v>2965081</v>
          </cell>
          <cell r="W4581">
            <v>56023.9</v>
          </cell>
          <cell r="X4581">
            <v>84</v>
          </cell>
          <cell r="Y4581">
            <v>0</v>
          </cell>
          <cell r="Z4581">
            <v>27.468800000000002</v>
          </cell>
        </row>
        <row r="4582">
          <cell r="A4582">
            <v>42199</v>
          </cell>
          <cell r="B4582">
            <v>0</v>
          </cell>
          <cell r="C4582">
            <v>0</v>
          </cell>
          <cell r="D4582">
            <v>809455</v>
          </cell>
          <cell r="E4582">
            <v>2209370</v>
          </cell>
          <cell r="F4582">
            <v>108300</v>
          </cell>
          <cell r="H4582">
            <v>0</v>
          </cell>
          <cell r="I4582">
            <v>0</v>
          </cell>
          <cell r="J4582">
            <v>0</v>
          </cell>
          <cell r="K4582">
            <v>0</v>
          </cell>
          <cell r="L4582">
            <v>10510</v>
          </cell>
          <cell r="M4582">
            <v>136.41</v>
          </cell>
          <cell r="N4582">
            <v>32.229999999999997</v>
          </cell>
          <cell r="O4582">
            <v>0.23627300051315883</v>
          </cell>
          <cell r="P4582">
            <v>240</v>
          </cell>
          <cell r="Q4582">
            <v>134000</v>
          </cell>
          <cell r="R4582">
            <v>8.4952349534491614</v>
          </cell>
          <cell r="S4582">
            <v>77.017602283539489</v>
          </cell>
          <cell r="T4582">
            <v>25916</v>
          </cell>
          <cell r="U4582">
            <v>6.9117620817843868</v>
          </cell>
          <cell r="V4582">
            <v>3127125</v>
          </cell>
          <cell r="W4582">
            <v>56927.4</v>
          </cell>
          <cell r="X4582">
            <v>87</v>
          </cell>
          <cell r="Y4582">
            <v>0</v>
          </cell>
          <cell r="Z4582">
            <v>28.768000000000043</v>
          </cell>
        </row>
        <row r="4583">
          <cell r="A4583">
            <v>42200</v>
          </cell>
          <cell r="B4583">
            <v>0</v>
          </cell>
          <cell r="C4583">
            <v>0</v>
          </cell>
          <cell r="D4583">
            <v>751304</v>
          </cell>
          <cell r="E4583">
            <v>1630800</v>
          </cell>
          <cell r="F4583">
            <v>81900</v>
          </cell>
          <cell r="H4583">
            <v>0</v>
          </cell>
          <cell r="I4583">
            <v>0</v>
          </cell>
          <cell r="J4583">
            <v>0</v>
          </cell>
          <cell r="K4583">
            <v>0</v>
          </cell>
          <cell r="L4583">
            <v>9820</v>
          </cell>
          <cell r="M4583">
            <v>97.85</v>
          </cell>
          <cell r="N4583">
            <v>23.6</v>
          </cell>
          <cell r="O4583">
            <v>0.24118548799182424</v>
          </cell>
          <cell r="P4583">
            <v>240</v>
          </cell>
          <cell r="Q4583">
            <v>116000</v>
          </cell>
          <cell r="R4583">
            <v>8.7516607051609601</v>
          </cell>
          <cell r="S4583">
            <v>76.507535641547861</v>
          </cell>
          <cell r="T4583">
            <v>32861</v>
          </cell>
          <cell r="U4583">
            <v>11.122576911401119</v>
          </cell>
          <cell r="V4583">
            <v>2464004</v>
          </cell>
          <cell r="W4583">
            <v>55705.5</v>
          </cell>
          <cell r="X4583">
            <v>78</v>
          </cell>
          <cell r="Y4583">
            <v>0</v>
          </cell>
          <cell r="Z4583">
            <v>21.13760000000002</v>
          </cell>
        </row>
        <row r="4584">
          <cell r="A4584">
            <v>42201</v>
          </cell>
          <cell r="B4584">
            <v>0</v>
          </cell>
          <cell r="C4584">
            <v>0</v>
          </cell>
          <cell r="D4584">
            <v>1479140</v>
          </cell>
          <cell r="E4584">
            <v>718290</v>
          </cell>
          <cell r="F4584">
            <v>33300</v>
          </cell>
          <cell r="H4584">
            <v>0</v>
          </cell>
          <cell r="I4584">
            <v>0</v>
          </cell>
          <cell r="J4584">
            <v>0</v>
          </cell>
          <cell r="K4584">
            <v>0</v>
          </cell>
          <cell r="L4584">
            <v>20070</v>
          </cell>
          <cell r="M4584">
            <v>45.65</v>
          </cell>
          <cell r="N4584">
            <v>11.97</v>
          </cell>
          <cell r="O4584">
            <v>0.26221248630887189</v>
          </cell>
          <cell r="P4584">
            <v>240</v>
          </cell>
          <cell r="Q4584">
            <v>114000</v>
          </cell>
          <cell r="R4584">
            <v>8.2320920043811618</v>
          </cell>
          <cell r="S4584">
            <v>73.699053313403084</v>
          </cell>
          <cell r="T4584">
            <v>26172</v>
          </cell>
          <cell r="U4584">
            <v>9.7848901480681221</v>
          </cell>
          <cell r="V4584">
            <v>2230730</v>
          </cell>
          <cell r="W4584">
            <v>55813.7</v>
          </cell>
          <cell r="X4584">
            <v>78</v>
          </cell>
          <cell r="Y4584">
            <v>0</v>
          </cell>
          <cell r="Z4584">
            <v>22.950400000000016</v>
          </cell>
        </row>
        <row r="4585">
          <cell r="A4585">
            <v>42202</v>
          </cell>
          <cell r="B4585">
            <v>0</v>
          </cell>
          <cell r="C4585">
            <v>0</v>
          </cell>
          <cell r="D4585">
            <v>2204100</v>
          </cell>
          <cell r="E4585">
            <v>150680</v>
          </cell>
          <cell r="F4585">
            <v>8080</v>
          </cell>
          <cell r="H4585">
            <v>0</v>
          </cell>
          <cell r="I4585">
            <v>0</v>
          </cell>
          <cell r="J4585">
            <v>0</v>
          </cell>
          <cell r="K4585">
            <v>0</v>
          </cell>
          <cell r="L4585">
            <v>28740</v>
          </cell>
          <cell r="M4585">
            <v>10.16</v>
          </cell>
          <cell r="N4585">
            <v>3.51</v>
          </cell>
          <cell r="O4585">
            <v>0.34547244094488189</v>
          </cell>
          <cell r="P4585">
            <v>240</v>
          </cell>
          <cell r="Q4585">
            <v>124000</v>
          </cell>
          <cell r="R4585">
            <v>7.8129921259842519</v>
          </cell>
          <cell r="S4585">
            <v>76.691022964509401</v>
          </cell>
          <cell r="T4585">
            <v>24066</v>
          </cell>
          <cell r="U4585">
            <v>8.4943856174297263</v>
          </cell>
          <cell r="V4585">
            <v>2362860</v>
          </cell>
          <cell r="W4585">
            <v>39240.699999999997</v>
          </cell>
          <cell r="X4585">
            <v>83</v>
          </cell>
          <cell r="Y4585">
            <v>0</v>
          </cell>
          <cell r="Z4585">
            <v>26.268799999999999</v>
          </cell>
        </row>
        <row r="4586">
          <cell r="A4586">
            <v>42203</v>
          </cell>
          <cell r="B4586">
            <v>0</v>
          </cell>
          <cell r="C4586">
            <v>0</v>
          </cell>
          <cell r="D4586">
            <v>1372480</v>
          </cell>
          <cell r="E4586">
            <v>1456020</v>
          </cell>
          <cell r="F4586">
            <v>69220</v>
          </cell>
          <cell r="H4586">
            <v>0</v>
          </cell>
          <cell r="I4586">
            <v>0</v>
          </cell>
          <cell r="J4586">
            <v>0</v>
          </cell>
          <cell r="K4586">
            <v>0</v>
          </cell>
          <cell r="L4586">
            <v>17870</v>
          </cell>
          <cell r="M4586">
            <v>90.99</v>
          </cell>
          <cell r="N4586">
            <v>24.15</v>
          </cell>
          <cell r="O4586">
            <v>0.2654137817342565</v>
          </cell>
          <cell r="P4586">
            <v>240</v>
          </cell>
          <cell r="Q4586">
            <v>127000</v>
          </cell>
          <cell r="R4586">
            <v>8.3813605890757223</v>
          </cell>
          <cell r="S4586">
            <v>76.803581421376606</v>
          </cell>
          <cell r="T4586">
            <v>28645</v>
          </cell>
          <cell r="U4586">
            <v>8.2443886917990685</v>
          </cell>
          <cell r="V4586">
            <v>2897720</v>
          </cell>
          <cell r="W4586">
            <v>4433.2</v>
          </cell>
          <cell r="X4586">
            <v>86</v>
          </cell>
          <cell r="Y4586">
            <v>0</v>
          </cell>
          <cell r="Z4586">
            <v>28.460800000000006</v>
          </cell>
        </row>
        <row r="4587">
          <cell r="A4587">
            <v>42204</v>
          </cell>
          <cell r="B4587">
            <v>0</v>
          </cell>
          <cell r="C4587">
            <v>0</v>
          </cell>
          <cell r="D4587">
            <v>862180</v>
          </cell>
          <cell r="E4587">
            <v>1987770</v>
          </cell>
          <cell r="F4587">
            <v>103150</v>
          </cell>
          <cell r="H4587">
            <v>0</v>
          </cell>
          <cell r="I4587">
            <v>0</v>
          </cell>
          <cell r="J4587">
            <v>0</v>
          </cell>
          <cell r="K4587">
            <v>0</v>
          </cell>
          <cell r="L4587">
            <v>11250</v>
          </cell>
          <cell r="M4587">
            <v>123.88</v>
          </cell>
          <cell r="N4587">
            <v>32.81</v>
          </cell>
          <cell r="O4587">
            <v>0.2648530836293187</v>
          </cell>
          <cell r="P4587">
            <v>240</v>
          </cell>
          <cell r="Q4587">
            <v>126000</v>
          </cell>
          <cell r="R4587">
            <v>8.439296092993219</v>
          </cell>
          <cell r="S4587">
            <v>76.638222222222225</v>
          </cell>
          <cell r="T4587">
            <v>25950</v>
          </cell>
          <cell r="U4587">
            <v>7.3286715654735701</v>
          </cell>
          <cell r="V4587">
            <v>2953100</v>
          </cell>
          <cell r="W4587">
            <v>16.899999999999999</v>
          </cell>
          <cell r="X4587">
            <v>83</v>
          </cell>
          <cell r="Y4587">
            <v>0</v>
          </cell>
          <cell r="Z4587">
            <v>26.55040000000001</v>
          </cell>
        </row>
        <row r="4588">
          <cell r="A4588">
            <v>42205</v>
          </cell>
          <cell r="B4588">
            <v>0</v>
          </cell>
          <cell r="C4588">
            <v>0</v>
          </cell>
          <cell r="D4588">
            <v>628965</v>
          </cell>
          <cell r="E4588">
            <v>2189670</v>
          </cell>
          <cell r="F4588">
            <v>111030</v>
          </cell>
          <cell r="H4588">
            <v>0</v>
          </cell>
          <cell r="I4588">
            <v>0</v>
          </cell>
          <cell r="J4588">
            <v>0</v>
          </cell>
          <cell r="K4588">
            <v>0</v>
          </cell>
          <cell r="L4588">
            <v>8180</v>
          </cell>
          <cell r="M4588">
            <v>137</v>
          </cell>
          <cell r="N4588">
            <v>33.42</v>
          </cell>
          <cell r="O4588">
            <v>0.24394160583941607</v>
          </cell>
          <cell r="P4588">
            <v>240</v>
          </cell>
          <cell r="Q4588">
            <v>128000</v>
          </cell>
          <cell r="R4588">
            <v>8.3967153284671525</v>
          </cell>
          <cell r="S4588">
            <v>76.890586797066021</v>
          </cell>
          <cell r="T4588">
            <v>29143</v>
          </cell>
          <cell r="U4588">
            <v>8.2962598112753501</v>
          </cell>
          <cell r="V4588">
            <v>2929665</v>
          </cell>
          <cell r="W4588">
            <v>21881.599999999999</v>
          </cell>
          <cell r="X4588">
            <v>77</v>
          </cell>
          <cell r="Y4588">
            <v>0</v>
          </cell>
          <cell r="Z4588">
            <v>23.73120000000003</v>
          </cell>
        </row>
        <row r="4589">
          <cell r="A4589">
            <v>42206</v>
          </cell>
          <cell r="B4589">
            <v>0</v>
          </cell>
          <cell r="C4589">
            <v>0</v>
          </cell>
          <cell r="D4589">
            <v>468329</v>
          </cell>
          <cell r="E4589">
            <v>2197750</v>
          </cell>
          <cell r="F4589">
            <v>112050</v>
          </cell>
          <cell r="H4589">
            <v>0</v>
          </cell>
          <cell r="I4589">
            <v>0</v>
          </cell>
          <cell r="J4589">
            <v>0</v>
          </cell>
          <cell r="K4589">
            <v>0</v>
          </cell>
          <cell r="L4589">
            <v>6020</v>
          </cell>
          <cell r="M4589">
            <v>136.19999999999999</v>
          </cell>
          <cell r="N4589">
            <v>30.22</v>
          </cell>
          <cell r="O4589">
            <v>0.22187958883994127</v>
          </cell>
          <cell r="P4589">
            <v>240</v>
          </cell>
          <cell r="Q4589">
            <v>119000</v>
          </cell>
          <cell r="R4589">
            <v>8.4794419970631427</v>
          </cell>
          <cell r="S4589">
            <v>77.795514950166108</v>
          </cell>
          <cell r="T4589">
            <v>25171</v>
          </cell>
          <cell r="U4589">
            <v>7.5563856106033942</v>
          </cell>
          <cell r="V4589">
            <v>2778129</v>
          </cell>
          <cell r="W4589">
            <v>46446.5</v>
          </cell>
          <cell r="X4589">
            <v>78</v>
          </cell>
          <cell r="Y4589">
            <v>0</v>
          </cell>
          <cell r="Z4589">
            <v>22.691200000000023</v>
          </cell>
        </row>
        <row r="4590">
          <cell r="A4590">
            <v>42207</v>
          </cell>
          <cell r="B4590">
            <v>0</v>
          </cell>
          <cell r="C4590">
            <v>0</v>
          </cell>
          <cell r="D4590">
            <v>254597</v>
          </cell>
          <cell r="E4590">
            <v>2222550</v>
          </cell>
          <cell r="F4590">
            <v>112790</v>
          </cell>
          <cell r="H4590">
            <v>0</v>
          </cell>
          <cell r="I4590">
            <v>0</v>
          </cell>
          <cell r="J4590">
            <v>0</v>
          </cell>
          <cell r="K4590">
            <v>0</v>
          </cell>
          <cell r="L4590">
            <v>3320</v>
          </cell>
          <cell r="M4590">
            <v>133.80000000000001</v>
          </cell>
          <cell r="N4590">
            <v>31.28</v>
          </cell>
          <cell r="O4590">
            <v>0.23378176382660687</v>
          </cell>
          <cell r="P4590">
            <v>240</v>
          </cell>
          <cell r="Q4590">
            <v>114000</v>
          </cell>
          <cell r="R4590">
            <v>8.7269805680119585</v>
          </cell>
          <cell r="S4590">
            <v>76.685843373493981</v>
          </cell>
          <cell r="T4590">
            <v>22402</v>
          </cell>
          <cell r="U4590">
            <v>7.2137924590443703</v>
          </cell>
          <cell r="V4590">
            <v>2589937</v>
          </cell>
          <cell r="W4590">
            <v>55029.7</v>
          </cell>
          <cell r="X4590">
            <v>74</v>
          </cell>
          <cell r="Y4590">
            <v>0</v>
          </cell>
          <cell r="Z4590">
            <v>18.71520000000001</v>
          </cell>
        </row>
        <row r="4591">
          <cell r="A4591">
            <v>42208</v>
          </cell>
          <cell r="B4591">
            <v>0</v>
          </cell>
          <cell r="C4591">
            <v>0</v>
          </cell>
          <cell r="D4591">
            <v>338313</v>
          </cell>
          <cell r="E4591">
            <v>2215510</v>
          </cell>
          <cell r="F4591">
            <v>111980</v>
          </cell>
          <cell r="H4591">
            <v>0</v>
          </cell>
          <cell r="I4591">
            <v>0</v>
          </cell>
          <cell r="J4591">
            <v>0</v>
          </cell>
          <cell r="K4591">
            <v>0</v>
          </cell>
          <cell r="L4591">
            <v>4320</v>
          </cell>
          <cell r="M4591">
            <v>140.19</v>
          </cell>
          <cell r="N4591">
            <v>35.46</v>
          </cell>
          <cell r="O4591">
            <v>0.25294243526642413</v>
          </cell>
          <cell r="P4591">
            <v>240</v>
          </cell>
          <cell r="Q4591">
            <v>114000</v>
          </cell>
          <cell r="R4591">
            <v>8.3011983736357795</v>
          </cell>
          <cell r="S4591">
            <v>78.313194444444449</v>
          </cell>
          <cell r="T4591">
            <v>22169</v>
          </cell>
          <cell r="U4591">
            <v>6.935601017779633</v>
          </cell>
          <cell r="V4591">
            <v>2665803</v>
          </cell>
          <cell r="W4591">
            <v>54996.7</v>
          </cell>
          <cell r="X4591">
            <v>78</v>
          </cell>
          <cell r="Y4591">
            <v>0</v>
          </cell>
          <cell r="Z4591">
            <v>21.923200000000037</v>
          </cell>
        </row>
        <row r="4592">
          <cell r="A4592">
            <v>42209</v>
          </cell>
          <cell r="B4592">
            <v>0</v>
          </cell>
          <cell r="C4592">
            <v>0</v>
          </cell>
          <cell r="D4592">
            <v>354548</v>
          </cell>
          <cell r="E4592">
            <v>2222070</v>
          </cell>
          <cell r="F4592">
            <v>110680</v>
          </cell>
          <cell r="H4592">
            <v>0</v>
          </cell>
          <cell r="I4592">
            <v>0</v>
          </cell>
          <cell r="J4592">
            <v>0</v>
          </cell>
          <cell r="K4592">
            <v>0</v>
          </cell>
          <cell r="L4592">
            <v>4640</v>
          </cell>
          <cell r="M4592">
            <v>137.54</v>
          </cell>
          <cell r="N4592">
            <v>35.270000000000003</v>
          </cell>
          <cell r="O4592">
            <v>0.25643449178420824</v>
          </cell>
          <cell r="P4592">
            <v>240</v>
          </cell>
          <cell r="Q4592">
            <v>115000</v>
          </cell>
          <cell r="R4592">
            <v>8.4802602879162432</v>
          </cell>
          <cell r="S4592">
            <v>76.411206896551718</v>
          </cell>
          <cell r="T4592">
            <v>22143</v>
          </cell>
          <cell r="U4592">
            <v>6.8720558717343589</v>
          </cell>
          <cell r="V4592">
            <v>2687298</v>
          </cell>
          <cell r="W4592">
            <v>56375.3</v>
          </cell>
          <cell r="X4592">
            <v>78</v>
          </cell>
          <cell r="Y4592">
            <v>0</v>
          </cell>
          <cell r="Z4592">
            <v>23.956800000000015</v>
          </cell>
        </row>
        <row r="4593">
          <cell r="A4593">
            <v>42210</v>
          </cell>
          <cell r="B4593">
            <v>0</v>
          </cell>
          <cell r="C4593">
            <v>0</v>
          </cell>
          <cell r="D4593">
            <v>511986</v>
          </cell>
          <cell r="E4593">
            <v>2216860</v>
          </cell>
          <cell r="F4593">
            <v>111260</v>
          </cell>
          <cell r="H4593">
            <v>0</v>
          </cell>
          <cell r="I4593">
            <v>0</v>
          </cell>
          <cell r="J4593">
            <v>0</v>
          </cell>
          <cell r="K4593">
            <v>0</v>
          </cell>
          <cell r="L4593">
            <v>6670</v>
          </cell>
          <cell r="M4593">
            <v>139.26</v>
          </cell>
          <cell r="N4593">
            <v>35.33</v>
          </cell>
          <cell r="O4593">
            <v>0.25369811862702857</v>
          </cell>
          <cell r="P4593">
            <v>240</v>
          </cell>
          <cell r="Q4593">
            <v>124000</v>
          </cell>
          <cell r="R4593">
            <v>8.3588970271434722</v>
          </cell>
          <cell r="S4593">
            <v>76.759520239880061</v>
          </cell>
          <cell r="T4593">
            <v>21932</v>
          </cell>
          <cell r="U4593">
            <v>6.4403539867878168</v>
          </cell>
          <cell r="V4593">
            <v>2840106</v>
          </cell>
          <cell r="W4593">
            <v>55912</v>
          </cell>
          <cell r="X4593">
            <v>81</v>
          </cell>
          <cell r="Y4593">
            <v>0</v>
          </cell>
          <cell r="Z4593">
            <v>25.236799999999988</v>
          </cell>
        </row>
        <row r="4594">
          <cell r="A4594">
            <v>42211</v>
          </cell>
          <cell r="B4594">
            <v>0</v>
          </cell>
          <cell r="C4594">
            <v>0</v>
          </cell>
          <cell r="D4594">
            <v>590947</v>
          </cell>
          <cell r="E4594">
            <v>2218010</v>
          </cell>
          <cell r="F4594">
            <v>111400</v>
          </cell>
          <cell r="H4594">
            <v>0</v>
          </cell>
          <cell r="I4594">
            <v>0</v>
          </cell>
          <cell r="J4594">
            <v>0</v>
          </cell>
          <cell r="K4594">
            <v>0</v>
          </cell>
          <cell r="L4594">
            <v>7650</v>
          </cell>
          <cell r="M4594">
            <v>139.44</v>
          </cell>
          <cell r="N4594">
            <v>37</v>
          </cell>
          <cell r="O4594">
            <v>0.2653471026965003</v>
          </cell>
          <cell r="P4594">
            <v>240</v>
          </cell>
          <cell r="Q4594">
            <v>123000</v>
          </cell>
          <cell r="R4594">
            <v>8.3527323580034416</v>
          </cell>
          <cell r="S4594">
            <v>77.247973856209157</v>
          </cell>
          <cell r="T4594">
            <v>24215</v>
          </cell>
          <cell r="U4594">
            <v>6.9153565814042599</v>
          </cell>
          <cell r="V4594">
            <v>2920357</v>
          </cell>
          <cell r="W4594">
            <v>56129.7</v>
          </cell>
          <cell r="X4594">
            <v>80</v>
          </cell>
          <cell r="Y4594">
            <v>0</v>
          </cell>
          <cell r="Z4594">
            <v>27.608000000000018</v>
          </cell>
        </row>
        <row r="4595">
          <cell r="A4595">
            <v>42212</v>
          </cell>
          <cell r="B4595">
            <v>0</v>
          </cell>
          <cell r="C4595">
            <v>0</v>
          </cell>
          <cell r="D4595">
            <v>634402</v>
          </cell>
          <cell r="E4595">
            <v>2228740</v>
          </cell>
          <cell r="F4595">
            <v>111900</v>
          </cell>
          <cell r="H4595">
            <v>0</v>
          </cell>
          <cell r="I4595">
            <v>0</v>
          </cell>
          <cell r="J4595">
            <v>0</v>
          </cell>
          <cell r="K4595">
            <v>0</v>
          </cell>
          <cell r="L4595">
            <v>8150</v>
          </cell>
          <cell r="M4595">
            <v>139.19</v>
          </cell>
          <cell r="N4595">
            <v>35.5</v>
          </cell>
          <cell r="O4595">
            <v>0.25504705797830302</v>
          </cell>
          <cell r="P4595">
            <v>240</v>
          </cell>
          <cell r="Q4595">
            <v>130000</v>
          </cell>
          <cell r="R4595">
            <v>8.4080752927652842</v>
          </cell>
          <cell r="S4595">
            <v>77.840736196319014</v>
          </cell>
          <cell r="T4595">
            <v>21927</v>
          </cell>
          <cell r="U4595">
            <v>6.1468436411990144</v>
          </cell>
          <cell r="V4595">
            <v>2975042</v>
          </cell>
          <cell r="W4595">
            <v>56032.800000000003</v>
          </cell>
          <cell r="X4595">
            <v>82</v>
          </cell>
          <cell r="Y4595">
            <v>0</v>
          </cell>
          <cell r="Z4595">
            <v>28.28</v>
          </cell>
        </row>
        <row r="4596">
          <cell r="A4596">
            <v>42213</v>
          </cell>
          <cell r="B4596">
            <v>0</v>
          </cell>
          <cell r="C4596">
            <v>0</v>
          </cell>
          <cell r="D4596">
            <v>645591</v>
          </cell>
          <cell r="E4596">
            <v>2218520</v>
          </cell>
          <cell r="F4596">
            <v>111640</v>
          </cell>
          <cell r="H4596">
            <v>0</v>
          </cell>
          <cell r="I4596">
            <v>0</v>
          </cell>
          <cell r="J4596">
            <v>0</v>
          </cell>
          <cell r="K4596">
            <v>0</v>
          </cell>
          <cell r="L4596">
            <v>8360</v>
          </cell>
          <cell r="M4596">
            <v>140.19</v>
          </cell>
          <cell r="N4596">
            <v>33.9</v>
          </cell>
          <cell r="O4596">
            <v>0.2418146800770383</v>
          </cell>
          <cell r="P4596">
            <v>240</v>
          </cell>
          <cell r="Q4596">
            <v>132000</v>
          </cell>
          <cell r="R4596">
            <v>8.3107211641343888</v>
          </cell>
          <cell r="S4596">
            <v>77.223803827751198</v>
          </cell>
          <cell r="T4596">
            <v>22197</v>
          </cell>
          <cell r="U4596">
            <v>6.2210507532384263</v>
          </cell>
          <cell r="V4596">
            <v>2975751</v>
          </cell>
          <cell r="W4596">
            <v>55870.2</v>
          </cell>
          <cell r="X4596">
            <v>83</v>
          </cell>
          <cell r="Y4596">
            <v>0</v>
          </cell>
          <cell r="Z4596">
            <v>28.182400000000015</v>
          </cell>
        </row>
        <row r="4597">
          <cell r="A4597">
            <v>42214</v>
          </cell>
          <cell r="B4597">
            <v>0</v>
          </cell>
          <cell r="C4597">
            <v>0</v>
          </cell>
          <cell r="D4597">
            <v>622856</v>
          </cell>
          <cell r="E4597">
            <v>2205510</v>
          </cell>
          <cell r="F4597">
            <v>112690</v>
          </cell>
          <cell r="H4597">
            <v>0</v>
          </cell>
          <cell r="I4597">
            <v>0</v>
          </cell>
          <cell r="J4597">
            <v>0</v>
          </cell>
          <cell r="K4597">
            <v>0</v>
          </cell>
          <cell r="L4597">
            <v>8030</v>
          </cell>
          <cell r="M4597">
            <v>139.86000000000001</v>
          </cell>
          <cell r="N4597">
            <v>34.44</v>
          </cell>
          <cell r="O4597">
            <v>0.24624624624624622</v>
          </cell>
          <cell r="P4597">
            <v>240</v>
          </cell>
          <cell r="Q4597">
            <v>132000</v>
          </cell>
          <cell r="R4597">
            <v>8.2875732875732879</v>
          </cell>
          <cell r="S4597">
            <v>77.566127023661267</v>
          </cell>
          <cell r="T4597">
            <v>22365</v>
          </cell>
          <cell r="U4597">
            <v>6.342079171562867</v>
          </cell>
          <cell r="V4597">
            <v>2941056</v>
          </cell>
          <cell r="W4597">
            <v>56038.2</v>
          </cell>
          <cell r="X4597">
            <v>83</v>
          </cell>
          <cell r="Y4597">
            <v>0</v>
          </cell>
          <cell r="Z4597">
            <v>27.104000000000013</v>
          </cell>
        </row>
        <row r="4598">
          <cell r="A4598">
            <v>42215</v>
          </cell>
          <cell r="B4598">
            <v>0</v>
          </cell>
          <cell r="C4598">
            <v>0</v>
          </cell>
          <cell r="D4598">
            <v>191604</v>
          </cell>
          <cell r="E4598">
            <v>2211930</v>
          </cell>
          <cell r="F4598">
            <v>112100</v>
          </cell>
          <cell r="H4598">
            <v>0</v>
          </cell>
          <cell r="I4598">
            <v>0</v>
          </cell>
          <cell r="J4598">
            <v>0</v>
          </cell>
          <cell r="K4598">
            <v>0</v>
          </cell>
          <cell r="L4598">
            <v>2770</v>
          </cell>
          <cell r="M4598">
            <v>140.88</v>
          </cell>
          <cell r="N4598">
            <v>36.4</v>
          </cell>
          <cell r="O4598">
            <v>0.25837592277115273</v>
          </cell>
          <cell r="P4598">
            <v>240</v>
          </cell>
          <cell r="Q4598">
            <v>107000</v>
          </cell>
          <cell r="R4598">
            <v>8.2482609312890407</v>
          </cell>
          <cell r="S4598">
            <v>69.17111913357401</v>
          </cell>
          <cell r="T4598">
            <v>21950</v>
          </cell>
          <cell r="U4598">
            <v>7.2770124747876679</v>
          </cell>
          <cell r="V4598">
            <v>2515634</v>
          </cell>
          <cell r="W4598">
            <v>55540.6</v>
          </cell>
          <cell r="X4598">
            <v>77</v>
          </cell>
          <cell r="Y4598">
            <v>0</v>
          </cell>
          <cell r="Z4598">
            <v>19.185600000000022</v>
          </cell>
        </row>
        <row r="4599">
          <cell r="A4599">
            <v>42216</v>
          </cell>
          <cell r="B4599">
            <v>0</v>
          </cell>
          <cell r="C4599">
            <v>0</v>
          </cell>
          <cell r="D4599">
            <v>277539</v>
          </cell>
          <cell r="E4599">
            <v>2141460</v>
          </cell>
          <cell r="F4599">
            <v>106680</v>
          </cell>
          <cell r="H4599">
            <v>0</v>
          </cell>
          <cell r="I4599">
            <v>0</v>
          </cell>
          <cell r="J4599">
            <v>0</v>
          </cell>
          <cell r="K4599">
            <v>0</v>
          </cell>
          <cell r="L4599">
            <v>3900</v>
          </cell>
          <cell r="M4599">
            <v>132.38</v>
          </cell>
          <cell r="N4599">
            <v>34.1</v>
          </cell>
          <cell r="O4599">
            <v>0.25759178123583626</v>
          </cell>
          <cell r="P4599">
            <v>240</v>
          </cell>
          <cell r="Q4599">
            <v>118000</v>
          </cell>
          <cell r="R4599">
            <v>8.491237347031273</v>
          </cell>
          <cell r="S4599">
            <v>71.163846153846151</v>
          </cell>
          <cell r="T4599">
            <v>21684</v>
          </cell>
          <cell r="U4599">
            <v>7.160235326817066</v>
          </cell>
          <cell r="V4599">
            <v>2525679</v>
          </cell>
          <cell r="W4599">
            <v>55349</v>
          </cell>
          <cell r="X4599">
            <v>78</v>
          </cell>
          <cell r="Y4599">
            <v>0</v>
          </cell>
          <cell r="Z4599">
            <v>21.672000000000011</v>
          </cell>
        </row>
        <row r="4600">
          <cell r="A4600">
            <v>42217</v>
          </cell>
          <cell r="B4600">
            <v>0</v>
          </cell>
          <cell r="C4600">
            <v>0</v>
          </cell>
          <cell r="D4600">
            <v>120899</v>
          </cell>
          <cell r="E4600">
            <v>1850820</v>
          </cell>
          <cell r="F4600">
            <v>102610</v>
          </cell>
          <cell r="H4600">
            <v>0</v>
          </cell>
          <cell r="I4600">
            <v>0</v>
          </cell>
          <cell r="J4600">
            <v>0</v>
          </cell>
          <cell r="K4600">
            <v>0</v>
          </cell>
          <cell r="L4600">
            <v>1690</v>
          </cell>
          <cell r="M4600">
            <v>114.19</v>
          </cell>
          <cell r="N4600">
            <v>28.08</v>
          </cell>
          <cell r="O4600">
            <v>0.24590594622996759</v>
          </cell>
          <cell r="P4600">
            <v>240</v>
          </cell>
          <cell r="Q4600">
            <v>105000</v>
          </cell>
          <cell r="R4600">
            <v>8.5534197390314386</v>
          </cell>
          <cell r="S4600">
            <v>71.537869822485206</v>
          </cell>
          <cell r="T4600">
            <v>20913</v>
          </cell>
          <cell r="U4600">
            <v>8.4082332166208911</v>
          </cell>
          <cell r="V4600">
            <v>2074329</v>
          </cell>
          <cell r="W4600">
            <v>55494.6</v>
          </cell>
          <cell r="X4600">
            <v>78</v>
          </cell>
          <cell r="Y4600">
            <v>0</v>
          </cell>
          <cell r="Z4600">
            <v>21.667200000000008</v>
          </cell>
        </row>
        <row r="4601">
          <cell r="A4601">
            <v>42218</v>
          </cell>
          <cell r="B4601">
            <v>0</v>
          </cell>
          <cell r="C4601">
            <v>0</v>
          </cell>
          <cell r="D4601">
            <v>402200</v>
          </cell>
          <cell r="E4601">
            <v>2164820</v>
          </cell>
          <cell r="F4601">
            <v>107200</v>
          </cell>
          <cell r="H4601">
            <v>0</v>
          </cell>
          <cell r="I4601">
            <v>0</v>
          </cell>
          <cell r="J4601">
            <v>0</v>
          </cell>
          <cell r="K4601">
            <v>0</v>
          </cell>
          <cell r="L4601">
            <v>5480</v>
          </cell>
          <cell r="M4601">
            <v>134.56</v>
          </cell>
          <cell r="N4601">
            <v>31.9</v>
          </cell>
          <cell r="O4601">
            <v>0.23706896551724135</v>
          </cell>
          <cell r="P4601">
            <v>240</v>
          </cell>
          <cell r="Q4601">
            <v>124000</v>
          </cell>
          <cell r="R4601">
            <v>8.4424048751486325</v>
          </cell>
          <cell r="S4601">
            <v>73.394160583941613</v>
          </cell>
          <cell r="T4601">
            <v>26138</v>
          </cell>
          <cell r="U4601">
            <v>8.1515701774723084</v>
          </cell>
          <cell r="V4601">
            <v>2674220</v>
          </cell>
          <cell r="W4601">
            <v>52059.8</v>
          </cell>
          <cell r="X4601">
            <v>79</v>
          </cell>
          <cell r="Y4601">
            <v>0</v>
          </cell>
          <cell r="Z4601">
            <v>22.318399999999997</v>
          </cell>
        </row>
        <row r="4602">
          <cell r="A4602">
            <v>42219</v>
          </cell>
          <cell r="B4602">
            <v>0</v>
          </cell>
          <cell r="C4602">
            <v>0</v>
          </cell>
          <cell r="D4602">
            <v>702517</v>
          </cell>
          <cell r="E4602">
            <v>2194800</v>
          </cell>
          <cell r="F4602">
            <v>110060</v>
          </cell>
          <cell r="H4602">
            <v>0</v>
          </cell>
          <cell r="I4602">
            <v>0</v>
          </cell>
          <cell r="J4602">
            <v>0</v>
          </cell>
          <cell r="K4602">
            <v>0</v>
          </cell>
          <cell r="L4602">
            <v>8970</v>
          </cell>
          <cell r="M4602">
            <v>136.41</v>
          </cell>
          <cell r="N4602">
            <v>32.65</v>
          </cell>
          <cell r="O4602">
            <v>0.23935195366908585</v>
          </cell>
          <cell r="P4602">
            <v>240</v>
          </cell>
          <cell r="Q4602">
            <v>129000</v>
          </cell>
          <cell r="R4602">
            <v>8.4482809178212737</v>
          </cell>
          <cell r="S4602">
            <v>78.318506131549611</v>
          </cell>
          <cell r="T4602">
            <v>28770</v>
          </cell>
          <cell r="U4602">
            <v>7.9784410135476849</v>
          </cell>
          <cell r="V4602">
            <v>3007377</v>
          </cell>
          <cell r="W4602">
            <v>40919.300000000003</v>
          </cell>
          <cell r="X4602">
            <v>82</v>
          </cell>
          <cell r="Y4602">
            <v>0</v>
          </cell>
          <cell r="Z4602">
            <v>24.793600000000026</v>
          </cell>
        </row>
        <row r="4603">
          <cell r="A4603">
            <v>42220</v>
          </cell>
          <cell r="B4603">
            <v>0</v>
          </cell>
          <cell r="C4603">
            <v>0</v>
          </cell>
          <cell r="D4603">
            <v>636535</v>
          </cell>
          <cell r="E4603">
            <v>2203260</v>
          </cell>
          <cell r="F4603">
            <v>110020</v>
          </cell>
          <cell r="H4603">
            <v>0</v>
          </cell>
          <cell r="I4603">
            <v>0</v>
          </cell>
          <cell r="J4603">
            <v>0</v>
          </cell>
          <cell r="K4603">
            <v>0</v>
          </cell>
          <cell r="L4603">
            <v>8030</v>
          </cell>
          <cell r="M4603">
            <v>136.94</v>
          </cell>
          <cell r="N4603">
            <v>30.36</v>
          </cell>
          <cell r="O4603">
            <v>0.22170293559223017</v>
          </cell>
          <cell r="P4603">
            <v>240</v>
          </cell>
          <cell r="Q4603">
            <v>132000</v>
          </cell>
          <cell r="R4603">
            <v>8.4463268584781659</v>
          </cell>
          <cell r="S4603">
            <v>79.269613947696143</v>
          </cell>
          <cell r="T4603">
            <v>23029</v>
          </cell>
          <cell r="U4603">
            <v>6.5109798411086786</v>
          </cell>
          <cell r="V4603">
            <v>2949815</v>
          </cell>
          <cell r="W4603">
            <v>53694.400000000001</v>
          </cell>
          <cell r="X4603">
            <v>82</v>
          </cell>
          <cell r="Y4603">
            <v>0</v>
          </cell>
          <cell r="Z4603">
            <v>27.236799999999988</v>
          </cell>
        </row>
        <row r="4604">
          <cell r="A4604">
            <v>42221</v>
          </cell>
          <cell r="B4604">
            <v>0</v>
          </cell>
          <cell r="C4604">
            <v>0</v>
          </cell>
          <cell r="D4604">
            <v>483477</v>
          </cell>
          <cell r="E4604">
            <v>2223090</v>
          </cell>
          <cell r="F4604">
            <v>110890</v>
          </cell>
          <cell r="H4604">
            <v>0</v>
          </cell>
          <cell r="I4604">
            <v>0</v>
          </cell>
          <cell r="J4604">
            <v>0</v>
          </cell>
          <cell r="K4604">
            <v>0</v>
          </cell>
          <cell r="L4604">
            <v>6290</v>
          </cell>
          <cell r="M4604">
            <v>137.63999999999999</v>
          </cell>
          <cell r="N4604">
            <v>33.4</v>
          </cell>
          <cell r="O4604">
            <v>0.24266201685556527</v>
          </cell>
          <cell r="P4604">
            <v>240</v>
          </cell>
          <cell r="Q4604">
            <v>120000</v>
          </cell>
          <cell r="R4604">
            <v>8.4785672769543741</v>
          </cell>
          <cell r="S4604">
            <v>76.864387917329097</v>
          </cell>
          <cell r="T4604">
            <v>23496</v>
          </cell>
          <cell r="U4604">
            <v>6.9550889330342924</v>
          </cell>
          <cell r="V4604">
            <v>2817457</v>
          </cell>
          <cell r="W4604">
            <v>54948.6</v>
          </cell>
          <cell r="X4604">
            <v>74</v>
          </cell>
          <cell r="Y4604">
            <v>0</v>
          </cell>
          <cell r="Z4604">
            <v>22.00160000000001</v>
          </cell>
        </row>
        <row r="4605">
          <cell r="A4605">
            <v>42222</v>
          </cell>
          <cell r="B4605">
            <v>0</v>
          </cell>
          <cell r="C4605">
            <v>0</v>
          </cell>
          <cell r="D4605">
            <v>454107</v>
          </cell>
          <cell r="E4605">
            <v>2218150</v>
          </cell>
          <cell r="F4605">
            <v>110830</v>
          </cell>
          <cell r="H4605">
            <v>0</v>
          </cell>
          <cell r="I4605">
            <v>0</v>
          </cell>
          <cell r="J4605">
            <v>0</v>
          </cell>
          <cell r="K4605">
            <v>0</v>
          </cell>
          <cell r="L4605">
            <v>5770</v>
          </cell>
          <cell r="M4605">
            <v>138.34</v>
          </cell>
          <cell r="N4605">
            <v>31.46</v>
          </cell>
          <cell r="O4605">
            <v>0.22741072719387018</v>
          </cell>
          <cell r="P4605">
            <v>240</v>
          </cell>
          <cell r="Q4605">
            <v>117000</v>
          </cell>
          <cell r="R4605">
            <v>8.4175943328032385</v>
          </cell>
          <cell r="S4605">
            <v>78.70138648180243</v>
          </cell>
          <cell r="T4605">
            <v>23837</v>
          </cell>
          <cell r="U4605">
            <v>7.1431680001379751</v>
          </cell>
          <cell r="V4605">
            <v>2783087</v>
          </cell>
          <cell r="W4605">
            <v>55424.4</v>
          </cell>
          <cell r="X4605">
            <v>77</v>
          </cell>
          <cell r="Y4605">
            <v>0</v>
          </cell>
          <cell r="Z4605">
            <v>23.972800000000035</v>
          </cell>
        </row>
        <row r="4606">
          <cell r="A4606">
            <v>42223</v>
          </cell>
          <cell r="B4606">
            <v>0</v>
          </cell>
          <cell r="C4606">
            <v>0</v>
          </cell>
          <cell r="D4606">
            <v>363763</v>
          </cell>
          <cell r="E4606">
            <v>2145170</v>
          </cell>
          <cell r="F4606">
            <v>107530</v>
          </cell>
          <cell r="H4606">
            <v>0</v>
          </cell>
          <cell r="I4606">
            <v>0</v>
          </cell>
          <cell r="J4606">
            <v>0</v>
          </cell>
          <cell r="K4606">
            <v>0</v>
          </cell>
          <cell r="L4606">
            <v>4820</v>
          </cell>
          <cell r="M4606">
            <v>132.69</v>
          </cell>
          <cell r="N4606">
            <v>30.16</v>
          </cell>
          <cell r="O4606">
            <v>0.2272967066093903</v>
          </cell>
          <cell r="P4606">
            <v>240</v>
          </cell>
          <cell r="Q4606">
            <v>113000</v>
          </cell>
          <cell r="R4606">
            <v>8.4885824101288723</v>
          </cell>
          <cell r="S4606">
            <v>75.469502074688791</v>
          </cell>
          <cell r="T4606">
            <v>24144</v>
          </cell>
          <cell r="U4606">
            <v>7.6959223195588855</v>
          </cell>
          <cell r="V4606">
            <v>2616463</v>
          </cell>
          <cell r="W4606">
            <v>55996.7</v>
          </cell>
          <cell r="X4606">
            <v>72</v>
          </cell>
          <cell r="Y4606">
            <v>0</v>
          </cell>
          <cell r="Z4606">
            <v>18.480000000000004</v>
          </cell>
        </row>
        <row r="4607">
          <cell r="A4607">
            <v>42224</v>
          </cell>
          <cell r="B4607">
            <v>0</v>
          </cell>
          <cell r="C4607">
            <v>0</v>
          </cell>
          <cell r="D4607">
            <v>470509</v>
          </cell>
          <cell r="E4607">
            <v>2160330</v>
          </cell>
          <cell r="F4607">
            <v>108380</v>
          </cell>
          <cell r="H4607">
            <v>0</v>
          </cell>
          <cell r="I4607">
            <v>0</v>
          </cell>
          <cell r="J4607">
            <v>0</v>
          </cell>
          <cell r="K4607">
            <v>0</v>
          </cell>
          <cell r="L4607">
            <v>5990</v>
          </cell>
          <cell r="M4607">
            <v>133.4</v>
          </cell>
          <cell r="N4607">
            <v>29.98</v>
          </cell>
          <cell r="O4607">
            <v>0.22473763118440779</v>
          </cell>
          <cell r="P4607">
            <v>240</v>
          </cell>
          <cell r="Q4607">
            <v>120000</v>
          </cell>
          <cell r="R4607">
            <v>8.5034107946026989</v>
          </cell>
          <cell r="S4607">
            <v>78.549081803005009</v>
          </cell>
          <cell r="T4607">
            <v>26050</v>
          </cell>
          <cell r="U4607">
            <v>7.931348314975911</v>
          </cell>
          <cell r="V4607">
            <v>2739219</v>
          </cell>
          <cell r="W4607">
            <v>55966.8</v>
          </cell>
          <cell r="X4607">
            <v>76</v>
          </cell>
          <cell r="Y4607">
            <v>0</v>
          </cell>
          <cell r="Z4607">
            <v>21.56640000000003</v>
          </cell>
        </row>
        <row r="4608">
          <cell r="A4608">
            <v>42225</v>
          </cell>
          <cell r="B4608">
            <v>0</v>
          </cell>
          <cell r="C4608">
            <v>0</v>
          </cell>
          <cell r="D4608">
            <v>633944</v>
          </cell>
          <cell r="E4608">
            <v>2082820</v>
          </cell>
          <cell r="F4608">
            <v>104650</v>
          </cell>
          <cell r="H4608">
            <v>0</v>
          </cell>
          <cell r="I4608">
            <v>0</v>
          </cell>
          <cell r="J4608">
            <v>0</v>
          </cell>
          <cell r="K4608">
            <v>0</v>
          </cell>
          <cell r="L4608">
            <v>8170</v>
          </cell>
          <cell r="M4608">
            <v>129.35</v>
          </cell>
          <cell r="N4608">
            <v>30.04</v>
          </cell>
          <cell r="O4608">
            <v>0.23223811364514882</v>
          </cell>
          <cell r="P4608">
            <v>240</v>
          </cell>
          <cell r="Q4608">
            <v>128000</v>
          </cell>
          <cell r="R4608">
            <v>8.4556242752222648</v>
          </cell>
          <cell r="S4608">
            <v>77.594124847001225</v>
          </cell>
          <cell r="T4608">
            <v>24018</v>
          </cell>
          <cell r="U4608">
            <v>7.0996358563472066</v>
          </cell>
          <cell r="V4608">
            <v>2821414</v>
          </cell>
          <cell r="W4608">
            <v>52823.1</v>
          </cell>
          <cell r="X4608">
            <v>76</v>
          </cell>
          <cell r="Y4608">
            <v>0</v>
          </cell>
          <cell r="Z4608">
            <v>22.53600000000003</v>
          </cell>
        </row>
        <row r="4609">
          <cell r="A4609">
            <v>42226</v>
          </cell>
          <cell r="B4609">
            <v>0</v>
          </cell>
          <cell r="C4609">
            <v>0</v>
          </cell>
          <cell r="D4609">
            <v>792388</v>
          </cell>
          <cell r="E4609">
            <v>1947730</v>
          </cell>
          <cell r="F4609">
            <v>101520</v>
          </cell>
          <cell r="H4609">
            <v>0</v>
          </cell>
          <cell r="I4609">
            <v>0</v>
          </cell>
          <cell r="J4609">
            <v>0</v>
          </cell>
          <cell r="K4609">
            <v>0</v>
          </cell>
          <cell r="L4609">
            <v>10120</v>
          </cell>
          <cell r="M4609">
            <v>121.85</v>
          </cell>
          <cell r="N4609">
            <v>29.57</v>
          </cell>
          <cell r="O4609">
            <v>0.24267542059909727</v>
          </cell>
          <cell r="P4609">
            <v>240</v>
          </cell>
          <cell r="Q4609">
            <v>128000</v>
          </cell>
          <cell r="R4609">
            <v>8.4089043906442349</v>
          </cell>
          <cell r="S4609">
            <v>78.299209486166006</v>
          </cell>
          <cell r="T4609">
            <v>25561</v>
          </cell>
          <cell r="U4609">
            <v>7.5019668233603287</v>
          </cell>
          <cell r="V4609">
            <v>2841638</v>
          </cell>
          <cell r="W4609">
            <v>53412.800000000003</v>
          </cell>
          <cell r="X4609">
            <v>78</v>
          </cell>
          <cell r="Y4609">
            <v>0</v>
          </cell>
          <cell r="Z4609">
            <v>25.4208</v>
          </cell>
        </row>
        <row r="4610">
          <cell r="A4610">
            <v>42227</v>
          </cell>
          <cell r="B4610">
            <v>0</v>
          </cell>
          <cell r="C4610">
            <v>0</v>
          </cell>
          <cell r="D4610">
            <v>533119</v>
          </cell>
          <cell r="E4610">
            <v>2145340</v>
          </cell>
          <cell r="F4610">
            <v>107340</v>
          </cell>
          <cell r="H4610">
            <v>0</v>
          </cell>
          <cell r="I4610">
            <v>0</v>
          </cell>
          <cell r="J4610">
            <v>0</v>
          </cell>
          <cell r="K4610">
            <v>0</v>
          </cell>
          <cell r="L4610">
            <v>6790</v>
          </cell>
          <cell r="M4610">
            <v>135.91999999999999</v>
          </cell>
          <cell r="N4610">
            <v>33.380000000000003</v>
          </cell>
          <cell r="O4610">
            <v>0.24558563861094765</v>
          </cell>
          <cell r="P4610">
            <v>240</v>
          </cell>
          <cell r="Q4610">
            <v>121000</v>
          </cell>
          <cell r="R4610">
            <v>8.2867863449087693</v>
          </cell>
          <cell r="S4610">
            <v>78.515316642120766</v>
          </cell>
          <cell r="T4610">
            <v>27150</v>
          </cell>
          <cell r="U4610">
            <v>8.1280451317557372</v>
          </cell>
          <cell r="V4610">
            <v>2785799</v>
          </cell>
          <cell r="W4610">
            <v>50141.599999999999</v>
          </cell>
          <cell r="X4610">
            <v>78</v>
          </cell>
          <cell r="Y4610">
            <v>0</v>
          </cell>
          <cell r="Z4610">
            <v>23.206400000000002</v>
          </cell>
        </row>
        <row r="4611">
          <cell r="A4611">
            <v>42228</v>
          </cell>
          <cell r="B4611">
            <v>0</v>
          </cell>
          <cell r="C4611">
            <v>0</v>
          </cell>
          <cell r="D4611">
            <v>265573</v>
          </cell>
          <cell r="E4611">
            <v>2186010</v>
          </cell>
          <cell r="F4611">
            <v>107190</v>
          </cell>
          <cell r="H4611">
            <v>0</v>
          </cell>
          <cell r="I4611">
            <v>0</v>
          </cell>
          <cell r="J4611">
            <v>0</v>
          </cell>
          <cell r="K4611">
            <v>0</v>
          </cell>
          <cell r="L4611">
            <v>3500</v>
          </cell>
          <cell r="M4611">
            <v>138.41999999999999</v>
          </cell>
          <cell r="N4611">
            <v>33.15</v>
          </cell>
          <cell r="O4611">
            <v>0.23948851322063286</v>
          </cell>
          <cell r="P4611">
            <v>240</v>
          </cell>
          <cell r="Q4611">
            <v>108000</v>
          </cell>
          <cell r="R4611">
            <v>8.2834850455136539</v>
          </cell>
          <cell r="S4611">
            <v>75.878</v>
          </cell>
          <cell r="T4611">
            <v>26753</v>
          </cell>
          <cell r="U4611">
            <v>8.719805156612173</v>
          </cell>
          <cell r="V4611">
            <v>2558773</v>
          </cell>
          <cell r="W4611">
            <v>44646.5</v>
          </cell>
          <cell r="X4611">
            <v>74</v>
          </cell>
          <cell r="Y4611">
            <v>0</v>
          </cell>
          <cell r="Z4611">
            <v>17.745600000000024</v>
          </cell>
        </row>
        <row r="4612">
          <cell r="A4612">
            <v>42229</v>
          </cell>
          <cell r="B4612">
            <v>0</v>
          </cell>
          <cell r="C4612">
            <v>0</v>
          </cell>
          <cell r="D4612">
            <v>299960</v>
          </cell>
          <cell r="E4612">
            <v>2188410</v>
          </cell>
          <cell r="F4612">
            <v>105460</v>
          </cell>
          <cell r="H4612">
            <v>0</v>
          </cell>
          <cell r="I4612">
            <v>0</v>
          </cell>
          <cell r="J4612">
            <v>0</v>
          </cell>
          <cell r="K4612">
            <v>0</v>
          </cell>
          <cell r="L4612">
            <v>4060</v>
          </cell>
          <cell r="M4612">
            <v>136.4</v>
          </cell>
          <cell r="N4612">
            <v>30.47</v>
          </cell>
          <cell r="O4612">
            <v>0.22338709677419352</v>
          </cell>
          <cell r="P4612">
            <v>240</v>
          </cell>
          <cell r="Q4612">
            <v>113000</v>
          </cell>
          <cell r="R4612">
            <v>8.4086143695014659</v>
          </cell>
          <cell r="S4612">
            <v>73.881773399014776</v>
          </cell>
          <cell r="T4612">
            <v>28491</v>
          </cell>
          <cell r="U4612">
            <v>9.1607753784943498</v>
          </cell>
          <cell r="V4612">
            <v>2593830</v>
          </cell>
          <cell r="W4612">
            <v>53296.6</v>
          </cell>
          <cell r="X4612">
            <v>74</v>
          </cell>
          <cell r="Y4612">
            <v>0</v>
          </cell>
          <cell r="Z4612">
            <v>19.684800000000024</v>
          </cell>
        </row>
        <row r="4613">
          <cell r="A4613">
            <v>42230</v>
          </cell>
          <cell r="B4613">
            <v>0</v>
          </cell>
          <cell r="C4613">
            <v>0</v>
          </cell>
          <cell r="D4613">
            <v>344098</v>
          </cell>
          <cell r="E4613">
            <v>2185200</v>
          </cell>
          <cell r="F4613">
            <v>107310</v>
          </cell>
          <cell r="H4613">
            <v>0</v>
          </cell>
          <cell r="I4613">
            <v>0</v>
          </cell>
          <cell r="J4613">
            <v>0</v>
          </cell>
          <cell r="K4613">
            <v>0</v>
          </cell>
          <cell r="L4613">
            <v>4510</v>
          </cell>
          <cell r="M4613">
            <v>136.82</v>
          </cell>
          <cell r="N4613">
            <v>32.880000000000003</v>
          </cell>
          <cell r="O4613">
            <v>0.24031574331238126</v>
          </cell>
          <cell r="P4613">
            <v>240</v>
          </cell>
          <cell r="Q4613">
            <v>113000</v>
          </cell>
          <cell r="R4613">
            <v>8.3778321882765674</v>
          </cell>
          <cell r="S4613">
            <v>76.296674057649668</v>
          </cell>
          <cell r="T4613">
            <v>28661</v>
          </cell>
          <cell r="U4613">
            <v>9.0659187865621291</v>
          </cell>
          <cell r="V4613">
            <v>2636608</v>
          </cell>
          <cell r="W4613">
            <v>54551.1</v>
          </cell>
          <cell r="X4613">
            <v>73</v>
          </cell>
          <cell r="Y4613">
            <v>0</v>
          </cell>
          <cell r="Z4613">
            <v>20.128000000000029</v>
          </cell>
        </row>
        <row r="4614">
          <cell r="A4614">
            <v>42231</v>
          </cell>
          <cell r="B4614">
            <v>0</v>
          </cell>
          <cell r="C4614">
            <v>0</v>
          </cell>
          <cell r="D4614">
            <v>250955</v>
          </cell>
          <cell r="E4614">
            <v>2185250</v>
          </cell>
          <cell r="F4614">
            <v>108150</v>
          </cell>
          <cell r="H4614">
            <v>0</v>
          </cell>
          <cell r="I4614">
            <v>0</v>
          </cell>
          <cell r="J4614">
            <v>0</v>
          </cell>
          <cell r="K4614">
            <v>0</v>
          </cell>
          <cell r="L4614">
            <v>3464</v>
          </cell>
          <cell r="M4614">
            <v>136.87</v>
          </cell>
          <cell r="N4614">
            <v>32.9</v>
          </cell>
          <cell r="O4614">
            <v>0.24037407759187548</v>
          </cell>
          <cell r="P4614">
            <v>240</v>
          </cell>
          <cell r="Q4614">
            <v>109000</v>
          </cell>
          <cell r="R4614">
            <v>8.3780229414773135</v>
          </cell>
          <cell r="S4614">
            <v>72.446593533487302</v>
          </cell>
          <cell r="T4614">
            <v>25917</v>
          </cell>
          <cell r="U4614">
            <v>8.4951895470561301</v>
          </cell>
          <cell r="V4614">
            <v>2544355</v>
          </cell>
          <cell r="W4614">
            <v>54479</v>
          </cell>
          <cell r="X4614">
            <v>74</v>
          </cell>
          <cell r="Y4614">
            <v>0</v>
          </cell>
          <cell r="Z4614">
            <v>20.860800000000012</v>
          </cell>
        </row>
        <row r="4615">
          <cell r="A4615">
            <v>42232</v>
          </cell>
          <cell r="B4615">
            <v>0</v>
          </cell>
          <cell r="C4615">
            <v>0</v>
          </cell>
          <cell r="D4615">
            <v>397236</v>
          </cell>
          <cell r="E4615">
            <v>2208850</v>
          </cell>
          <cell r="F4615">
            <v>111030</v>
          </cell>
          <cell r="H4615">
            <v>0</v>
          </cell>
          <cell r="I4615">
            <v>0</v>
          </cell>
          <cell r="J4615">
            <v>0</v>
          </cell>
          <cell r="K4615">
            <v>0</v>
          </cell>
          <cell r="L4615">
            <v>5230</v>
          </cell>
          <cell r="M4615">
            <v>138.13</v>
          </cell>
          <cell r="N4615">
            <v>33.18</v>
          </cell>
          <cell r="O4615">
            <v>0.24020849923984652</v>
          </cell>
          <cell r="P4615">
            <v>240</v>
          </cell>
          <cell r="Q4615">
            <v>119000</v>
          </cell>
          <cell r="R4615">
            <v>8.3974516759574307</v>
          </cell>
          <cell r="S4615">
            <v>75.953346080305934</v>
          </cell>
          <cell r="T4615">
            <v>26397</v>
          </cell>
          <cell r="U4615">
            <v>8.1023769320117367</v>
          </cell>
          <cell r="V4615">
            <v>2717116</v>
          </cell>
          <cell r="W4615">
            <v>54420</v>
          </cell>
          <cell r="X4615">
            <v>75</v>
          </cell>
          <cell r="Y4615">
            <v>0</v>
          </cell>
          <cell r="Z4615">
            <v>21.584000000000032</v>
          </cell>
        </row>
        <row r="4616">
          <cell r="A4616">
            <v>42233</v>
          </cell>
          <cell r="B4616">
            <v>0</v>
          </cell>
          <cell r="C4616">
            <v>0</v>
          </cell>
          <cell r="D4616">
            <v>481187</v>
          </cell>
          <cell r="E4616">
            <v>2177850</v>
          </cell>
          <cell r="F4616">
            <v>106490</v>
          </cell>
          <cell r="H4616">
            <v>0</v>
          </cell>
          <cell r="I4616">
            <v>0</v>
          </cell>
          <cell r="J4616">
            <v>0</v>
          </cell>
          <cell r="K4616">
            <v>0</v>
          </cell>
          <cell r="L4616">
            <v>6350</v>
          </cell>
          <cell r="M4616">
            <v>137.05000000000001</v>
          </cell>
          <cell r="N4616">
            <v>32.479999999999997</v>
          </cell>
          <cell r="O4616">
            <v>0.23699379788398389</v>
          </cell>
          <cell r="P4616">
            <v>240</v>
          </cell>
          <cell r="Q4616">
            <v>119000</v>
          </cell>
          <cell r="R4616">
            <v>8.3339657059467349</v>
          </cell>
          <cell r="S4616">
            <v>75.777480314960627</v>
          </cell>
          <cell r="T4616">
            <v>23533</v>
          </cell>
          <cell r="U4616">
            <v>7.0968470023977357</v>
          </cell>
          <cell r="V4616">
            <v>2765527</v>
          </cell>
          <cell r="W4616">
            <v>54562</v>
          </cell>
          <cell r="X4616">
            <v>76</v>
          </cell>
          <cell r="Y4616">
            <v>0</v>
          </cell>
          <cell r="Z4616">
            <v>20.830399999999997</v>
          </cell>
        </row>
        <row r="4617">
          <cell r="A4617">
            <v>42234</v>
          </cell>
          <cell r="B4617">
            <v>0</v>
          </cell>
          <cell r="C4617">
            <v>0</v>
          </cell>
          <cell r="D4617">
            <v>581446</v>
          </cell>
          <cell r="E4617">
            <v>2170150</v>
          </cell>
          <cell r="F4617">
            <v>106220</v>
          </cell>
          <cell r="H4617">
            <v>0</v>
          </cell>
          <cell r="I4617">
            <v>0</v>
          </cell>
          <cell r="J4617">
            <v>0</v>
          </cell>
          <cell r="K4617">
            <v>0</v>
          </cell>
          <cell r="L4617">
            <v>7590</v>
          </cell>
          <cell r="M4617">
            <v>132.63999999999999</v>
          </cell>
          <cell r="N4617">
            <v>29.54</v>
          </cell>
          <cell r="O4617">
            <v>0.22270808202653802</v>
          </cell>
          <cell r="P4617">
            <v>240</v>
          </cell>
          <cell r="Q4617">
            <v>126000</v>
          </cell>
          <cell r="R4617">
            <v>8.5810087454764776</v>
          </cell>
          <cell r="S4617">
            <v>76.6068511198946</v>
          </cell>
          <cell r="T4617">
            <v>28669</v>
          </cell>
          <cell r="U4617">
            <v>8.3665099502557201</v>
          </cell>
          <cell r="V4617">
            <v>2857816</v>
          </cell>
          <cell r="W4617">
            <v>55788</v>
          </cell>
          <cell r="X4617">
            <v>78</v>
          </cell>
          <cell r="Y4617">
            <v>0</v>
          </cell>
          <cell r="Z4617">
            <v>23.702400000000011</v>
          </cell>
        </row>
        <row r="4618">
          <cell r="A4618">
            <v>42235</v>
          </cell>
          <cell r="B4618">
            <v>0</v>
          </cell>
          <cell r="C4618">
            <v>0</v>
          </cell>
          <cell r="D4618">
            <v>395342</v>
          </cell>
          <cell r="E4618">
            <v>2168430</v>
          </cell>
          <cell r="F4618">
            <v>108560</v>
          </cell>
          <cell r="H4618">
            <v>0</v>
          </cell>
          <cell r="I4618">
            <v>0</v>
          </cell>
          <cell r="J4618">
            <v>0</v>
          </cell>
          <cell r="K4618">
            <v>0</v>
          </cell>
          <cell r="L4618">
            <v>5180</v>
          </cell>
          <cell r="M4618">
            <v>128.79</v>
          </cell>
          <cell r="N4618">
            <v>26.23</v>
          </cell>
          <cell r="O4618">
            <v>0.2036648808137278</v>
          </cell>
          <cell r="P4618">
            <v>240</v>
          </cell>
          <cell r="Q4618">
            <v>122000</v>
          </cell>
          <cell r="R4618">
            <v>8.8399332246292417</v>
          </cell>
          <cell r="S4618">
            <v>76.320849420849427</v>
          </cell>
          <cell r="T4618">
            <v>34930</v>
          </cell>
          <cell r="U4618">
            <v>10.90119790505072</v>
          </cell>
          <cell r="V4618">
            <v>2672332</v>
          </cell>
          <cell r="W4618">
            <v>54488</v>
          </cell>
          <cell r="X4618">
            <v>72</v>
          </cell>
          <cell r="Y4618">
            <v>0</v>
          </cell>
          <cell r="Z4618">
            <v>18.704000000000022</v>
          </cell>
        </row>
        <row r="4619">
          <cell r="A4619">
            <v>42236</v>
          </cell>
          <cell r="B4619">
            <v>0</v>
          </cell>
          <cell r="C4619">
            <v>0</v>
          </cell>
          <cell r="D4619">
            <v>133604</v>
          </cell>
          <cell r="E4619">
            <v>2061270</v>
          </cell>
          <cell r="F4619">
            <v>102320</v>
          </cell>
          <cell r="H4619">
            <v>0</v>
          </cell>
          <cell r="I4619">
            <v>0</v>
          </cell>
          <cell r="J4619">
            <v>0</v>
          </cell>
          <cell r="K4619">
            <v>0</v>
          </cell>
          <cell r="L4619">
            <v>2360</v>
          </cell>
          <cell r="M4619">
            <v>125.14</v>
          </cell>
          <cell r="N4619">
            <v>25.22</v>
          </cell>
          <cell r="O4619">
            <v>0.20153428160460282</v>
          </cell>
          <cell r="P4619">
            <v>240</v>
          </cell>
          <cell r="Q4619">
            <v>102000</v>
          </cell>
          <cell r="R4619">
            <v>8.6446779606840334</v>
          </cell>
          <cell r="S4619">
            <v>56.611864406779659</v>
          </cell>
          <cell r="T4619">
            <v>31710</v>
          </cell>
          <cell r="U4619">
            <v>11.51236682665896</v>
          </cell>
          <cell r="V4619">
            <v>2297194</v>
          </cell>
          <cell r="W4619">
            <v>53699.6</v>
          </cell>
          <cell r="X4619">
            <v>68</v>
          </cell>
          <cell r="Y4619">
            <v>0</v>
          </cell>
          <cell r="Z4619">
            <v>12.01759999999998</v>
          </cell>
        </row>
        <row r="4620">
          <cell r="A4620">
            <v>42237</v>
          </cell>
          <cell r="B4620">
            <v>0</v>
          </cell>
          <cell r="C4620">
            <v>0</v>
          </cell>
          <cell r="D4620">
            <v>147535</v>
          </cell>
          <cell r="E4620">
            <v>2098430</v>
          </cell>
          <cell r="F4620">
            <v>105060</v>
          </cell>
          <cell r="H4620">
            <v>0</v>
          </cell>
          <cell r="I4620">
            <v>0</v>
          </cell>
          <cell r="J4620">
            <v>0</v>
          </cell>
          <cell r="K4620">
            <v>0</v>
          </cell>
          <cell r="L4620">
            <v>2450</v>
          </cell>
          <cell r="M4620">
            <v>131.99</v>
          </cell>
          <cell r="N4620">
            <v>30.45</v>
          </cell>
          <cell r="O4620">
            <v>0.23069929540116674</v>
          </cell>
          <cell r="P4620">
            <v>240</v>
          </cell>
          <cell r="Q4620">
            <v>104000</v>
          </cell>
          <cell r="R4620">
            <v>8.3471853928327899</v>
          </cell>
          <cell r="S4620">
            <v>60.218367346938777</v>
          </cell>
          <cell r="T4620">
            <v>32804</v>
          </cell>
          <cell r="U4620">
            <v>11.636854563435097</v>
          </cell>
          <cell r="V4620">
            <v>2351025</v>
          </cell>
          <cell r="W4620">
            <v>53890.7</v>
          </cell>
          <cell r="X4620">
            <v>68</v>
          </cell>
          <cell r="Y4620">
            <v>0</v>
          </cell>
          <cell r="Z4620">
            <v>12.475199999999994</v>
          </cell>
        </row>
        <row r="4621">
          <cell r="A4621">
            <v>42238</v>
          </cell>
          <cell r="B4621">
            <v>0</v>
          </cell>
          <cell r="C4621">
            <v>0</v>
          </cell>
          <cell r="D4621">
            <v>319239</v>
          </cell>
          <cell r="E4621">
            <v>2117190</v>
          </cell>
          <cell r="F4621">
            <v>106310</v>
          </cell>
          <cell r="H4621">
            <v>0</v>
          </cell>
          <cell r="I4621">
            <v>0</v>
          </cell>
          <cell r="J4621">
            <v>0</v>
          </cell>
          <cell r="K4621">
            <v>0</v>
          </cell>
          <cell r="L4621">
            <v>4540</v>
          </cell>
          <cell r="M4621">
            <v>130.6</v>
          </cell>
          <cell r="N4621">
            <v>31.04</v>
          </cell>
          <cell r="O4621">
            <v>0.23767228177641656</v>
          </cell>
          <cell r="P4621">
            <v>240</v>
          </cell>
          <cell r="Q4621">
            <v>121000</v>
          </cell>
          <cell r="R4621">
            <v>8.5126339969372129</v>
          </cell>
          <cell r="S4621">
            <v>70.31696035242291</v>
          </cell>
          <cell r="T4621">
            <v>32767</v>
          </cell>
          <cell r="U4621">
            <v>10.74733899153629</v>
          </cell>
          <cell r="V4621">
            <v>2542739</v>
          </cell>
          <cell r="W4621">
            <v>48157</v>
          </cell>
          <cell r="X4621">
            <v>72</v>
          </cell>
          <cell r="Y4621">
            <v>0</v>
          </cell>
          <cell r="Z4621">
            <v>18.483200000000025</v>
          </cell>
        </row>
        <row r="4622">
          <cell r="A4622">
            <v>42239</v>
          </cell>
          <cell r="B4622">
            <v>0</v>
          </cell>
          <cell r="C4622">
            <v>0</v>
          </cell>
          <cell r="D4622">
            <v>467122</v>
          </cell>
          <cell r="E4622">
            <v>2158920</v>
          </cell>
          <cell r="F4622">
            <v>106150</v>
          </cell>
          <cell r="H4622">
            <v>0</v>
          </cell>
          <cell r="I4622">
            <v>0</v>
          </cell>
          <cell r="J4622">
            <v>0</v>
          </cell>
          <cell r="K4622">
            <v>0</v>
          </cell>
          <cell r="L4622">
            <v>6100</v>
          </cell>
          <cell r="M4622">
            <v>134.74</v>
          </cell>
          <cell r="N4622">
            <v>32.479999999999997</v>
          </cell>
          <cell r="O4622">
            <v>0.2410568502300727</v>
          </cell>
          <cell r="P4622">
            <v>240</v>
          </cell>
          <cell r="Q4622">
            <v>124000</v>
          </cell>
          <cell r="R4622">
            <v>8.4053362030577414</v>
          </cell>
          <cell r="S4622">
            <v>76.577377049180328</v>
          </cell>
          <cell r="T4622">
            <v>32853</v>
          </cell>
          <cell r="U4622">
            <v>10.028358914746843</v>
          </cell>
          <cell r="V4622">
            <v>2732192</v>
          </cell>
          <cell r="W4622">
            <v>50538</v>
          </cell>
          <cell r="X4622">
            <v>72</v>
          </cell>
          <cell r="Y4622">
            <v>0</v>
          </cell>
          <cell r="Z4622">
            <v>19.161600000000035</v>
          </cell>
        </row>
        <row r="4623">
          <cell r="A4623">
            <v>42240</v>
          </cell>
          <cell r="B4623">
            <v>0</v>
          </cell>
          <cell r="C4623">
            <v>0</v>
          </cell>
          <cell r="D4623">
            <v>13631</v>
          </cell>
          <cell r="E4623">
            <v>2078050</v>
          </cell>
          <cell r="F4623">
            <v>103070</v>
          </cell>
          <cell r="H4623">
            <v>0</v>
          </cell>
          <cell r="I4623">
            <v>0</v>
          </cell>
          <cell r="J4623">
            <v>0</v>
          </cell>
          <cell r="K4623">
            <v>0</v>
          </cell>
          <cell r="L4623">
            <v>1330</v>
          </cell>
          <cell r="M4623">
            <v>129.02000000000001</v>
          </cell>
          <cell r="N4623">
            <v>31.35</v>
          </cell>
          <cell r="O4623">
            <v>0.2429855836304449</v>
          </cell>
          <cell r="P4623">
            <v>240</v>
          </cell>
          <cell r="Q4623">
            <v>99000</v>
          </cell>
          <cell r="R4623">
            <v>8.4526430010851019</v>
          </cell>
          <cell r="S4623">
            <v>10.248872180451128</v>
          </cell>
          <cell r="T4623">
            <v>31435</v>
          </cell>
          <cell r="U4623">
            <v>11.945222943286051</v>
          </cell>
          <cell r="V4623">
            <v>2194751</v>
          </cell>
          <cell r="W4623">
            <v>51435</v>
          </cell>
          <cell r="X4623">
            <v>67</v>
          </cell>
          <cell r="Y4623">
            <v>0</v>
          </cell>
          <cell r="Z4623">
            <v>11.775999999999982</v>
          </cell>
        </row>
        <row r="4624">
          <cell r="A4624">
            <v>42241</v>
          </cell>
          <cell r="B4624">
            <v>0</v>
          </cell>
          <cell r="C4624">
            <v>0</v>
          </cell>
          <cell r="D4624">
            <v>42332</v>
          </cell>
          <cell r="E4624">
            <v>1972010</v>
          </cell>
          <cell r="F4624">
            <v>102700</v>
          </cell>
          <cell r="H4624">
            <v>0</v>
          </cell>
          <cell r="I4624">
            <v>0</v>
          </cell>
          <cell r="J4624">
            <v>0</v>
          </cell>
          <cell r="K4624">
            <v>0</v>
          </cell>
          <cell r="L4624">
            <v>1300</v>
          </cell>
          <cell r="M4624">
            <v>121.12</v>
          </cell>
          <cell r="N4624">
            <v>31.81</v>
          </cell>
          <cell r="O4624">
            <v>0.26263210039630119</v>
          </cell>
          <cell r="P4624">
            <v>240</v>
          </cell>
          <cell r="Q4624">
            <v>104000</v>
          </cell>
          <cell r="R4624">
            <v>8.5646879128137385</v>
          </cell>
          <cell r="S4624">
            <v>32.56307692307692</v>
          </cell>
          <cell r="T4624">
            <v>32860</v>
          </cell>
          <cell r="U4624">
            <v>12.945062025221985</v>
          </cell>
          <cell r="V4624">
            <v>2117042</v>
          </cell>
          <cell r="W4624">
            <v>53298.8</v>
          </cell>
          <cell r="X4624">
            <v>64</v>
          </cell>
          <cell r="Y4624">
            <v>1</v>
          </cell>
          <cell r="Z4624">
            <v>9.6368000000000009</v>
          </cell>
        </row>
        <row r="4625">
          <cell r="A4625">
            <v>42242</v>
          </cell>
          <cell r="B4625">
            <v>0</v>
          </cell>
          <cell r="C4625">
            <v>0</v>
          </cell>
          <cell r="D4625">
            <v>101398</v>
          </cell>
          <cell r="E4625">
            <v>2046180</v>
          </cell>
          <cell r="F4625">
            <v>104510</v>
          </cell>
          <cell r="H4625">
            <v>0</v>
          </cell>
          <cell r="I4625">
            <v>0</v>
          </cell>
          <cell r="J4625">
            <v>0</v>
          </cell>
          <cell r="K4625">
            <v>0</v>
          </cell>
          <cell r="L4625">
            <v>1630</v>
          </cell>
          <cell r="M4625">
            <v>127.7</v>
          </cell>
          <cell r="N4625">
            <v>32.619999999999997</v>
          </cell>
          <cell r="O4625">
            <v>0.25544244322631166</v>
          </cell>
          <cell r="P4625">
            <v>240</v>
          </cell>
          <cell r="Q4625">
            <v>102000</v>
          </cell>
          <cell r="R4625">
            <v>8.4208692247454966</v>
          </cell>
          <cell r="S4625">
            <v>62.207361963190181</v>
          </cell>
          <cell r="T4625">
            <v>29908</v>
          </cell>
          <cell r="U4625">
            <v>11.075620490851158</v>
          </cell>
          <cell r="V4625">
            <v>2252088</v>
          </cell>
          <cell r="W4625">
            <v>51034.9</v>
          </cell>
          <cell r="X4625">
            <v>64</v>
          </cell>
          <cell r="Y4625">
            <v>1</v>
          </cell>
          <cell r="Z4625">
            <v>10.05119999999998</v>
          </cell>
        </row>
        <row r="4626">
          <cell r="A4626">
            <v>42243</v>
          </cell>
          <cell r="B4626">
            <v>0</v>
          </cell>
          <cell r="C4626">
            <v>0</v>
          </cell>
          <cell r="D4626">
            <v>120552</v>
          </cell>
          <cell r="E4626">
            <v>2098280</v>
          </cell>
          <cell r="F4626">
            <v>105260</v>
          </cell>
          <cell r="H4626">
            <v>0</v>
          </cell>
          <cell r="I4626">
            <v>0</v>
          </cell>
          <cell r="J4626">
            <v>0</v>
          </cell>
          <cell r="K4626">
            <v>0</v>
          </cell>
          <cell r="L4626">
            <v>1840</v>
          </cell>
          <cell r="M4626">
            <v>129.03</v>
          </cell>
          <cell r="N4626">
            <v>30.39</v>
          </cell>
          <cell r="O4626">
            <v>0.23552662171588004</v>
          </cell>
          <cell r="P4626">
            <v>240</v>
          </cell>
          <cell r="Q4626">
            <v>105000</v>
          </cell>
          <cell r="R4626">
            <v>8.5388669301712774</v>
          </cell>
          <cell r="S4626">
            <v>65.517391304347825</v>
          </cell>
          <cell r="T4626">
            <v>29033</v>
          </cell>
          <cell r="U4626">
            <v>10.418486875734695</v>
          </cell>
          <cell r="V4626">
            <v>2324092</v>
          </cell>
          <cell r="W4626">
            <v>44362.6</v>
          </cell>
          <cell r="X4626">
            <v>66</v>
          </cell>
          <cell r="Y4626">
            <v>0</v>
          </cell>
          <cell r="Z4626">
            <v>12.771199999999986</v>
          </cell>
        </row>
        <row r="4627">
          <cell r="A4627">
            <v>42244</v>
          </cell>
          <cell r="B4627">
            <v>0</v>
          </cell>
          <cell r="C4627">
            <v>0</v>
          </cell>
          <cell r="D4627">
            <v>250573</v>
          </cell>
          <cell r="E4627">
            <v>2085060</v>
          </cell>
          <cell r="F4627">
            <v>102740</v>
          </cell>
          <cell r="H4627">
            <v>0</v>
          </cell>
          <cell r="I4627">
            <v>0</v>
          </cell>
          <cell r="J4627">
            <v>0</v>
          </cell>
          <cell r="K4627">
            <v>0</v>
          </cell>
          <cell r="L4627">
            <v>3710</v>
          </cell>
          <cell r="M4627">
            <v>124.23</v>
          </cell>
          <cell r="N4627">
            <v>30.9</v>
          </cell>
          <cell r="O4627">
            <v>0.24873219029219992</v>
          </cell>
          <cell r="P4627">
            <v>240</v>
          </cell>
          <cell r="Q4627">
            <v>110000</v>
          </cell>
          <cell r="R4627">
            <v>8.8054415197617324</v>
          </cell>
          <cell r="S4627">
            <v>67.539892183288416</v>
          </cell>
          <cell r="T4627">
            <v>28099</v>
          </cell>
          <cell r="U4627">
            <v>9.610738800011319</v>
          </cell>
          <cell r="V4627">
            <v>2438373</v>
          </cell>
          <cell r="W4627">
            <v>48482.3</v>
          </cell>
          <cell r="X4627">
            <v>67</v>
          </cell>
          <cell r="Y4627">
            <v>0</v>
          </cell>
          <cell r="Z4627">
            <v>14.353600000000014</v>
          </cell>
        </row>
        <row r="4628">
          <cell r="A4628">
            <v>42245</v>
          </cell>
          <cell r="B4628">
            <v>0</v>
          </cell>
          <cell r="C4628">
            <v>0</v>
          </cell>
          <cell r="D4628">
            <v>498174</v>
          </cell>
          <cell r="E4628">
            <v>2161010</v>
          </cell>
          <cell r="F4628">
            <v>104850</v>
          </cell>
          <cell r="H4628">
            <v>0</v>
          </cell>
          <cell r="I4628">
            <v>0</v>
          </cell>
          <cell r="J4628">
            <v>0</v>
          </cell>
          <cell r="K4628">
            <v>0</v>
          </cell>
          <cell r="L4628">
            <v>6490</v>
          </cell>
          <cell r="M4628">
            <v>134.83000000000001</v>
          </cell>
          <cell r="N4628">
            <v>35.76</v>
          </cell>
          <cell r="O4628">
            <v>0.26522287324779348</v>
          </cell>
          <cell r="P4628">
            <v>240</v>
          </cell>
          <cell r="Q4628">
            <v>123000</v>
          </cell>
          <cell r="R4628">
            <v>8.4026551954312847</v>
          </cell>
          <cell r="S4628">
            <v>76.760246533127884</v>
          </cell>
          <cell r="T4628">
            <v>30954</v>
          </cell>
          <cell r="U4628">
            <v>9.3398402479853715</v>
          </cell>
          <cell r="V4628">
            <v>2764034</v>
          </cell>
          <cell r="W4628">
            <v>50819.4</v>
          </cell>
          <cell r="X4628">
            <v>72</v>
          </cell>
          <cell r="Y4628">
            <v>0</v>
          </cell>
          <cell r="Z4628">
            <v>18.256000000000014</v>
          </cell>
        </row>
        <row r="4629">
          <cell r="A4629">
            <v>42246</v>
          </cell>
          <cell r="B4629">
            <v>0</v>
          </cell>
          <cell r="C4629">
            <v>0</v>
          </cell>
          <cell r="D4629">
            <v>614499</v>
          </cell>
          <cell r="E4629">
            <v>2138290</v>
          </cell>
          <cell r="F4629">
            <v>104750</v>
          </cell>
          <cell r="H4629">
            <v>0</v>
          </cell>
          <cell r="I4629">
            <v>0</v>
          </cell>
          <cell r="J4629">
            <v>0</v>
          </cell>
          <cell r="K4629">
            <v>0</v>
          </cell>
          <cell r="L4629">
            <v>7970</v>
          </cell>
          <cell r="M4629">
            <v>133.69</v>
          </cell>
          <cell r="N4629">
            <v>36.590000000000003</v>
          </cell>
          <cell r="O4629">
            <v>0.27369287156855415</v>
          </cell>
          <cell r="P4629">
            <v>240</v>
          </cell>
          <cell r="Q4629">
            <v>127000</v>
          </cell>
          <cell r="R4629">
            <v>8.3889595332485598</v>
          </cell>
          <cell r="S4629">
            <v>77.101505646173152</v>
          </cell>
          <cell r="T4629">
            <v>30089</v>
          </cell>
          <cell r="U4629">
            <v>8.7817615087668095</v>
          </cell>
          <cell r="V4629">
            <v>2857539</v>
          </cell>
          <cell r="W4629">
            <v>50139.3</v>
          </cell>
          <cell r="X4629">
            <v>78</v>
          </cell>
          <cell r="Y4629">
            <v>0</v>
          </cell>
          <cell r="Z4629">
            <v>23.208000000000013</v>
          </cell>
        </row>
        <row r="4630">
          <cell r="A4630">
            <v>42247</v>
          </cell>
          <cell r="B4630">
            <v>0</v>
          </cell>
          <cell r="C4630">
            <v>0</v>
          </cell>
          <cell r="D4630">
            <v>687300</v>
          </cell>
          <cell r="E4630">
            <v>2147570</v>
          </cell>
          <cell r="F4630">
            <v>105790</v>
          </cell>
          <cell r="H4630">
            <v>0</v>
          </cell>
          <cell r="I4630">
            <v>0</v>
          </cell>
          <cell r="J4630">
            <v>0</v>
          </cell>
          <cell r="K4630">
            <v>0</v>
          </cell>
          <cell r="L4630">
            <v>8930</v>
          </cell>
          <cell r="M4630">
            <v>134.33000000000001</v>
          </cell>
          <cell r="N4630">
            <v>35.130000000000003</v>
          </cell>
          <cell r="O4630">
            <v>0.2615201369761036</v>
          </cell>
          <cell r="P4630">
            <v>240</v>
          </cell>
          <cell r="Q4630">
            <v>129000</v>
          </cell>
          <cell r="R4630">
            <v>8.3874041539492303</v>
          </cell>
          <cell r="S4630">
            <v>76.965285554311308</v>
          </cell>
          <cell r="T4630">
            <v>32068</v>
          </cell>
          <cell r="U4630">
            <v>9.0947991267266541</v>
          </cell>
          <cell r="V4630">
            <v>2940660</v>
          </cell>
          <cell r="W4630">
            <v>53316.4</v>
          </cell>
          <cell r="X4630">
            <v>77</v>
          </cell>
          <cell r="Y4630">
            <v>0</v>
          </cell>
          <cell r="Z4630">
            <v>22.017600000000002</v>
          </cell>
        </row>
        <row r="4631">
          <cell r="A4631">
            <v>42248</v>
          </cell>
          <cell r="B4631">
            <v>0</v>
          </cell>
          <cell r="C4631">
            <v>0</v>
          </cell>
          <cell r="D4631">
            <v>706979</v>
          </cell>
          <cell r="E4631">
            <v>2174960</v>
          </cell>
          <cell r="F4631">
            <v>110750</v>
          </cell>
          <cell r="H4631">
            <v>0</v>
          </cell>
          <cell r="I4631">
            <v>0</v>
          </cell>
          <cell r="J4631">
            <v>0</v>
          </cell>
          <cell r="K4631">
            <v>0</v>
          </cell>
          <cell r="L4631">
            <v>9180</v>
          </cell>
          <cell r="M4631">
            <v>135.11000000000001</v>
          </cell>
          <cell r="N4631">
            <v>34.15</v>
          </cell>
          <cell r="O4631">
            <v>0.25275701280438156</v>
          </cell>
          <cell r="P4631">
            <v>240</v>
          </cell>
          <cell r="Q4631">
            <v>129000</v>
          </cell>
          <cell r="R4631">
            <v>8.4587003182591953</v>
          </cell>
          <cell r="S4631">
            <v>77.012962962962959</v>
          </cell>
          <cell r="T4631">
            <v>33684</v>
          </cell>
          <cell r="U4631">
            <v>9.3870281876934083</v>
          </cell>
          <cell r="V4631">
            <v>2992689</v>
          </cell>
          <cell r="W4631">
            <v>52495</v>
          </cell>
          <cell r="X4631">
            <v>76</v>
          </cell>
          <cell r="Y4631">
            <v>0</v>
          </cell>
          <cell r="Z4631">
            <v>21.572800000000029</v>
          </cell>
        </row>
        <row r="4632">
          <cell r="A4632">
            <v>42249</v>
          </cell>
          <cell r="B4632">
            <v>0</v>
          </cell>
          <cell r="C4632">
            <v>0</v>
          </cell>
          <cell r="D4632">
            <v>707457</v>
          </cell>
          <cell r="E4632">
            <v>2202660</v>
          </cell>
          <cell r="F4632">
            <v>113140</v>
          </cell>
          <cell r="H4632">
            <v>0</v>
          </cell>
          <cell r="I4632">
            <v>0</v>
          </cell>
          <cell r="J4632">
            <v>0</v>
          </cell>
          <cell r="K4632">
            <v>0</v>
          </cell>
          <cell r="L4632">
            <v>9180</v>
          </cell>
          <cell r="M4632">
            <v>137.05000000000001</v>
          </cell>
          <cell r="N4632">
            <v>34.729999999999997</v>
          </cell>
          <cell r="O4632">
            <v>0.25341116380882883</v>
          </cell>
          <cell r="P4632">
            <v>240</v>
          </cell>
          <cell r="Q4632">
            <v>131000</v>
          </cell>
          <cell r="R4632">
            <v>8.4487413352790952</v>
          </cell>
          <cell r="S4632">
            <v>77.065032679738565</v>
          </cell>
          <cell r="T4632">
            <v>33609</v>
          </cell>
          <cell r="U4632">
            <v>9.2714268089017899</v>
          </cell>
          <cell r="V4632">
            <v>3023257</v>
          </cell>
          <cell r="W4632">
            <v>52847.3</v>
          </cell>
          <cell r="X4632">
            <v>77</v>
          </cell>
          <cell r="Y4632">
            <v>0</v>
          </cell>
          <cell r="Z4632">
            <v>23.252800000000008</v>
          </cell>
        </row>
        <row r="4633">
          <cell r="A4633">
            <v>42250</v>
          </cell>
          <cell r="B4633">
            <v>0</v>
          </cell>
          <cell r="C4633">
            <v>0</v>
          </cell>
          <cell r="D4633">
            <v>779184</v>
          </cell>
          <cell r="E4633">
            <v>2155010</v>
          </cell>
          <cell r="F4633">
            <v>133190</v>
          </cell>
          <cell r="H4633">
            <v>0</v>
          </cell>
          <cell r="I4633">
            <v>0</v>
          </cell>
          <cell r="J4633">
            <v>0</v>
          </cell>
          <cell r="K4633">
            <v>0</v>
          </cell>
          <cell r="L4633">
            <v>10040</v>
          </cell>
          <cell r="M4633">
            <v>133.19</v>
          </cell>
          <cell r="N4633">
            <v>34.22</v>
          </cell>
          <cell r="O4633">
            <v>0.25692619566033487</v>
          </cell>
          <cell r="P4633">
            <v>240</v>
          </cell>
          <cell r="Q4633">
            <v>130000</v>
          </cell>
          <cell r="R4633">
            <v>8.5899842330505294</v>
          </cell>
          <cell r="S4633">
            <v>77.607968127490039</v>
          </cell>
          <cell r="T4633">
            <v>31941</v>
          </cell>
          <cell r="U4633">
            <v>8.6845318355967169</v>
          </cell>
          <cell r="V4633">
            <v>3067384</v>
          </cell>
          <cell r="W4633">
            <v>53458.6</v>
          </cell>
          <cell r="X4633">
            <v>78</v>
          </cell>
          <cell r="Y4633">
            <v>0</v>
          </cell>
          <cell r="Z4633">
            <v>25.182400000000015</v>
          </cell>
        </row>
        <row r="4634">
          <cell r="A4634">
            <v>42251</v>
          </cell>
          <cell r="B4634">
            <v>0</v>
          </cell>
          <cell r="C4634">
            <v>0</v>
          </cell>
          <cell r="D4634">
            <v>749527</v>
          </cell>
          <cell r="E4634">
            <v>2195740</v>
          </cell>
          <cell r="F4634">
            <v>112610</v>
          </cell>
          <cell r="H4634">
            <v>0</v>
          </cell>
          <cell r="I4634">
            <v>0</v>
          </cell>
          <cell r="J4634">
            <v>0</v>
          </cell>
          <cell r="K4634">
            <v>0</v>
          </cell>
          <cell r="L4634">
            <v>9690</v>
          </cell>
          <cell r="M4634">
            <v>136.12</v>
          </cell>
          <cell r="N4634">
            <v>34.33</v>
          </cell>
          <cell r="O4634">
            <v>0.25220393770202759</v>
          </cell>
          <cell r="P4634">
            <v>240</v>
          </cell>
          <cell r="Q4634">
            <v>133000</v>
          </cell>
          <cell r="R4634">
            <v>8.4790993241257713</v>
          </cell>
          <cell r="S4634">
            <v>77.350567595459239</v>
          </cell>
          <cell r="T4634">
            <v>32573</v>
          </cell>
          <cell r="U4634">
            <v>8.8839027861486919</v>
          </cell>
          <cell r="V4634">
            <v>3057877</v>
          </cell>
          <cell r="W4634">
            <v>54880.5</v>
          </cell>
          <cell r="X4634">
            <v>78</v>
          </cell>
          <cell r="Y4634">
            <v>0</v>
          </cell>
          <cell r="Z4634">
            <v>24.451200000000014</v>
          </cell>
        </row>
        <row r="4635">
          <cell r="A4635">
            <v>42252</v>
          </cell>
          <cell r="B4635">
            <v>0</v>
          </cell>
          <cell r="C4635">
            <v>0</v>
          </cell>
          <cell r="D4635">
            <v>673181</v>
          </cell>
          <cell r="E4635">
            <v>2172160</v>
          </cell>
          <cell r="F4635">
            <v>113930</v>
          </cell>
          <cell r="H4635">
            <v>0</v>
          </cell>
          <cell r="I4635">
            <v>0</v>
          </cell>
          <cell r="J4635">
            <v>0</v>
          </cell>
          <cell r="K4635">
            <v>0</v>
          </cell>
          <cell r="L4635">
            <v>8750</v>
          </cell>
          <cell r="M4635">
            <v>134.46</v>
          </cell>
          <cell r="N4635">
            <v>33.14</v>
          </cell>
          <cell r="O4635">
            <v>0.24646735088502156</v>
          </cell>
          <cell r="P4635">
            <v>240</v>
          </cell>
          <cell r="Q4635">
            <v>128000</v>
          </cell>
          <cell r="R4635">
            <v>8.5010040160642575</v>
          </cell>
          <cell r="S4635">
            <v>76.93497142857143</v>
          </cell>
          <cell r="T4635">
            <v>32716</v>
          </cell>
          <cell r="U4635">
            <v>9.2202248459164444</v>
          </cell>
          <cell r="V4635">
            <v>2959271</v>
          </cell>
          <cell r="W4635">
            <v>52619.8</v>
          </cell>
          <cell r="X4635">
            <v>78</v>
          </cell>
          <cell r="Y4635">
            <v>0</v>
          </cell>
          <cell r="Z4635">
            <v>24.940800000000024</v>
          </cell>
        </row>
        <row r="4636">
          <cell r="A4636">
            <v>42253</v>
          </cell>
          <cell r="B4636">
            <v>0</v>
          </cell>
          <cell r="C4636">
            <v>0</v>
          </cell>
          <cell r="D4636">
            <v>687042</v>
          </cell>
          <cell r="E4636">
            <v>2213640</v>
          </cell>
          <cell r="F4636">
            <v>115040</v>
          </cell>
          <cell r="H4636">
            <v>0</v>
          </cell>
          <cell r="I4636">
            <v>0</v>
          </cell>
          <cell r="J4636">
            <v>0</v>
          </cell>
          <cell r="K4636">
            <v>0</v>
          </cell>
          <cell r="L4636">
            <v>8900</v>
          </cell>
          <cell r="M4636">
            <v>136.65</v>
          </cell>
          <cell r="N4636">
            <v>33.909999999999997</v>
          </cell>
          <cell r="O4636">
            <v>0.24815221368459564</v>
          </cell>
          <cell r="P4636">
            <v>240</v>
          </cell>
          <cell r="Q4636">
            <v>132000</v>
          </cell>
          <cell r="R4636">
            <v>8.5206000731796561</v>
          </cell>
          <cell r="S4636">
            <v>77.195730337078658</v>
          </cell>
          <cell r="T4636">
            <v>32377</v>
          </cell>
          <cell r="U4636">
            <v>8.9538816906863428</v>
          </cell>
          <cell r="V4636">
            <v>3015722</v>
          </cell>
          <cell r="W4636">
            <v>54676.2</v>
          </cell>
          <cell r="X4636">
            <v>78</v>
          </cell>
          <cell r="Y4636">
            <v>0</v>
          </cell>
          <cell r="Z4636">
            <v>24.697600000000023</v>
          </cell>
        </row>
        <row r="4637">
          <cell r="A4637">
            <v>42254</v>
          </cell>
          <cell r="B4637">
            <v>0</v>
          </cell>
          <cell r="C4637">
            <v>0</v>
          </cell>
          <cell r="D4637">
            <v>749638</v>
          </cell>
          <cell r="E4637">
            <v>2196470</v>
          </cell>
          <cell r="F4637">
            <v>112270</v>
          </cell>
          <cell r="H4637">
            <v>0</v>
          </cell>
          <cell r="I4637">
            <v>0</v>
          </cell>
          <cell r="J4637">
            <v>0</v>
          </cell>
          <cell r="K4637">
            <v>0</v>
          </cell>
          <cell r="L4637">
            <v>9740</v>
          </cell>
          <cell r="M4637">
            <v>135.61000000000001</v>
          </cell>
          <cell r="N4637">
            <v>36.840000000000003</v>
          </cell>
          <cell r="O4637">
            <v>0.27166138190398936</v>
          </cell>
          <cell r="P4637">
            <v>240</v>
          </cell>
          <cell r="Q4637">
            <v>134000</v>
          </cell>
          <cell r="R4637">
            <v>8.5124253373645011</v>
          </cell>
          <cell r="S4637">
            <v>76.964887063655027</v>
          </cell>
          <cell r="T4637">
            <v>34828</v>
          </cell>
          <cell r="U4637">
            <v>9.4973714825309372</v>
          </cell>
          <cell r="V4637">
            <v>3058378</v>
          </cell>
          <cell r="W4637">
            <v>54707.199999999997</v>
          </cell>
          <cell r="X4637">
            <v>79</v>
          </cell>
          <cell r="Y4637">
            <v>0</v>
          </cell>
          <cell r="Z4637">
            <v>23.113600000000005</v>
          </cell>
        </row>
        <row r="4638">
          <cell r="A4638">
            <v>42255</v>
          </cell>
          <cell r="B4638">
            <v>0</v>
          </cell>
          <cell r="C4638">
            <v>0</v>
          </cell>
          <cell r="D4638">
            <v>682775</v>
          </cell>
          <cell r="E4638">
            <v>2209210</v>
          </cell>
          <cell r="F4638">
            <v>114370</v>
          </cell>
          <cell r="H4638">
            <v>0</v>
          </cell>
          <cell r="I4638">
            <v>0</v>
          </cell>
          <cell r="J4638">
            <v>0</v>
          </cell>
          <cell r="K4638">
            <v>0</v>
          </cell>
          <cell r="L4638">
            <v>8790</v>
          </cell>
          <cell r="M4638">
            <v>136.35</v>
          </cell>
          <cell r="N4638">
            <v>35.909999999999997</v>
          </cell>
          <cell r="O4638">
            <v>0.26336633663366338</v>
          </cell>
          <cell r="P4638">
            <v>240</v>
          </cell>
          <cell r="Q4638">
            <v>128000</v>
          </cell>
          <cell r="R4638">
            <v>8.5206453978731211</v>
          </cell>
          <cell r="S4638">
            <v>77.67633674630261</v>
          </cell>
          <cell r="T4638">
            <v>32466</v>
          </cell>
          <cell r="U4638">
            <v>9.006469295874906</v>
          </cell>
          <cell r="V4638">
            <v>3006355</v>
          </cell>
          <cell r="W4638">
            <v>55665.3</v>
          </cell>
          <cell r="X4638">
            <v>78</v>
          </cell>
          <cell r="Y4638">
            <v>0</v>
          </cell>
          <cell r="Z4638">
            <v>22.94880000000002</v>
          </cell>
        </row>
        <row r="4639">
          <cell r="A4639">
            <v>42256</v>
          </cell>
          <cell r="B4639">
            <v>0</v>
          </cell>
          <cell r="C4639">
            <v>0</v>
          </cell>
          <cell r="D4639">
            <v>934655</v>
          </cell>
          <cell r="E4639">
            <v>1886000</v>
          </cell>
          <cell r="F4639">
            <v>99890</v>
          </cell>
          <cell r="H4639">
            <v>0</v>
          </cell>
          <cell r="I4639">
            <v>0</v>
          </cell>
          <cell r="J4639">
            <v>0</v>
          </cell>
          <cell r="K4639">
            <v>0</v>
          </cell>
          <cell r="L4639">
            <v>12010</v>
          </cell>
          <cell r="M4639">
            <v>118.09</v>
          </cell>
          <cell r="N4639">
            <v>30.48</v>
          </cell>
          <cell r="O4639">
            <v>0.2581082225421289</v>
          </cell>
          <cell r="P4639">
            <v>240</v>
          </cell>
          <cell r="Q4639">
            <v>128000</v>
          </cell>
          <cell r="R4639">
            <v>8.4083749682445585</v>
          </cell>
          <cell r="S4639">
            <v>77.823064113238971</v>
          </cell>
          <cell r="T4639">
            <v>32464</v>
          </cell>
          <cell r="U4639">
            <v>9.2705217690533797</v>
          </cell>
          <cell r="V4639">
            <v>2920545</v>
          </cell>
          <cell r="W4639">
            <v>54674.7</v>
          </cell>
          <cell r="X4639">
            <v>71</v>
          </cell>
          <cell r="Y4639">
            <v>0</v>
          </cell>
          <cell r="Z4639">
            <v>19.296000000000021</v>
          </cell>
        </row>
        <row r="4640">
          <cell r="A4640">
            <v>42257</v>
          </cell>
          <cell r="B4640">
            <v>0</v>
          </cell>
          <cell r="C4640">
            <v>0</v>
          </cell>
          <cell r="D4640">
            <v>518260</v>
          </cell>
          <cell r="E4640">
            <v>2206200</v>
          </cell>
          <cell r="F4640">
            <v>137950</v>
          </cell>
          <cell r="H4640">
            <v>0</v>
          </cell>
          <cell r="I4640">
            <v>0</v>
          </cell>
          <cell r="J4640">
            <v>0</v>
          </cell>
          <cell r="K4640">
            <v>0</v>
          </cell>
          <cell r="L4640">
            <v>6600</v>
          </cell>
          <cell r="M4640">
            <v>137.94999999999999</v>
          </cell>
          <cell r="N4640">
            <v>33.840000000000003</v>
          </cell>
          <cell r="O4640">
            <v>0.24530627038782171</v>
          </cell>
          <cell r="P4640">
            <v>240</v>
          </cell>
          <cell r="Q4640">
            <v>124000</v>
          </cell>
          <cell r="R4640">
            <v>8.496375498368975</v>
          </cell>
          <cell r="S4640">
            <v>78.524242424242431</v>
          </cell>
          <cell r="T4640">
            <v>32568</v>
          </cell>
          <cell r="U4640">
            <v>9.4891060330281114</v>
          </cell>
          <cell r="V4640">
            <v>2862410</v>
          </cell>
          <cell r="W4640">
            <v>55434.3</v>
          </cell>
          <cell r="X4640">
            <v>72</v>
          </cell>
          <cell r="Y4640">
            <v>0</v>
          </cell>
          <cell r="Z4640">
            <v>19.608000000000018</v>
          </cell>
        </row>
        <row r="4641">
          <cell r="A4641">
            <v>42258</v>
          </cell>
          <cell r="B4641">
            <v>0</v>
          </cell>
          <cell r="C4641">
            <v>0</v>
          </cell>
          <cell r="D4641">
            <v>293974</v>
          </cell>
          <cell r="E4641">
            <v>2160680</v>
          </cell>
          <cell r="F4641">
            <v>109970</v>
          </cell>
          <cell r="H4641">
            <v>0</v>
          </cell>
          <cell r="I4641">
            <v>0</v>
          </cell>
          <cell r="J4641">
            <v>0</v>
          </cell>
          <cell r="K4641">
            <v>0</v>
          </cell>
          <cell r="L4641">
            <v>3950</v>
          </cell>
          <cell r="M4641">
            <v>135.04</v>
          </cell>
          <cell r="N4641">
            <v>33.049999999999997</v>
          </cell>
          <cell r="O4641">
            <v>0.24474229857819904</v>
          </cell>
          <cell r="P4641">
            <v>240</v>
          </cell>
          <cell r="Q4641">
            <v>109000</v>
          </cell>
          <cell r="R4641">
            <v>8.4073237559241711</v>
          </cell>
          <cell r="S4641">
            <v>74.423797468354437</v>
          </cell>
          <cell r="T4641">
            <v>31431</v>
          </cell>
          <cell r="U4641">
            <v>10.221168483177262</v>
          </cell>
          <cell r="V4641">
            <v>2564624</v>
          </cell>
          <cell r="W4641">
            <v>43871.6</v>
          </cell>
          <cell r="X4641">
            <v>68</v>
          </cell>
          <cell r="Y4641">
            <v>0</v>
          </cell>
          <cell r="Z4641">
            <v>15.734400000000022</v>
          </cell>
        </row>
        <row r="4642">
          <cell r="A4642">
            <v>42259</v>
          </cell>
          <cell r="B4642">
            <v>0</v>
          </cell>
          <cell r="C4642">
            <v>0</v>
          </cell>
          <cell r="D4642">
            <v>8957</v>
          </cell>
          <cell r="E4642">
            <v>2042100</v>
          </cell>
          <cell r="F4642">
            <v>101720</v>
          </cell>
          <cell r="H4642">
            <v>0</v>
          </cell>
          <cell r="I4642">
            <v>0</v>
          </cell>
          <cell r="J4642">
            <v>0</v>
          </cell>
          <cell r="K4642">
            <v>0</v>
          </cell>
          <cell r="L4642">
            <v>970</v>
          </cell>
          <cell r="M4642">
            <v>128.38</v>
          </cell>
          <cell r="N4642">
            <v>31.73</v>
          </cell>
          <cell r="O4642">
            <v>0.24715687801838293</v>
          </cell>
          <cell r="P4642">
            <v>240</v>
          </cell>
          <cell r="Q4642">
            <v>92000</v>
          </cell>
          <cell r="R4642">
            <v>8.3495092693565969</v>
          </cell>
          <cell r="S4642">
            <v>9.2340206185567002</v>
          </cell>
          <cell r="T4642">
            <v>31528</v>
          </cell>
          <cell r="U4642">
            <v>12.21415501930762</v>
          </cell>
          <cell r="V4642">
            <v>2152777</v>
          </cell>
          <cell r="W4642">
            <v>55113.5</v>
          </cell>
          <cell r="X4642">
            <v>58</v>
          </cell>
          <cell r="Y4642">
            <v>7</v>
          </cell>
          <cell r="Z4642">
            <v>4.0431999999999775</v>
          </cell>
        </row>
        <row r="4643">
          <cell r="A4643">
            <v>42260</v>
          </cell>
          <cell r="B4643">
            <v>0</v>
          </cell>
          <cell r="C4643">
            <v>0</v>
          </cell>
          <cell r="D4643">
            <v>24406</v>
          </cell>
          <cell r="E4643">
            <v>2056480</v>
          </cell>
          <cell r="F4643">
            <v>105220</v>
          </cell>
          <cell r="H4643">
            <v>0</v>
          </cell>
          <cell r="I4643">
            <v>0</v>
          </cell>
          <cell r="J4643">
            <v>0</v>
          </cell>
          <cell r="K4643">
            <v>0</v>
          </cell>
          <cell r="L4643">
            <v>630</v>
          </cell>
          <cell r="M4643">
            <v>129.63999999999999</v>
          </cell>
          <cell r="N4643">
            <v>32.130000000000003</v>
          </cell>
          <cell r="O4643">
            <v>0.24784017278617715</v>
          </cell>
          <cell r="P4643">
            <v>240</v>
          </cell>
          <cell r="Q4643">
            <v>101000</v>
          </cell>
          <cell r="R4643">
            <v>8.3373187287874124</v>
          </cell>
          <cell r="S4643">
            <v>38.739682539682541</v>
          </cell>
          <cell r="T4643">
            <v>35763</v>
          </cell>
          <cell r="U4643">
            <v>13.643593677525242</v>
          </cell>
          <cell r="V4643">
            <v>2186106</v>
          </cell>
          <cell r="W4643">
            <v>53359.7</v>
          </cell>
          <cell r="X4643">
            <v>58</v>
          </cell>
          <cell r="Y4643">
            <v>7</v>
          </cell>
          <cell r="Z4643">
            <v>3.6719999999999899</v>
          </cell>
        </row>
        <row r="4644">
          <cell r="A4644">
            <v>42261</v>
          </cell>
          <cell r="B4644">
            <v>0</v>
          </cell>
          <cell r="C4644">
            <v>0</v>
          </cell>
          <cell r="D4644">
            <v>82024</v>
          </cell>
          <cell r="E4644">
            <v>2050890</v>
          </cell>
          <cell r="F4644">
            <v>106080</v>
          </cell>
          <cell r="H4644">
            <v>0</v>
          </cell>
          <cell r="I4644">
            <v>0</v>
          </cell>
          <cell r="J4644">
            <v>0</v>
          </cell>
          <cell r="K4644">
            <v>0</v>
          </cell>
          <cell r="L4644">
            <v>1340</v>
          </cell>
          <cell r="M4644">
            <v>131.93</v>
          </cell>
          <cell r="N4644">
            <v>31.62</v>
          </cell>
          <cell r="O4644">
            <v>0.23967255362692336</v>
          </cell>
          <cell r="P4644">
            <v>240</v>
          </cell>
          <cell r="Q4644">
            <v>102000</v>
          </cell>
          <cell r="R4644">
            <v>8.1746759645266422</v>
          </cell>
          <cell r="S4644">
            <v>61.211940298507464</v>
          </cell>
          <cell r="T4644">
            <v>32291</v>
          </cell>
          <cell r="U4644">
            <v>12.028033125591225</v>
          </cell>
          <cell r="V4644">
            <v>2238994</v>
          </cell>
          <cell r="W4644">
            <v>47699.8</v>
          </cell>
          <cell r="X4644">
            <v>64</v>
          </cell>
          <cell r="Y4644">
            <v>1</v>
          </cell>
          <cell r="Z4644">
            <v>8.1695999999999742</v>
          </cell>
        </row>
        <row r="4645">
          <cell r="A4645">
            <v>42262</v>
          </cell>
          <cell r="B4645">
            <v>0</v>
          </cell>
          <cell r="C4645">
            <v>0</v>
          </cell>
          <cell r="D4645">
            <v>136973</v>
          </cell>
          <cell r="E4645">
            <v>2050730</v>
          </cell>
          <cell r="F4645">
            <v>105300</v>
          </cell>
          <cell r="H4645">
            <v>0</v>
          </cell>
          <cell r="I4645">
            <v>0</v>
          </cell>
          <cell r="J4645">
            <v>0</v>
          </cell>
          <cell r="K4645">
            <v>0</v>
          </cell>
          <cell r="L4645">
            <v>1970</v>
          </cell>
          <cell r="M4645">
            <v>129.44</v>
          </cell>
          <cell r="N4645">
            <v>31.39</v>
          </cell>
          <cell r="O4645">
            <v>0.2425061804697157</v>
          </cell>
          <cell r="P4645">
            <v>240</v>
          </cell>
          <cell r="Q4645">
            <v>103000</v>
          </cell>
          <cell r="R4645">
            <v>8.3282988257107533</v>
          </cell>
          <cell r="S4645">
            <v>69.529441624365475</v>
          </cell>
          <cell r="T4645">
            <v>26566</v>
          </cell>
          <cell r="U4645">
            <v>9.6624574847917764</v>
          </cell>
          <cell r="V4645">
            <v>2293003</v>
          </cell>
          <cell r="W4645">
            <v>48278.8</v>
          </cell>
          <cell r="X4645">
            <v>66</v>
          </cell>
          <cell r="Y4645">
            <v>0</v>
          </cell>
          <cell r="Z4645">
            <v>9.7679999999999794</v>
          </cell>
        </row>
        <row r="4646">
          <cell r="A4646">
            <v>42263</v>
          </cell>
          <cell r="B4646">
            <v>0</v>
          </cell>
          <cell r="C4646">
            <v>0</v>
          </cell>
          <cell r="D4646">
            <v>223423</v>
          </cell>
          <cell r="E4646">
            <v>2123570</v>
          </cell>
          <cell r="F4646">
            <v>112530</v>
          </cell>
          <cell r="H4646">
            <v>0</v>
          </cell>
          <cell r="I4646">
            <v>0</v>
          </cell>
          <cell r="J4646">
            <v>0</v>
          </cell>
          <cell r="K4646">
            <v>0</v>
          </cell>
          <cell r="L4646">
            <v>3010</v>
          </cell>
          <cell r="M4646">
            <v>131.01</v>
          </cell>
          <cell r="N4646">
            <v>38.71</v>
          </cell>
          <cell r="O4646">
            <v>0.29547362796733079</v>
          </cell>
          <cell r="P4646">
            <v>240</v>
          </cell>
          <cell r="Q4646">
            <v>111000</v>
          </cell>
          <cell r="R4646">
            <v>8.5340813678345171</v>
          </cell>
          <cell r="S4646">
            <v>74.226910299003322</v>
          </cell>
          <cell r="T4646">
            <v>25159</v>
          </cell>
          <cell r="U4646">
            <v>8.5311688485938113</v>
          </cell>
          <cell r="V4646">
            <v>2459523</v>
          </cell>
          <cell r="W4646">
            <v>48582.1</v>
          </cell>
          <cell r="X4646">
            <v>68</v>
          </cell>
          <cell r="Y4646">
            <v>0</v>
          </cell>
          <cell r="Z4646">
            <v>12.255999999999979</v>
          </cell>
        </row>
        <row r="4647">
          <cell r="A4647">
            <v>42264</v>
          </cell>
          <cell r="B4647">
            <v>0</v>
          </cell>
          <cell r="C4647">
            <v>0</v>
          </cell>
          <cell r="D4647">
            <v>360668</v>
          </cell>
          <cell r="E4647">
            <v>2154860</v>
          </cell>
          <cell r="F4647">
            <v>111360</v>
          </cell>
          <cell r="H4647">
            <v>0</v>
          </cell>
          <cell r="I4647">
            <v>0</v>
          </cell>
          <cell r="J4647">
            <v>0</v>
          </cell>
          <cell r="K4647">
            <v>0</v>
          </cell>
          <cell r="L4647">
            <v>5050</v>
          </cell>
          <cell r="M4647">
            <v>131.4</v>
          </cell>
          <cell r="N4647">
            <v>35.950000000000003</v>
          </cell>
          <cell r="O4647">
            <v>0.27359208523592088</v>
          </cell>
          <cell r="P4647">
            <v>240</v>
          </cell>
          <cell r="Q4647">
            <v>124000</v>
          </cell>
          <cell r="R4647">
            <v>8.6233637747336385</v>
          </cell>
          <cell r="S4647">
            <v>71.419405940594061</v>
          </cell>
          <cell r="T4647">
            <v>24002</v>
          </cell>
          <cell r="U4647">
            <v>7.6202974774714409</v>
          </cell>
          <cell r="V4647">
            <v>2626888</v>
          </cell>
          <cell r="W4647">
            <v>49310.2</v>
          </cell>
          <cell r="X4647">
            <v>72</v>
          </cell>
          <cell r="Y4647">
            <v>0</v>
          </cell>
          <cell r="Z4647">
            <v>15.908800000000014</v>
          </cell>
        </row>
        <row r="4648">
          <cell r="A4648">
            <v>42265</v>
          </cell>
          <cell r="B4648">
            <v>0</v>
          </cell>
          <cell r="C4648">
            <v>0</v>
          </cell>
          <cell r="D4648">
            <v>499432</v>
          </cell>
          <cell r="E4648">
            <v>2201850</v>
          </cell>
          <cell r="F4648">
            <v>116010</v>
          </cell>
          <cell r="H4648">
            <v>0</v>
          </cell>
          <cell r="I4648">
            <v>0</v>
          </cell>
          <cell r="J4648">
            <v>0</v>
          </cell>
          <cell r="K4648">
            <v>0</v>
          </cell>
          <cell r="L4648">
            <v>6400</v>
          </cell>
          <cell r="M4648">
            <v>135.47999999999999</v>
          </cell>
          <cell r="N4648">
            <v>33.6</v>
          </cell>
          <cell r="O4648">
            <v>0.24800708591674051</v>
          </cell>
          <cell r="P4648">
            <v>240</v>
          </cell>
          <cell r="Q4648">
            <v>125000</v>
          </cell>
          <cell r="R4648">
            <v>8.5542515500442864</v>
          </cell>
          <cell r="S4648">
            <v>78.036249999999995</v>
          </cell>
          <cell r="T4648">
            <v>24224</v>
          </cell>
          <cell r="U4648">
            <v>7.171005348398392</v>
          </cell>
          <cell r="V4648">
            <v>2817292</v>
          </cell>
          <cell r="W4648">
            <v>51691.4</v>
          </cell>
          <cell r="X4648">
            <v>76</v>
          </cell>
          <cell r="Y4648">
            <v>0</v>
          </cell>
          <cell r="Z4648">
            <v>19.051200000000009</v>
          </cell>
        </row>
        <row r="4649">
          <cell r="A4649">
            <v>42266</v>
          </cell>
          <cell r="B4649">
            <v>0</v>
          </cell>
          <cell r="C4649">
            <v>0</v>
          </cell>
          <cell r="D4649">
            <v>184103</v>
          </cell>
          <cell r="E4649">
            <v>2181100</v>
          </cell>
          <cell r="F4649">
            <v>113660</v>
          </cell>
          <cell r="H4649">
            <v>0</v>
          </cell>
          <cell r="I4649">
            <v>0</v>
          </cell>
          <cell r="J4649">
            <v>0</v>
          </cell>
          <cell r="K4649">
            <v>0</v>
          </cell>
          <cell r="L4649">
            <v>2590</v>
          </cell>
          <cell r="M4649">
            <v>132.94</v>
          </cell>
          <cell r="N4649">
            <v>32.64</v>
          </cell>
          <cell r="O4649">
            <v>0.24552429667519182</v>
          </cell>
          <cell r="P4649">
            <v>240</v>
          </cell>
          <cell r="Q4649">
            <v>110000</v>
          </cell>
          <cell r="R4649">
            <v>8.6308108921317892</v>
          </cell>
          <cell r="S4649">
            <v>71.082239382239379</v>
          </cell>
          <cell r="T4649">
            <v>23430</v>
          </cell>
          <cell r="U4649">
            <v>7.8828963117364692</v>
          </cell>
          <cell r="V4649">
            <v>2478863</v>
          </cell>
          <cell r="W4649">
            <v>53251.7</v>
          </cell>
          <cell r="X4649">
            <v>67</v>
          </cell>
          <cell r="Y4649">
            <v>0</v>
          </cell>
          <cell r="Z4649">
            <v>11.327999999999975</v>
          </cell>
        </row>
        <row r="4650">
          <cell r="A4650">
            <v>42267</v>
          </cell>
          <cell r="B4650">
            <v>0</v>
          </cell>
          <cell r="C4650">
            <v>0</v>
          </cell>
          <cell r="D4650">
            <v>117120</v>
          </cell>
          <cell r="E4650">
            <v>2102810</v>
          </cell>
          <cell r="F4650">
            <v>107610</v>
          </cell>
          <cell r="H4650">
            <v>0</v>
          </cell>
          <cell r="I4650">
            <v>0</v>
          </cell>
          <cell r="J4650">
            <v>0</v>
          </cell>
          <cell r="K4650">
            <v>0</v>
          </cell>
          <cell r="L4650">
            <v>720</v>
          </cell>
          <cell r="M4650">
            <v>128.06</v>
          </cell>
          <cell r="N4650">
            <v>31.36</v>
          </cell>
          <cell r="O4650">
            <v>0.24488521005778541</v>
          </cell>
          <cell r="P4650">
            <v>240</v>
          </cell>
          <cell r="Q4650">
            <v>96000</v>
          </cell>
          <cell r="R4650">
            <v>8.6304076214274552</v>
          </cell>
          <cell r="S4650">
            <v>162.66666666666666</v>
          </cell>
          <cell r="T4650">
            <v>23129</v>
          </cell>
          <cell r="U4650">
            <v>8.2875422119490967</v>
          </cell>
          <cell r="V4650">
            <v>2327540</v>
          </cell>
          <cell r="W4650">
            <v>55115.4</v>
          </cell>
          <cell r="X4650">
            <v>62</v>
          </cell>
          <cell r="Y4650">
            <v>3</v>
          </cell>
          <cell r="Z4650">
            <v>8.172799999999981</v>
          </cell>
        </row>
        <row r="4651">
          <cell r="A4651">
            <v>42268</v>
          </cell>
          <cell r="B4651">
            <v>0</v>
          </cell>
          <cell r="C4651">
            <v>0</v>
          </cell>
          <cell r="D4651">
            <v>82835</v>
          </cell>
          <cell r="E4651">
            <v>2105500</v>
          </cell>
          <cell r="F4651">
            <v>106260</v>
          </cell>
          <cell r="H4651">
            <v>0</v>
          </cell>
          <cell r="I4651">
            <v>0</v>
          </cell>
          <cell r="J4651">
            <v>0</v>
          </cell>
          <cell r="K4651">
            <v>0</v>
          </cell>
          <cell r="L4651">
            <v>1390</v>
          </cell>
          <cell r="M4651">
            <v>128.41999999999999</v>
          </cell>
          <cell r="N4651">
            <v>32.43</v>
          </cell>
          <cell r="O4651">
            <v>0.25253075844883976</v>
          </cell>
          <cell r="P4651">
            <v>240</v>
          </cell>
          <cell r="Q4651">
            <v>98000</v>
          </cell>
          <cell r="R4651">
            <v>8.6114312412396838</v>
          </cell>
          <cell r="S4651">
            <v>59.593525179856115</v>
          </cell>
          <cell r="T4651">
            <v>25636</v>
          </cell>
          <cell r="U4651">
            <v>9.3177331947467863</v>
          </cell>
          <cell r="V4651">
            <v>2294595</v>
          </cell>
          <cell r="W4651">
            <v>54045.9</v>
          </cell>
          <cell r="X4651">
            <v>62</v>
          </cell>
          <cell r="Y4651">
            <v>3</v>
          </cell>
          <cell r="Z4651">
            <v>8.7647999999999868</v>
          </cell>
        </row>
        <row r="4652">
          <cell r="A4652">
            <v>42269</v>
          </cell>
          <cell r="B4652">
            <v>0</v>
          </cell>
          <cell r="C4652">
            <v>0</v>
          </cell>
          <cell r="D4652">
            <v>118005</v>
          </cell>
          <cell r="E4652">
            <v>2110430</v>
          </cell>
          <cell r="F4652">
            <v>106060</v>
          </cell>
          <cell r="H4652">
            <v>0</v>
          </cell>
          <cell r="I4652">
            <v>0</v>
          </cell>
          <cell r="J4652">
            <v>0</v>
          </cell>
          <cell r="K4652">
            <v>0</v>
          </cell>
          <cell r="L4652">
            <v>1780</v>
          </cell>
          <cell r="M4652">
            <v>131.01</v>
          </cell>
          <cell r="N4652">
            <v>30.67</v>
          </cell>
          <cell r="O4652">
            <v>0.23410426684985883</v>
          </cell>
          <cell r="P4652">
            <v>240</v>
          </cell>
          <cell r="Q4652">
            <v>107000</v>
          </cell>
          <cell r="R4652">
            <v>8.4592397526906353</v>
          </cell>
          <cell r="S4652">
            <v>66.294943820224717</v>
          </cell>
          <cell r="T4652">
            <v>23695</v>
          </cell>
          <cell r="U4652">
            <v>8.465055611599082</v>
          </cell>
          <cell r="V4652">
            <v>2334495</v>
          </cell>
          <cell r="W4652">
            <v>51393.7</v>
          </cell>
          <cell r="X4652">
            <v>64</v>
          </cell>
          <cell r="Y4652">
            <v>1</v>
          </cell>
          <cell r="Z4652">
            <v>10.460799999999992</v>
          </cell>
        </row>
        <row r="4653">
          <cell r="A4653">
            <v>42270</v>
          </cell>
          <cell r="B4653">
            <v>0</v>
          </cell>
          <cell r="C4653">
            <v>0</v>
          </cell>
          <cell r="D4653">
            <v>137930</v>
          </cell>
          <cell r="E4653">
            <v>2145150</v>
          </cell>
          <cell r="F4653">
            <v>110440</v>
          </cell>
          <cell r="H4653">
            <v>0</v>
          </cell>
          <cell r="I4653">
            <v>0</v>
          </cell>
          <cell r="J4653">
            <v>0</v>
          </cell>
          <cell r="K4653">
            <v>0</v>
          </cell>
          <cell r="L4653">
            <v>2060</v>
          </cell>
          <cell r="M4653">
            <v>130.29</v>
          </cell>
          <cell r="N4653">
            <v>30.94</v>
          </cell>
          <cell r="O4653">
            <v>0.23747025865377239</v>
          </cell>
          <cell r="P4653">
            <v>240</v>
          </cell>
          <cell r="Q4653">
            <v>104000</v>
          </cell>
          <cell r="R4653">
            <v>8.6560365338859473</v>
          </cell>
          <cell r="S4653">
            <v>66.956310679611647</v>
          </cell>
          <cell r="T4653">
            <v>25295</v>
          </cell>
          <cell r="U4653">
            <v>8.8138097864233416</v>
          </cell>
          <cell r="V4653">
            <v>2393520</v>
          </cell>
          <cell r="W4653">
            <v>50774.6</v>
          </cell>
          <cell r="X4653">
            <v>66</v>
          </cell>
          <cell r="Y4653">
            <v>0</v>
          </cell>
          <cell r="Z4653">
            <v>13.393599999999985</v>
          </cell>
        </row>
        <row r="4654">
          <cell r="A4654">
            <v>42271</v>
          </cell>
          <cell r="B4654">
            <v>0</v>
          </cell>
          <cell r="C4654">
            <v>0</v>
          </cell>
          <cell r="D4654">
            <v>146010</v>
          </cell>
          <cell r="E4654">
            <v>2172390</v>
          </cell>
          <cell r="F4654">
            <v>111770</v>
          </cell>
          <cell r="H4654">
            <v>0</v>
          </cell>
          <cell r="I4654">
            <v>0</v>
          </cell>
          <cell r="J4654">
            <v>0</v>
          </cell>
          <cell r="K4654">
            <v>0</v>
          </cell>
          <cell r="L4654">
            <v>2140</v>
          </cell>
          <cell r="M4654">
            <v>129.9</v>
          </cell>
          <cell r="N4654">
            <v>30.1</v>
          </cell>
          <cell r="O4654">
            <v>0.2317167051578137</v>
          </cell>
          <cell r="P4654">
            <v>240</v>
          </cell>
          <cell r="Q4654">
            <v>108000</v>
          </cell>
          <cell r="R4654">
            <v>8.791993841416474</v>
          </cell>
          <cell r="S4654">
            <v>68.228971962616825</v>
          </cell>
          <cell r="T4654">
            <v>24230</v>
          </cell>
          <cell r="U4654">
            <v>8.3153935732891107</v>
          </cell>
          <cell r="V4654">
            <v>2430170</v>
          </cell>
          <cell r="W4654">
            <v>51321.2</v>
          </cell>
          <cell r="X4654">
            <v>66</v>
          </cell>
          <cell r="Y4654">
            <v>0</v>
          </cell>
          <cell r="Z4654">
            <v>12.351999999999983</v>
          </cell>
        </row>
        <row r="4655">
          <cell r="A4655">
            <v>42272</v>
          </cell>
          <cell r="B4655">
            <v>0</v>
          </cell>
          <cell r="C4655">
            <v>0</v>
          </cell>
          <cell r="D4655">
            <v>122495</v>
          </cell>
          <cell r="E4655">
            <v>2136040</v>
          </cell>
          <cell r="F4655">
            <v>110420</v>
          </cell>
          <cell r="H4655">
            <v>0</v>
          </cell>
          <cell r="I4655">
            <v>0</v>
          </cell>
          <cell r="J4655">
            <v>0</v>
          </cell>
          <cell r="K4655">
            <v>0</v>
          </cell>
          <cell r="L4655">
            <v>1850</v>
          </cell>
          <cell r="M4655">
            <v>131.61000000000001</v>
          </cell>
          <cell r="N4655">
            <v>31.45</v>
          </cell>
          <cell r="O4655">
            <v>0.2389636045893169</v>
          </cell>
          <cell r="P4655">
            <v>240</v>
          </cell>
          <cell r="Q4655">
            <v>107000</v>
          </cell>
          <cell r="R4655">
            <v>8.5345338500113979</v>
          </cell>
          <cell r="S4655">
            <v>66.213513513513519</v>
          </cell>
          <cell r="T4655">
            <v>27062</v>
          </cell>
          <cell r="U4655">
            <v>9.5272843933295484</v>
          </cell>
          <cell r="V4655">
            <v>2368955</v>
          </cell>
          <cell r="W4655">
            <v>52840.9</v>
          </cell>
          <cell r="X4655">
            <v>69</v>
          </cell>
          <cell r="Y4655">
            <v>0</v>
          </cell>
          <cell r="Z4655">
            <v>14.299200000000013</v>
          </cell>
        </row>
        <row r="4656">
          <cell r="A4656">
            <v>42273</v>
          </cell>
          <cell r="B4656">
            <v>0</v>
          </cell>
          <cell r="C4656">
            <v>0</v>
          </cell>
          <cell r="D4656">
            <v>128924</v>
          </cell>
          <cell r="E4656">
            <v>2156340</v>
          </cell>
          <cell r="F4656">
            <v>110360</v>
          </cell>
          <cell r="H4656">
            <v>0</v>
          </cell>
          <cell r="I4656">
            <v>0</v>
          </cell>
          <cell r="J4656">
            <v>0</v>
          </cell>
          <cell r="K4656">
            <v>0</v>
          </cell>
          <cell r="L4656">
            <v>1900</v>
          </cell>
          <cell r="M4656">
            <v>132.44</v>
          </cell>
          <cell r="N4656">
            <v>32.369999999999997</v>
          </cell>
          <cell r="O4656">
            <v>0.24441256418000604</v>
          </cell>
          <cell r="P4656">
            <v>240</v>
          </cell>
          <cell r="Q4656">
            <v>104000</v>
          </cell>
          <cell r="R4656">
            <v>8.557459981878587</v>
          </cell>
          <cell r="S4656">
            <v>67.854736842105268</v>
          </cell>
          <cell r="T4656">
            <v>23833</v>
          </cell>
          <cell r="U4656">
            <v>8.2970958714723189</v>
          </cell>
          <cell r="V4656">
            <v>2395624</v>
          </cell>
          <cell r="W4656">
            <v>53707.6</v>
          </cell>
          <cell r="X4656">
            <v>68</v>
          </cell>
          <cell r="Y4656">
            <v>0</v>
          </cell>
          <cell r="Z4656">
            <v>13.807999999999986</v>
          </cell>
        </row>
        <row r="4657">
          <cell r="A4657">
            <v>42274</v>
          </cell>
          <cell r="B4657">
            <v>0</v>
          </cell>
          <cell r="C4657">
            <v>0</v>
          </cell>
          <cell r="D4657">
            <v>286875</v>
          </cell>
          <cell r="E4657">
            <v>2183040</v>
          </cell>
          <cell r="F4657">
            <v>113830</v>
          </cell>
          <cell r="H4657">
            <v>0</v>
          </cell>
          <cell r="I4657">
            <v>0</v>
          </cell>
          <cell r="J4657">
            <v>0</v>
          </cell>
          <cell r="K4657">
            <v>0</v>
          </cell>
          <cell r="L4657">
            <v>3900</v>
          </cell>
          <cell r="M4657">
            <v>133.97</v>
          </cell>
          <cell r="N4657">
            <v>33.96</v>
          </cell>
          <cell r="O4657">
            <v>0.25348958722101966</v>
          </cell>
          <cell r="P4657">
            <v>240</v>
          </cell>
          <cell r="Q4657">
            <v>114000</v>
          </cell>
          <cell r="R4657">
            <v>8.5723296260356801</v>
          </cell>
          <cell r="S4657">
            <v>73.557692307692307</v>
          </cell>
          <cell r="T4657">
            <v>24572</v>
          </cell>
          <cell r="U4657">
            <v>7.931528846693463</v>
          </cell>
          <cell r="V4657">
            <v>2583745</v>
          </cell>
          <cell r="W4657">
            <v>52465.8</v>
          </cell>
          <cell r="X4657">
            <v>70</v>
          </cell>
          <cell r="Y4657">
            <v>0</v>
          </cell>
          <cell r="Z4657">
            <v>16.799999999999997</v>
          </cell>
        </row>
        <row r="4658">
          <cell r="A4658">
            <v>42275</v>
          </cell>
          <cell r="B4658">
            <v>0</v>
          </cell>
          <cell r="C4658">
            <v>0</v>
          </cell>
          <cell r="D4658">
            <v>402248</v>
          </cell>
          <cell r="E4658">
            <v>2165950</v>
          </cell>
          <cell r="F4658">
            <v>112360</v>
          </cell>
          <cell r="H4658">
            <v>0</v>
          </cell>
          <cell r="I4658">
            <v>0</v>
          </cell>
          <cell r="J4658">
            <v>0</v>
          </cell>
          <cell r="K4658">
            <v>0</v>
          </cell>
          <cell r="L4658">
            <v>5470</v>
          </cell>
          <cell r="M4658">
            <v>133.96</v>
          </cell>
          <cell r="N4658">
            <v>33.01</v>
          </cell>
          <cell r="O4658">
            <v>0.2464168408480143</v>
          </cell>
          <cell r="P4658">
            <v>240</v>
          </cell>
          <cell r="Q4658">
            <v>122000</v>
          </cell>
          <cell r="R4658">
            <v>8.5036951328754853</v>
          </cell>
          <cell r="S4658">
            <v>73.537111517367464</v>
          </cell>
          <cell r="T4658">
            <v>25187</v>
          </cell>
          <cell r="U4658">
            <v>7.8364124186083641</v>
          </cell>
          <cell r="V4658">
            <v>2680558</v>
          </cell>
          <cell r="W4658">
            <v>53019</v>
          </cell>
          <cell r="X4658">
            <v>69</v>
          </cell>
          <cell r="Y4658">
            <v>0</v>
          </cell>
          <cell r="Z4658">
            <v>17.340800000000016</v>
          </cell>
        </row>
        <row r="4659">
          <cell r="A4659">
            <v>42276</v>
          </cell>
          <cell r="B4659">
            <v>0</v>
          </cell>
          <cell r="C4659">
            <v>0</v>
          </cell>
          <cell r="D4659">
            <v>447775</v>
          </cell>
          <cell r="E4659">
            <v>2193130</v>
          </cell>
          <cell r="F4659">
            <v>114150</v>
          </cell>
          <cell r="H4659">
            <v>0</v>
          </cell>
          <cell r="I4659">
            <v>0</v>
          </cell>
          <cell r="J4659">
            <v>0</v>
          </cell>
          <cell r="K4659">
            <v>0</v>
          </cell>
          <cell r="L4659">
            <v>5820</v>
          </cell>
          <cell r="M4659">
            <v>135.56</v>
          </cell>
          <cell r="N4659">
            <v>32.47</v>
          </cell>
          <cell r="O4659">
            <v>0.23952493360873411</v>
          </cell>
          <cell r="P4659">
            <v>240</v>
          </cell>
          <cell r="Q4659">
            <v>117000</v>
          </cell>
          <cell r="R4659">
            <v>8.5101799940985536</v>
          </cell>
          <cell r="S4659">
            <v>76.937285223367695</v>
          </cell>
          <cell r="T4659">
            <v>25981</v>
          </cell>
          <cell r="U4659">
            <v>7.8648716631791373</v>
          </cell>
          <cell r="V4659">
            <v>2755055</v>
          </cell>
          <cell r="W4659">
            <v>54377.3</v>
          </cell>
          <cell r="X4659">
            <v>69</v>
          </cell>
          <cell r="Y4659">
            <v>0</v>
          </cell>
          <cell r="Z4659">
            <v>17.339200000000019</v>
          </cell>
        </row>
        <row r="4660">
          <cell r="A4660">
            <v>42277</v>
          </cell>
          <cell r="B4660">
            <v>0</v>
          </cell>
          <cell r="C4660">
            <v>0</v>
          </cell>
          <cell r="D4660">
            <v>6838</v>
          </cell>
          <cell r="E4660">
            <v>1952310</v>
          </cell>
          <cell r="F4660">
            <v>103320</v>
          </cell>
          <cell r="H4660">
            <v>0</v>
          </cell>
          <cell r="I4660">
            <v>0</v>
          </cell>
          <cell r="J4660">
            <v>0</v>
          </cell>
          <cell r="K4660">
            <v>0</v>
          </cell>
          <cell r="L4660">
            <v>180</v>
          </cell>
          <cell r="M4660">
            <v>124.15</v>
          </cell>
          <cell r="N4660">
            <v>28.62</v>
          </cell>
          <cell r="O4660">
            <v>0.23052758759565042</v>
          </cell>
          <cell r="P4660">
            <v>240</v>
          </cell>
          <cell r="Q4660">
            <v>89000</v>
          </cell>
          <cell r="R4660">
            <v>8.2788159484494557</v>
          </cell>
          <cell r="S4660">
            <v>37.988888888888887</v>
          </cell>
          <cell r="T4660">
            <v>28638</v>
          </cell>
          <cell r="U4660">
            <v>11.580345488996677</v>
          </cell>
          <cell r="V4660">
            <v>2062468</v>
          </cell>
          <cell r="W4660">
            <v>53740.800000000003</v>
          </cell>
          <cell r="X4660">
            <v>66</v>
          </cell>
          <cell r="Y4660">
            <v>0</v>
          </cell>
          <cell r="Z4660">
            <v>9.3087999999999909</v>
          </cell>
        </row>
        <row r="4661">
          <cell r="A4661">
            <v>42278</v>
          </cell>
          <cell r="B4661">
            <v>0</v>
          </cell>
          <cell r="C4661">
            <v>0</v>
          </cell>
          <cell r="D4661">
            <v>0</v>
          </cell>
          <cell r="E4661">
            <v>1734470</v>
          </cell>
          <cell r="F4661">
            <v>95980</v>
          </cell>
          <cell r="H4661">
            <v>0</v>
          </cell>
          <cell r="I4661">
            <v>0</v>
          </cell>
          <cell r="J4661">
            <v>0</v>
          </cell>
          <cell r="K4661">
            <v>0</v>
          </cell>
          <cell r="L4661">
            <v>0</v>
          </cell>
          <cell r="M4661">
            <v>110.9</v>
          </cell>
          <cell r="N4661">
            <v>23.45</v>
          </cell>
          <cell r="O4661">
            <v>0.21145175834084759</v>
          </cell>
          <cell r="P4661">
            <v>240</v>
          </cell>
          <cell r="Q4661">
            <v>81000</v>
          </cell>
          <cell r="R4661">
            <v>8.2527051397655544</v>
          </cell>
          <cell r="S4661" t="str">
            <v/>
          </cell>
          <cell r="T4661">
            <v>26194</v>
          </cell>
          <cell r="U4661">
            <v>11.934658690485946</v>
          </cell>
          <cell r="V4661">
            <v>1830450</v>
          </cell>
          <cell r="W4661">
            <v>54868</v>
          </cell>
          <cell r="X4661">
            <v>58</v>
          </cell>
          <cell r="Y4661">
            <v>7</v>
          </cell>
          <cell r="Z4661">
            <v>1.1679999999999708</v>
          </cell>
        </row>
        <row r="4662">
          <cell r="A4662">
            <v>42279</v>
          </cell>
          <cell r="B4662">
            <v>0</v>
          </cell>
          <cell r="C4662">
            <v>0</v>
          </cell>
          <cell r="D4662">
            <v>0</v>
          </cell>
          <cell r="E4662">
            <v>1675940</v>
          </cell>
          <cell r="F4662">
            <v>93590</v>
          </cell>
          <cell r="H4662">
            <v>0</v>
          </cell>
          <cell r="I4662">
            <v>0</v>
          </cell>
          <cell r="J4662">
            <v>0</v>
          </cell>
          <cell r="K4662">
            <v>0</v>
          </cell>
          <cell r="L4662">
            <v>0</v>
          </cell>
          <cell r="M4662">
            <v>105.77</v>
          </cell>
          <cell r="N4662">
            <v>21.61</v>
          </cell>
          <cell r="O4662">
            <v>0.20431124137279003</v>
          </cell>
          <cell r="P4662">
            <v>240</v>
          </cell>
          <cell r="Q4662">
            <v>76000</v>
          </cell>
          <cell r="R4662">
            <v>8.3649900727994702</v>
          </cell>
          <cell r="S4662" t="str">
            <v/>
          </cell>
          <cell r="T4662">
            <v>28131</v>
          </cell>
          <cell r="U4662">
            <v>13.258466372426577</v>
          </cell>
          <cell r="V4662">
            <v>1769530</v>
          </cell>
          <cell r="W4662">
            <v>43856.1</v>
          </cell>
          <cell r="X4662">
            <v>60</v>
          </cell>
          <cell r="Y4662">
            <v>5</v>
          </cell>
          <cell r="Z4662">
            <v>2.7151999999999958</v>
          </cell>
        </row>
        <row r="4663">
          <cell r="A4663">
            <v>42280</v>
          </cell>
          <cell r="B4663">
            <v>0</v>
          </cell>
          <cell r="C4663">
            <v>0</v>
          </cell>
          <cell r="D4663">
            <v>0</v>
          </cell>
          <cell r="E4663">
            <v>1685040</v>
          </cell>
          <cell r="F4663">
            <v>95120</v>
          </cell>
          <cell r="H4663">
            <v>0</v>
          </cell>
          <cell r="I4663">
            <v>0</v>
          </cell>
          <cell r="J4663">
            <v>0</v>
          </cell>
          <cell r="K4663">
            <v>0</v>
          </cell>
          <cell r="L4663">
            <v>0</v>
          </cell>
          <cell r="M4663">
            <v>105.07</v>
          </cell>
          <cell r="N4663">
            <v>23.12</v>
          </cell>
          <cell r="O4663">
            <v>0.22004378033691827</v>
          </cell>
          <cell r="P4663">
            <v>240</v>
          </cell>
          <cell r="Q4663">
            <v>75000</v>
          </cell>
          <cell r="R4663">
            <v>8.4713048443894543</v>
          </cell>
          <cell r="S4663" t="str">
            <v/>
          </cell>
          <cell r="T4663">
            <v>27257</v>
          </cell>
          <cell r="U4663">
            <v>12.769828554736653</v>
          </cell>
          <cell r="V4663">
            <v>1780160</v>
          </cell>
          <cell r="W4663">
            <v>35639.1</v>
          </cell>
          <cell r="X4663">
            <v>52</v>
          </cell>
          <cell r="Y4663">
            <v>13</v>
          </cell>
          <cell r="Z4663">
            <v>0</v>
          </cell>
        </row>
        <row r="4664">
          <cell r="A4664">
            <v>42281</v>
          </cell>
          <cell r="B4664">
            <v>0</v>
          </cell>
          <cell r="C4664">
            <v>0</v>
          </cell>
          <cell r="D4664">
            <v>0</v>
          </cell>
          <cell r="E4664">
            <v>1781290</v>
          </cell>
          <cell r="F4664">
            <v>97520</v>
          </cell>
          <cell r="H4664">
            <v>0</v>
          </cell>
          <cell r="I4664">
            <v>0</v>
          </cell>
          <cell r="J4664">
            <v>0</v>
          </cell>
          <cell r="K4664">
            <v>0</v>
          </cell>
          <cell r="L4664">
            <v>0</v>
          </cell>
          <cell r="M4664">
            <v>111.15</v>
          </cell>
          <cell r="N4664">
            <v>26.44</v>
          </cell>
          <cell r="O4664">
            <v>0.23787674313990104</v>
          </cell>
          <cell r="P4664">
            <v>240</v>
          </cell>
          <cell r="Q4664">
            <v>83000</v>
          </cell>
          <cell r="R4664">
            <v>8.451686909581646</v>
          </cell>
          <cell r="S4664" t="str">
            <v/>
          </cell>
          <cell r="T4664">
            <v>27072</v>
          </cell>
          <cell r="U4664">
            <v>12.017206636115414</v>
          </cell>
          <cell r="V4664">
            <v>1878810</v>
          </cell>
          <cell r="W4664">
            <v>32874.1</v>
          </cell>
          <cell r="X4664">
            <v>56</v>
          </cell>
          <cell r="Y4664">
            <v>9</v>
          </cell>
          <cell r="Z4664">
            <v>3.0719999999999814</v>
          </cell>
        </row>
        <row r="4665">
          <cell r="A4665">
            <v>42282</v>
          </cell>
          <cell r="B4665">
            <v>0</v>
          </cell>
          <cell r="C4665">
            <v>0</v>
          </cell>
          <cell r="D4665">
            <v>0</v>
          </cell>
          <cell r="E4665">
            <v>1865160</v>
          </cell>
          <cell r="F4665">
            <v>98090</v>
          </cell>
          <cell r="H4665">
            <v>0</v>
          </cell>
          <cell r="I4665">
            <v>0</v>
          </cell>
          <cell r="J4665">
            <v>0</v>
          </cell>
          <cell r="K4665">
            <v>0</v>
          </cell>
          <cell r="L4665">
            <v>0</v>
          </cell>
          <cell r="M4665">
            <v>116.28</v>
          </cell>
          <cell r="N4665">
            <v>27.29</v>
          </cell>
          <cell r="O4665">
            <v>0.23469212246302029</v>
          </cell>
          <cell r="P4665">
            <v>240</v>
          </cell>
          <cell r="Q4665">
            <v>86000</v>
          </cell>
          <cell r="R4665">
            <v>8.4419074647402823</v>
          </cell>
          <cell r="S4665" t="str">
            <v/>
          </cell>
          <cell r="T4665">
            <v>28004</v>
          </cell>
          <cell r="U4665">
            <v>11.896261810772952</v>
          </cell>
          <cell r="V4665">
            <v>1963250</v>
          </cell>
          <cell r="W4665">
            <v>33354.400000000001</v>
          </cell>
          <cell r="X4665">
            <v>66</v>
          </cell>
          <cell r="Y4665">
            <v>0</v>
          </cell>
          <cell r="Z4665">
            <v>11.713599999999992</v>
          </cell>
        </row>
        <row r="4666">
          <cell r="A4666">
            <v>42283</v>
          </cell>
          <cell r="B4666">
            <v>0</v>
          </cell>
          <cell r="C4666">
            <v>0</v>
          </cell>
          <cell r="D4666">
            <v>0</v>
          </cell>
          <cell r="E4666">
            <v>1880900</v>
          </cell>
          <cell r="F4666">
            <v>99050</v>
          </cell>
          <cell r="H4666">
            <v>0</v>
          </cell>
          <cell r="I4666">
            <v>0</v>
          </cell>
          <cell r="J4666">
            <v>0</v>
          </cell>
          <cell r="K4666">
            <v>0</v>
          </cell>
          <cell r="L4666">
            <v>0</v>
          </cell>
          <cell r="M4666">
            <v>115.82</v>
          </cell>
          <cell r="N4666">
            <v>27.78</v>
          </cell>
          <cell r="O4666">
            <v>0.23985494733206703</v>
          </cell>
          <cell r="P4666">
            <v>240</v>
          </cell>
          <cell r="Q4666">
            <v>87000</v>
          </cell>
          <cell r="R4666">
            <v>8.5475306510101881</v>
          </cell>
          <cell r="S4666" t="str">
            <v/>
          </cell>
          <cell r="T4666">
            <v>25210</v>
          </cell>
          <cell r="U4666">
            <v>10.619025732973055</v>
          </cell>
          <cell r="V4666">
            <v>1979950</v>
          </cell>
          <cell r="W4666">
            <v>36695.9</v>
          </cell>
          <cell r="X4666">
            <v>70</v>
          </cell>
          <cell r="Y4666">
            <v>0</v>
          </cell>
          <cell r="Z4666">
            <v>15.231999999999999</v>
          </cell>
        </row>
        <row r="4667">
          <cell r="A4667">
            <v>42284</v>
          </cell>
          <cell r="B4667">
            <v>0</v>
          </cell>
          <cell r="C4667">
            <v>0</v>
          </cell>
          <cell r="D4667">
            <v>0</v>
          </cell>
          <cell r="E4667">
            <v>1837470</v>
          </cell>
          <cell r="F4667">
            <v>99850</v>
          </cell>
          <cell r="H4667">
            <v>0</v>
          </cell>
          <cell r="I4667">
            <v>0</v>
          </cell>
          <cell r="J4667">
            <v>0</v>
          </cell>
          <cell r="K4667">
            <v>0</v>
          </cell>
          <cell r="L4667">
            <v>0</v>
          </cell>
          <cell r="M4667">
            <v>112.38</v>
          </cell>
          <cell r="N4667">
            <v>26.97</v>
          </cell>
          <cell r="O4667">
            <v>0.2399893219434063</v>
          </cell>
          <cell r="P4667">
            <v>240</v>
          </cell>
          <cell r="Q4667">
            <v>84000</v>
          </cell>
          <cell r="R4667">
            <v>8.619505250044492</v>
          </cell>
          <cell r="S4667" t="str">
            <v/>
          </cell>
          <cell r="T4667">
            <v>23092</v>
          </cell>
          <cell r="U4667">
            <v>9.9409121879710121</v>
          </cell>
          <cell r="V4667">
            <v>1937320</v>
          </cell>
          <cell r="W4667">
            <v>40827.1</v>
          </cell>
          <cell r="X4667">
            <v>66</v>
          </cell>
          <cell r="Y4667">
            <v>0</v>
          </cell>
          <cell r="Z4667">
            <v>12.351999999999983</v>
          </cell>
        </row>
        <row r="4668">
          <cell r="A4668">
            <v>42285</v>
          </cell>
          <cell r="B4668">
            <v>0</v>
          </cell>
          <cell r="C4668">
            <v>0</v>
          </cell>
          <cell r="D4668">
            <v>968</v>
          </cell>
          <cell r="E4668">
            <v>1884750</v>
          </cell>
          <cell r="F4668">
            <v>100060</v>
          </cell>
          <cell r="H4668">
            <v>0</v>
          </cell>
          <cell r="I4668">
            <v>0</v>
          </cell>
          <cell r="J4668">
            <v>0</v>
          </cell>
          <cell r="K4668">
            <v>0</v>
          </cell>
          <cell r="L4668">
            <v>40</v>
          </cell>
          <cell r="M4668">
            <v>115.78</v>
          </cell>
          <cell r="N4668">
            <v>25.74</v>
          </cell>
          <cell r="O4668">
            <v>0.22231818967006389</v>
          </cell>
          <cell r="P4668">
            <v>240</v>
          </cell>
          <cell r="Q4668">
            <v>87000</v>
          </cell>
          <cell r="R4668">
            <v>8.5714717567801006</v>
          </cell>
          <cell r="S4668">
            <v>24.2</v>
          </cell>
          <cell r="T4668">
            <v>27969</v>
          </cell>
          <cell r="U4668">
            <v>11.74660309460574</v>
          </cell>
          <cell r="V4668">
            <v>1985778</v>
          </cell>
          <cell r="W4668">
            <v>41356.199999999997</v>
          </cell>
          <cell r="X4668">
            <v>68</v>
          </cell>
          <cell r="Y4668">
            <v>0</v>
          </cell>
          <cell r="Z4668">
            <v>14.024000000000001</v>
          </cell>
        </row>
        <row r="4669">
          <cell r="A4669">
            <v>42286</v>
          </cell>
          <cell r="B4669">
            <v>0</v>
          </cell>
          <cell r="C4669">
            <v>0</v>
          </cell>
          <cell r="D4669">
            <v>0</v>
          </cell>
          <cell r="E4669">
            <v>1720960</v>
          </cell>
          <cell r="F4669">
            <v>95650</v>
          </cell>
          <cell r="H4669">
            <v>0</v>
          </cell>
          <cell r="I4669">
            <v>0</v>
          </cell>
          <cell r="J4669">
            <v>0</v>
          </cell>
          <cell r="K4669">
            <v>0</v>
          </cell>
          <cell r="L4669">
            <v>0</v>
          </cell>
          <cell r="M4669">
            <v>106.43</v>
          </cell>
          <cell r="N4669">
            <v>23.31</v>
          </cell>
          <cell r="O4669">
            <v>0.21901719440007514</v>
          </cell>
          <cell r="P4669">
            <v>240</v>
          </cell>
          <cell r="Q4669">
            <v>83000</v>
          </cell>
          <cell r="R4669">
            <v>8.5342948416799782</v>
          </cell>
          <cell r="S4669" t="str">
            <v/>
          </cell>
          <cell r="T4669">
            <v>25875</v>
          </cell>
          <cell r="U4669">
            <v>11.879132009622319</v>
          </cell>
          <cell r="V4669">
            <v>1816610</v>
          </cell>
          <cell r="W4669">
            <v>39596</v>
          </cell>
          <cell r="X4669">
            <v>62</v>
          </cell>
          <cell r="Y4669">
            <v>3</v>
          </cell>
          <cell r="Z4669">
            <v>7.3711999999999804</v>
          </cell>
        </row>
        <row r="4670">
          <cell r="A4670">
            <v>42287</v>
          </cell>
          <cell r="B4670">
            <v>0</v>
          </cell>
          <cell r="C4670">
            <v>0</v>
          </cell>
          <cell r="D4670">
            <v>0</v>
          </cell>
          <cell r="E4670">
            <v>1565920</v>
          </cell>
          <cell r="F4670">
            <v>92030</v>
          </cell>
          <cell r="H4670">
            <v>0</v>
          </cell>
          <cell r="I4670">
            <v>0</v>
          </cell>
          <cell r="J4670">
            <v>0</v>
          </cell>
          <cell r="K4670">
            <v>0</v>
          </cell>
          <cell r="L4670">
            <v>0</v>
          </cell>
          <cell r="M4670">
            <v>96.75</v>
          </cell>
          <cell r="N4670">
            <v>21.84</v>
          </cell>
          <cell r="O4670">
            <v>0.22573643410852712</v>
          </cell>
          <cell r="P4670">
            <v>240</v>
          </cell>
          <cell r="Q4670">
            <v>72000</v>
          </cell>
          <cell r="R4670">
            <v>8.5682170542635667</v>
          </cell>
          <cell r="S4670" t="str">
            <v/>
          </cell>
          <cell r="T4670">
            <v>29303</v>
          </cell>
          <cell r="U4670">
            <v>14.740313037184475</v>
          </cell>
          <cell r="V4670">
            <v>1657950</v>
          </cell>
          <cell r="W4670">
            <v>41907.300000000003</v>
          </cell>
          <cell r="X4670">
            <v>57</v>
          </cell>
          <cell r="Y4670">
            <v>8</v>
          </cell>
          <cell r="Z4670">
            <v>1.4415999999999798</v>
          </cell>
        </row>
        <row r="4671">
          <cell r="A4671">
            <v>42288</v>
          </cell>
          <cell r="B4671">
            <v>0</v>
          </cell>
          <cell r="C4671">
            <v>0</v>
          </cell>
          <cell r="D4671">
            <v>803</v>
          </cell>
          <cell r="E4671">
            <v>1594080</v>
          </cell>
          <cell r="F4671">
            <v>91600</v>
          </cell>
          <cell r="H4671">
            <v>0</v>
          </cell>
          <cell r="I4671">
            <v>0</v>
          </cell>
          <cell r="J4671">
            <v>0</v>
          </cell>
          <cell r="K4671">
            <v>0</v>
          </cell>
          <cell r="L4671">
            <v>80</v>
          </cell>
          <cell r="M4671">
            <v>98.37</v>
          </cell>
          <cell r="N4671">
            <v>23.24</v>
          </cell>
          <cell r="O4671">
            <v>0.23625088949883091</v>
          </cell>
          <cell r="P4671">
            <v>240</v>
          </cell>
          <cell r="Q4671">
            <v>74000</v>
          </cell>
          <cell r="R4671">
            <v>8.5680593676934027</v>
          </cell>
          <cell r="S4671">
            <v>10.0375</v>
          </cell>
          <cell r="T4671">
            <v>25969</v>
          </cell>
          <cell r="U4671">
            <v>12.842196452617666</v>
          </cell>
          <cell r="V4671">
            <v>1686483</v>
          </cell>
          <cell r="W4671">
            <v>34949.300000000003</v>
          </cell>
          <cell r="X4671">
            <v>59</v>
          </cell>
          <cell r="Y4671">
            <v>6</v>
          </cell>
          <cell r="Z4671">
            <v>4.0079999999999742</v>
          </cell>
        </row>
        <row r="4672">
          <cell r="A4672">
            <v>42289</v>
          </cell>
          <cell r="B4672">
            <v>0</v>
          </cell>
          <cell r="C4672">
            <v>0</v>
          </cell>
          <cell r="D4672">
            <v>0</v>
          </cell>
          <cell r="E4672">
            <v>1442290</v>
          </cell>
          <cell r="F4672">
            <v>81330</v>
          </cell>
          <cell r="H4672">
            <v>0</v>
          </cell>
          <cell r="I4672">
            <v>0</v>
          </cell>
          <cell r="J4672">
            <v>0</v>
          </cell>
          <cell r="K4672">
            <v>0</v>
          </cell>
          <cell r="L4672">
            <v>0</v>
          </cell>
          <cell r="M4672">
            <v>91.85</v>
          </cell>
          <cell r="N4672">
            <v>21.83</v>
          </cell>
          <cell r="O4672">
            <v>0.23767011431682089</v>
          </cell>
          <cell r="P4672">
            <v>240</v>
          </cell>
          <cell r="Q4672">
            <v>68000</v>
          </cell>
          <cell r="R4672">
            <v>8.2940664126292862</v>
          </cell>
          <cell r="S4672" t="str">
            <v/>
          </cell>
          <cell r="T4672">
            <v>25696</v>
          </cell>
          <cell r="U4672">
            <v>14.065491395492312</v>
          </cell>
          <cell r="V4672">
            <v>1523620</v>
          </cell>
          <cell r="W4672">
            <v>29644.6</v>
          </cell>
          <cell r="X4672">
            <v>67</v>
          </cell>
          <cell r="Y4672">
            <v>0</v>
          </cell>
          <cell r="Z4672">
            <v>8.7871999999999915</v>
          </cell>
        </row>
        <row r="4673">
          <cell r="A4673">
            <v>42290</v>
          </cell>
          <cell r="B4673">
            <v>0</v>
          </cell>
          <cell r="C4673">
            <v>0</v>
          </cell>
          <cell r="D4673">
            <v>0</v>
          </cell>
          <cell r="E4673">
            <v>1529310</v>
          </cell>
          <cell r="F4673">
            <v>86480</v>
          </cell>
          <cell r="H4673">
            <v>0</v>
          </cell>
          <cell r="I4673">
            <v>0</v>
          </cell>
          <cell r="J4673">
            <v>0</v>
          </cell>
          <cell r="K4673">
            <v>0</v>
          </cell>
          <cell r="L4673">
            <v>0</v>
          </cell>
          <cell r="M4673">
            <v>95.02</v>
          </cell>
          <cell r="N4673">
            <v>23.35</v>
          </cell>
          <cell r="O4673">
            <v>0.24573773942327934</v>
          </cell>
          <cell r="P4673">
            <v>240</v>
          </cell>
          <cell r="Q4673">
            <v>67000</v>
          </cell>
          <cell r="R4673">
            <v>8.5023679225426232</v>
          </cell>
          <cell r="S4673" t="str">
            <v/>
          </cell>
          <cell r="T4673">
            <v>24362</v>
          </cell>
          <cell r="U4673">
            <v>12.574596946385357</v>
          </cell>
          <cell r="V4673">
            <v>1615790</v>
          </cell>
          <cell r="W4673">
            <v>29983.4</v>
          </cell>
          <cell r="X4673">
            <v>60</v>
          </cell>
          <cell r="Y4673">
            <v>5</v>
          </cell>
          <cell r="Z4673">
            <v>2.275199999999991</v>
          </cell>
        </row>
        <row r="4674">
          <cell r="A4674">
            <v>42291</v>
          </cell>
          <cell r="B4674">
            <v>0</v>
          </cell>
          <cell r="C4674">
            <v>0</v>
          </cell>
          <cell r="D4674">
            <v>0</v>
          </cell>
          <cell r="E4674">
            <v>1657050</v>
          </cell>
          <cell r="F4674">
            <v>92780</v>
          </cell>
          <cell r="H4674">
            <v>0</v>
          </cell>
          <cell r="I4674">
            <v>0</v>
          </cell>
          <cell r="J4674">
            <v>0</v>
          </cell>
          <cell r="K4674">
            <v>0</v>
          </cell>
          <cell r="L4674">
            <v>0</v>
          </cell>
          <cell r="M4674">
            <v>101.5</v>
          </cell>
          <cell r="N4674">
            <v>26.49</v>
          </cell>
          <cell r="O4674">
            <v>0.26098522167487681</v>
          </cell>
          <cell r="P4674">
            <v>240</v>
          </cell>
          <cell r="Q4674">
            <v>74000</v>
          </cell>
          <cell r="R4674">
            <v>8.6198522167487681</v>
          </cell>
          <cell r="S4674" t="str">
            <v/>
          </cell>
          <cell r="T4674">
            <v>25647</v>
          </cell>
          <cell r="U4674">
            <v>12.223814884874532</v>
          </cell>
          <cell r="V4674">
            <v>1749830</v>
          </cell>
          <cell r="W4674">
            <v>26883.5</v>
          </cell>
          <cell r="X4674">
            <v>57</v>
          </cell>
          <cell r="Y4674">
            <v>8</v>
          </cell>
          <cell r="Z4674">
            <v>0.85759999999999081</v>
          </cell>
        </row>
        <row r="4675">
          <cell r="A4675">
            <v>42292</v>
          </cell>
          <cell r="B4675">
            <v>0</v>
          </cell>
          <cell r="C4675">
            <v>0</v>
          </cell>
          <cell r="D4675">
            <v>0</v>
          </cell>
          <cell r="E4675">
            <v>1689610</v>
          </cell>
          <cell r="F4675">
            <v>96930</v>
          </cell>
          <cell r="H4675">
            <v>0</v>
          </cell>
          <cell r="I4675">
            <v>0</v>
          </cell>
          <cell r="J4675">
            <v>0</v>
          </cell>
          <cell r="K4675">
            <v>0</v>
          </cell>
          <cell r="L4675">
            <v>0</v>
          </cell>
          <cell r="M4675">
            <v>103.14</v>
          </cell>
          <cell r="N4675">
            <v>24.74</v>
          </cell>
          <cell r="O4675">
            <v>0.2398681403917006</v>
          </cell>
          <cell r="P4675">
            <v>240</v>
          </cell>
          <cell r="Q4675">
            <v>77000</v>
          </cell>
          <cell r="R4675">
            <v>8.660752375412061</v>
          </cell>
          <cell r="S4675" t="str">
            <v/>
          </cell>
          <cell r="T4675">
            <v>26180</v>
          </cell>
          <cell r="U4675">
            <v>12.22145599874618</v>
          </cell>
          <cell r="V4675">
            <v>1786540</v>
          </cell>
          <cell r="W4675">
            <v>27872</v>
          </cell>
          <cell r="X4675">
            <v>60</v>
          </cell>
          <cell r="Y4675">
            <v>5</v>
          </cell>
          <cell r="Z4675">
            <v>3.3295999999999779</v>
          </cell>
        </row>
        <row r="4676">
          <cell r="A4676">
            <v>42293</v>
          </cell>
          <cell r="B4676">
            <v>0</v>
          </cell>
          <cell r="C4676">
            <v>0</v>
          </cell>
          <cell r="D4676">
            <v>1138200</v>
          </cell>
          <cell r="E4676">
            <v>534600</v>
          </cell>
          <cell r="F4676">
            <v>33630</v>
          </cell>
          <cell r="H4676">
            <v>0</v>
          </cell>
          <cell r="I4676">
            <v>0</v>
          </cell>
          <cell r="J4676">
            <v>0</v>
          </cell>
          <cell r="K4676">
            <v>0</v>
          </cell>
          <cell r="L4676">
            <v>14730</v>
          </cell>
          <cell r="M4676">
            <v>25.69</v>
          </cell>
          <cell r="N4676">
            <v>7.92</v>
          </cell>
          <cell r="O4676">
            <v>0.3082911638769949</v>
          </cell>
          <cell r="P4676">
            <v>240</v>
          </cell>
          <cell r="Q4676">
            <v>72000</v>
          </cell>
          <cell r="R4676">
            <v>11.059361619307124</v>
          </cell>
          <cell r="S4676">
            <v>77.270875763747455</v>
          </cell>
          <cell r="T4676">
            <v>27650</v>
          </cell>
          <cell r="U4676">
            <v>13.513651307114854</v>
          </cell>
          <cell r="V4676">
            <v>1706430</v>
          </cell>
          <cell r="W4676">
            <v>32888.300000000003</v>
          </cell>
          <cell r="X4676">
            <v>52</v>
          </cell>
          <cell r="Y4676">
            <v>13</v>
          </cell>
          <cell r="Z4676">
            <v>0</v>
          </cell>
        </row>
        <row r="4677">
          <cell r="A4677">
            <v>42294</v>
          </cell>
          <cell r="B4677">
            <v>0</v>
          </cell>
          <cell r="C4677">
            <v>0</v>
          </cell>
          <cell r="D4677">
            <v>1806800</v>
          </cell>
          <cell r="E4677">
            <v>0</v>
          </cell>
          <cell r="F4677">
            <v>0</v>
          </cell>
          <cell r="H4677">
            <v>0</v>
          </cell>
          <cell r="I4677">
            <v>0</v>
          </cell>
          <cell r="J4677">
            <v>0</v>
          </cell>
          <cell r="K4677">
            <v>0</v>
          </cell>
          <cell r="L4677">
            <v>23040</v>
          </cell>
          <cell r="M4677">
            <v>0</v>
          </cell>
          <cell r="N4677">
            <v>0</v>
          </cell>
          <cell r="O4677" t="str">
            <v/>
          </cell>
          <cell r="P4677">
            <v>240</v>
          </cell>
          <cell r="Q4677">
            <v>83000</v>
          </cell>
          <cell r="R4677" t="str">
            <v/>
          </cell>
          <cell r="S4677">
            <v>78.420138888888886</v>
          </cell>
          <cell r="T4677">
            <v>27910</v>
          </cell>
          <cell r="U4677">
            <v>12.88296435687403</v>
          </cell>
          <cell r="V4677">
            <v>1806800</v>
          </cell>
          <cell r="W4677">
            <v>33974</v>
          </cell>
          <cell r="X4677">
            <v>44</v>
          </cell>
          <cell r="Y4677">
            <v>21</v>
          </cell>
          <cell r="Z4677">
            <v>0</v>
          </cell>
        </row>
        <row r="4678">
          <cell r="A4678">
            <v>42295</v>
          </cell>
          <cell r="B4678">
            <v>0</v>
          </cell>
          <cell r="C4678">
            <v>0</v>
          </cell>
          <cell r="D4678">
            <v>1765410</v>
          </cell>
          <cell r="E4678">
            <v>0</v>
          </cell>
          <cell r="F4678">
            <v>0</v>
          </cell>
          <cell r="H4678">
            <v>0</v>
          </cell>
          <cell r="I4678">
            <v>0</v>
          </cell>
          <cell r="J4678">
            <v>0</v>
          </cell>
          <cell r="K4678">
            <v>0</v>
          </cell>
          <cell r="L4678">
            <v>23430</v>
          </cell>
          <cell r="M4678">
            <v>0</v>
          </cell>
          <cell r="N4678">
            <v>0</v>
          </cell>
          <cell r="O4678" t="str">
            <v/>
          </cell>
          <cell r="P4678">
            <v>240</v>
          </cell>
          <cell r="Q4678">
            <v>86000</v>
          </cell>
          <cell r="R4678" t="str">
            <v/>
          </cell>
          <cell r="S4678">
            <v>75.348271446862995</v>
          </cell>
          <cell r="T4678">
            <v>27348</v>
          </cell>
          <cell r="U4678">
            <v>12.919509915543697</v>
          </cell>
          <cell r="V4678">
            <v>1765410</v>
          </cell>
          <cell r="W4678">
            <v>8215.7999999999993</v>
          </cell>
          <cell r="X4678">
            <v>44</v>
          </cell>
          <cell r="Y4678">
            <v>21</v>
          </cell>
          <cell r="Z4678">
            <v>0</v>
          </cell>
        </row>
        <row r="4679">
          <cell r="A4679">
            <v>42296</v>
          </cell>
          <cell r="B4679">
            <v>0</v>
          </cell>
          <cell r="C4679">
            <v>0</v>
          </cell>
          <cell r="D4679">
            <v>1617740</v>
          </cell>
          <cell r="E4679">
            <v>0</v>
          </cell>
          <cell r="F4679">
            <v>0</v>
          </cell>
          <cell r="H4679">
            <v>0</v>
          </cell>
          <cell r="I4679">
            <v>0</v>
          </cell>
          <cell r="J4679">
            <v>0</v>
          </cell>
          <cell r="K4679">
            <v>0</v>
          </cell>
          <cell r="L4679">
            <v>20710</v>
          </cell>
          <cell r="M4679">
            <v>0</v>
          </cell>
          <cell r="N4679">
            <v>0</v>
          </cell>
          <cell r="O4679" t="str">
            <v/>
          </cell>
          <cell r="P4679">
            <v>240</v>
          </cell>
          <cell r="Q4679">
            <v>76000</v>
          </cell>
          <cell r="R4679" t="str">
            <v/>
          </cell>
          <cell r="S4679">
            <v>78.113954611298894</v>
          </cell>
          <cell r="T4679">
            <v>21420</v>
          </cell>
          <cell r="U4679">
            <v>11.042738635380221</v>
          </cell>
          <cell r="V4679">
            <v>1617740</v>
          </cell>
          <cell r="W4679">
            <v>0</v>
          </cell>
          <cell r="X4679">
            <v>52</v>
          </cell>
          <cell r="Y4679">
            <v>13</v>
          </cell>
          <cell r="Z4679">
            <v>0</v>
          </cell>
        </row>
        <row r="4680">
          <cell r="A4680">
            <v>42297</v>
          </cell>
          <cell r="B4680">
            <v>0</v>
          </cell>
          <cell r="C4680">
            <v>0</v>
          </cell>
          <cell r="D4680">
            <v>1525470</v>
          </cell>
          <cell r="E4680">
            <v>0</v>
          </cell>
          <cell r="F4680">
            <v>0</v>
          </cell>
          <cell r="H4680">
            <v>0</v>
          </cell>
          <cell r="I4680">
            <v>0</v>
          </cell>
          <cell r="J4680">
            <v>0</v>
          </cell>
          <cell r="K4680">
            <v>0</v>
          </cell>
          <cell r="L4680">
            <v>19650</v>
          </cell>
          <cell r="M4680">
            <v>0</v>
          </cell>
          <cell r="N4680">
            <v>0</v>
          </cell>
          <cell r="O4680" t="str">
            <v/>
          </cell>
          <cell r="P4680">
            <v>240</v>
          </cell>
          <cell r="Q4680">
            <v>68000</v>
          </cell>
          <cell r="R4680" t="str">
            <v/>
          </cell>
          <cell r="S4680">
            <v>77.632061068702285</v>
          </cell>
          <cell r="T4680">
            <v>18422</v>
          </cell>
          <cell r="U4680">
            <v>10.071615960982518</v>
          </cell>
          <cell r="V4680">
            <v>1525470</v>
          </cell>
          <cell r="W4680">
            <v>0</v>
          </cell>
          <cell r="X4680">
            <v>59</v>
          </cell>
          <cell r="Y4680">
            <v>6</v>
          </cell>
          <cell r="Z4680">
            <v>0</v>
          </cell>
        </row>
        <row r="4681">
          <cell r="A4681">
            <v>42298</v>
          </cell>
          <cell r="B4681">
            <v>0</v>
          </cell>
          <cell r="C4681">
            <v>0</v>
          </cell>
          <cell r="D4681">
            <v>1418620</v>
          </cell>
          <cell r="E4681">
            <v>0</v>
          </cell>
          <cell r="F4681">
            <v>0</v>
          </cell>
          <cell r="H4681">
            <v>0</v>
          </cell>
          <cell r="I4681">
            <v>0</v>
          </cell>
          <cell r="J4681">
            <v>0</v>
          </cell>
          <cell r="K4681">
            <v>0</v>
          </cell>
          <cell r="L4681">
            <v>18840</v>
          </cell>
          <cell r="M4681">
            <v>0</v>
          </cell>
          <cell r="N4681">
            <v>0</v>
          </cell>
          <cell r="O4681" t="str">
            <v/>
          </cell>
          <cell r="P4681">
            <v>240</v>
          </cell>
          <cell r="Q4681">
            <v>64000</v>
          </cell>
          <cell r="R4681" t="str">
            <v/>
          </cell>
          <cell r="S4681">
            <v>75.298301486199577</v>
          </cell>
          <cell r="T4681">
            <v>21030</v>
          </cell>
          <cell r="U4681">
            <v>12.36343770706743</v>
          </cell>
          <cell r="V4681">
            <v>1418620</v>
          </cell>
          <cell r="W4681">
            <v>0</v>
          </cell>
          <cell r="X4681">
            <v>62</v>
          </cell>
          <cell r="Y4681">
            <v>3</v>
          </cell>
          <cell r="Z4681">
            <v>5.1119999999999806</v>
          </cell>
        </row>
        <row r="4682">
          <cell r="A4682">
            <v>42299</v>
          </cell>
          <cell r="B4682">
            <v>0</v>
          </cell>
          <cell r="C4682">
            <v>0</v>
          </cell>
          <cell r="D4682">
            <v>1595750</v>
          </cell>
          <cell r="E4682">
            <v>0</v>
          </cell>
          <cell r="F4682">
            <v>0</v>
          </cell>
          <cell r="H4682">
            <v>0</v>
          </cell>
          <cell r="I4682">
            <v>0</v>
          </cell>
          <cell r="J4682">
            <v>0</v>
          </cell>
          <cell r="K4682">
            <v>0</v>
          </cell>
          <cell r="L4682">
            <v>21160</v>
          </cell>
          <cell r="M4682">
            <v>0</v>
          </cell>
          <cell r="N4682">
            <v>0</v>
          </cell>
          <cell r="O4682" t="str">
            <v/>
          </cell>
          <cell r="P4682">
            <v>240</v>
          </cell>
          <cell r="Q4682">
            <v>77000</v>
          </cell>
          <cell r="R4682" t="str">
            <v/>
          </cell>
          <cell r="S4682">
            <v>75.413516068052928</v>
          </cell>
          <cell r="T4682">
            <v>34851</v>
          </cell>
          <cell r="U4682">
            <v>18.214465925113583</v>
          </cell>
          <cell r="V4682">
            <v>1595750</v>
          </cell>
          <cell r="W4682">
            <v>0</v>
          </cell>
          <cell r="X4682">
            <v>66</v>
          </cell>
          <cell r="Y4682">
            <v>0</v>
          </cell>
          <cell r="Z4682">
            <v>9.7679999999999794</v>
          </cell>
        </row>
        <row r="4683">
          <cell r="A4683">
            <v>42300</v>
          </cell>
          <cell r="B4683">
            <v>0</v>
          </cell>
          <cell r="C4683">
            <v>0</v>
          </cell>
          <cell r="D4683">
            <v>1316050</v>
          </cell>
          <cell r="E4683">
            <v>320580</v>
          </cell>
          <cell r="F4683">
            <v>0</v>
          </cell>
          <cell r="H4683">
            <v>0</v>
          </cell>
          <cell r="I4683">
            <v>0</v>
          </cell>
          <cell r="J4683">
            <v>0</v>
          </cell>
          <cell r="K4683">
            <v>0</v>
          </cell>
          <cell r="L4683">
            <v>17490</v>
          </cell>
          <cell r="M4683">
            <v>20.23</v>
          </cell>
          <cell r="N4683">
            <v>4.9400000000000004</v>
          </cell>
          <cell r="O4683">
            <v>0.24419179436480476</v>
          </cell>
          <cell r="P4683">
            <v>240</v>
          </cell>
          <cell r="Q4683">
            <v>75000</v>
          </cell>
          <cell r="R4683">
            <v>7.9233811171527435</v>
          </cell>
          <cell r="S4683">
            <v>75.245854774156655</v>
          </cell>
          <cell r="T4683">
            <v>19807</v>
          </cell>
          <cell r="U4683">
            <v>10.093324697701986</v>
          </cell>
          <cell r="V4683">
            <v>1636630</v>
          </cell>
          <cell r="W4683">
            <v>0</v>
          </cell>
          <cell r="X4683">
            <v>62</v>
          </cell>
          <cell r="Y4683">
            <v>3</v>
          </cell>
          <cell r="Z4683">
            <v>7.5711999999999833</v>
          </cell>
        </row>
        <row r="4684">
          <cell r="A4684">
            <v>42301</v>
          </cell>
          <cell r="B4684">
            <v>0</v>
          </cell>
          <cell r="C4684">
            <v>0</v>
          </cell>
          <cell r="D4684">
            <v>517212</v>
          </cell>
          <cell r="E4684">
            <v>1078940</v>
          </cell>
          <cell r="F4684">
            <v>0</v>
          </cell>
          <cell r="H4684">
            <v>0</v>
          </cell>
          <cell r="I4684">
            <v>0</v>
          </cell>
          <cell r="J4684">
            <v>0</v>
          </cell>
          <cell r="K4684">
            <v>0</v>
          </cell>
          <cell r="L4684">
            <v>6540</v>
          </cell>
          <cell r="M4684">
            <v>73.91</v>
          </cell>
          <cell r="N4684">
            <v>18.309999999999999</v>
          </cell>
          <cell r="O4684">
            <v>0.24773373021242051</v>
          </cell>
          <cell r="P4684">
            <v>240</v>
          </cell>
          <cell r="Q4684">
            <v>76000</v>
          </cell>
          <cell r="R4684">
            <v>7.2990123122716817</v>
          </cell>
          <cell r="S4684">
            <v>79.084403669724765</v>
          </cell>
          <cell r="T4684">
            <v>18255</v>
          </cell>
          <cell r="U4684">
            <v>9.5383585021977879</v>
          </cell>
          <cell r="V4684">
            <v>1596152</v>
          </cell>
          <cell r="W4684">
            <v>0</v>
          </cell>
          <cell r="X4684">
            <v>62</v>
          </cell>
          <cell r="Y4684">
            <v>3</v>
          </cell>
          <cell r="Z4684">
            <v>8.7615999999999801</v>
          </cell>
        </row>
        <row r="4685">
          <cell r="A4685">
            <v>42302</v>
          </cell>
          <cell r="B4685">
            <v>0</v>
          </cell>
          <cell r="C4685">
            <v>0</v>
          </cell>
          <cell r="D4685">
            <v>214244</v>
          </cell>
          <cell r="E4685">
            <v>1309780</v>
          </cell>
          <cell r="F4685">
            <v>0</v>
          </cell>
          <cell r="H4685">
            <v>0</v>
          </cell>
          <cell r="I4685">
            <v>0</v>
          </cell>
          <cell r="J4685">
            <v>0</v>
          </cell>
          <cell r="K4685">
            <v>0</v>
          </cell>
          <cell r="L4685">
            <v>2750</v>
          </cell>
          <cell r="M4685">
            <v>88.84</v>
          </cell>
          <cell r="N4685">
            <v>20.21</v>
          </cell>
          <cell r="O4685">
            <v>0.22748761819000451</v>
          </cell>
          <cell r="P4685">
            <v>240</v>
          </cell>
          <cell r="Q4685">
            <v>66000</v>
          </cell>
          <cell r="R4685">
            <v>7.3715668617739754</v>
          </cell>
          <cell r="S4685">
            <v>77.906909090909096</v>
          </cell>
          <cell r="T4685">
            <v>22810</v>
          </cell>
          <cell r="U4685">
            <v>12.482441221398089</v>
          </cell>
          <cell r="V4685">
            <v>1524024</v>
          </cell>
          <cell r="W4685">
            <v>0</v>
          </cell>
          <cell r="X4685">
            <v>54</v>
          </cell>
          <cell r="Y4685">
            <v>11</v>
          </cell>
          <cell r="Z4685">
            <v>0</v>
          </cell>
        </row>
        <row r="4686">
          <cell r="A4686">
            <v>42303</v>
          </cell>
          <cell r="B4686">
            <v>0</v>
          </cell>
          <cell r="C4686">
            <v>0</v>
          </cell>
          <cell r="D4686">
            <v>75634</v>
          </cell>
          <cell r="E4686">
            <v>1421690</v>
          </cell>
          <cell r="F4686">
            <v>0</v>
          </cell>
          <cell r="H4686">
            <v>0</v>
          </cell>
          <cell r="I4686">
            <v>0</v>
          </cell>
          <cell r="J4686">
            <v>0</v>
          </cell>
          <cell r="K4686">
            <v>0</v>
          </cell>
          <cell r="L4686">
            <v>970</v>
          </cell>
          <cell r="M4686">
            <v>92.66</v>
          </cell>
          <cell r="N4686">
            <v>21.08</v>
          </cell>
          <cell r="O4686">
            <v>0.22749838117850205</v>
          </cell>
          <cell r="P4686">
            <v>240</v>
          </cell>
          <cell r="Q4686">
            <v>71000</v>
          </cell>
          <cell r="R4686">
            <v>7.671541118066048</v>
          </cell>
          <cell r="S4686">
            <v>77.973195876288656</v>
          </cell>
          <cell r="T4686">
            <v>24660</v>
          </cell>
          <cell r="U4686">
            <v>13.735464067897126</v>
          </cell>
          <cell r="V4686">
            <v>1497324</v>
          </cell>
          <cell r="W4686">
            <v>0</v>
          </cell>
          <cell r="X4686">
            <v>55</v>
          </cell>
          <cell r="Y4686">
            <v>10</v>
          </cell>
          <cell r="Z4686">
            <v>0</v>
          </cell>
        </row>
        <row r="4687">
          <cell r="A4687">
            <v>42304</v>
          </cell>
          <cell r="B4687">
            <v>0</v>
          </cell>
          <cell r="C4687">
            <v>0</v>
          </cell>
          <cell r="D4687">
            <v>0</v>
          </cell>
          <cell r="E4687">
            <v>1501990</v>
          </cell>
          <cell r="F4687">
            <v>0</v>
          </cell>
          <cell r="H4687">
            <v>0</v>
          </cell>
          <cell r="I4687">
            <v>0</v>
          </cell>
          <cell r="J4687">
            <v>0</v>
          </cell>
          <cell r="K4687">
            <v>0</v>
          </cell>
          <cell r="L4687">
            <v>0</v>
          </cell>
          <cell r="M4687">
            <v>102.15</v>
          </cell>
          <cell r="N4687">
            <v>24.1</v>
          </cell>
          <cell r="O4687">
            <v>0.23592755751346059</v>
          </cell>
          <cell r="P4687">
            <v>240</v>
          </cell>
          <cell r="Q4687">
            <v>68000</v>
          </cell>
          <cell r="R4687">
            <v>7.3518844836025457</v>
          </cell>
          <cell r="S4687" t="str">
            <v/>
          </cell>
          <cell r="T4687">
            <v>24762</v>
          </cell>
          <cell r="U4687">
            <v>13.7494310880898</v>
          </cell>
          <cell r="V4687">
            <v>1501990</v>
          </cell>
          <cell r="W4687">
            <v>0</v>
          </cell>
          <cell r="X4687">
            <v>58</v>
          </cell>
          <cell r="Y4687">
            <v>7</v>
          </cell>
          <cell r="Z4687">
            <v>6.5919999999999845</v>
          </cell>
        </row>
        <row r="4688">
          <cell r="A4688">
            <v>42305</v>
          </cell>
          <cell r="B4688">
            <v>0</v>
          </cell>
          <cell r="C4688">
            <v>0</v>
          </cell>
          <cell r="D4688">
            <v>1031</v>
          </cell>
          <cell r="E4688">
            <v>1664110</v>
          </cell>
          <cell r="F4688">
            <v>84470</v>
          </cell>
          <cell r="H4688">
            <v>0</v>
          </cell>
          <cell r="I4688">
            <v>0</v>
          </cell>
          <cell r="J4688">
            <v>0</v>
          </cell>
          <cell r="K4688">
            <v>0</v>
          </cell>
          <cell r="L4688">
            <v>50</v>
          </cell>
          <cell r="M4688">
            <v>111.01</v>
          </cell>
          <cell r="N4688">
            <v>24.28</v>
          </cell>
          <cell r="O4688">
            <v>0.21871903432123233</v>
          </cell>
          <cell r="P4688">
            <v>240</v>
          </cell>
          <cell r="Q4688">
            <v>71000</v>
          </cell>
          <cell r="R4688">
            <v>7.8757769570308982</v>
          </cell>
          <cell r="S4688">
            <v>20.62</v>
          </cell>
          <cell r="T4688">
            <v>31063</v>
          </cell>
          <cell r="U4688">
            <v>14.807029676882461</v>
          </cell>
          <cell r="V4688">
            <v>1749611</v>
          </cell>
          <cell r="W4688">
            <v>0</v>
          </cell>
          <cell r="X4688">
            <v>58</v>
          </cell>
          <cell r="Y4688">
            <v>7</v>
          </cell>
          <cell r="Z4688">
            <v>5.1359999999999744</v>
          </cell>
        </row>
        <row r="4689">
          <cell r="A4689">
            <v>42306</v>
          </cell>
          <cell r="B4689">
            <v>0</v>
          </cell>
          <cell r="C4689">
            <v>0</v>
          </cell>
          <cell r="D4689">
            <v>0</v>
          </cell>
          <cell r="E4689">
            <v>1808840</v>
          </cell>
          <cell r="F4689">
            <v>97340</v>
          </cell>
          <cell r="H4689">
            <v>0</v>
          </cell>
          <cell r="I4689">
            <v>0</v>
          </cell>
          <cell r="J4689">
            <v>0</v>
          </cell>
          <cell r="K4689">
            <v>0</v>
          </cell>
          <cell r="L4689">
            <v>0</v>
          </cell>
          <cell r="M4689">
            <v>119.66</v>
          </cell>
          <cell r="N4689">
            <v>28.74</v>
          </cell>
          <cell r="O4689">
            <v>0.24018051144910579</v>
          </cell>
          <cell r="P4689">
            <v>240</v>
          </cell>
          <cell r="Q4689">
            <v>82000</v>
          </cell>
          <cell r="R4689">
            <v>7.9649841216780883</v>
          </cell>
          <cell r="S4689" t="str">
            <v/>
          </cell>
          <cell r="T4689">
            <v>29390</v>
          </cell>
          <cell r="U4689">
            <v>12.858838095038244</v>
          </cell>
          <cell r="V4689">
            <v>1906180</v>
          </cell>
          <cell r="W4689">
            <v>17.600000000000001</v>
          </cell>
          <cell r="X4689">
            <v>47</v>
          </cell>
          <cell r="Y4689">
            <v>18</v>
          </cell>
          <cell r="Z4689">
            <v>0</v>
          </cell>
        </row>
        <row r="4690">
          <cell r="A4690">
            <v>42307</v>
          </cell>
          <cell r="B4690">
            <v>0</v>
          </cell>
          <cell r="C4690">
            <v>0</v>
          </cell>
          <cell r="D4690">
            <v>1260</v>
          </cell>
          <cell r="E4690">
            <v>1593960</v>
          </cell>
          <cell r="F4690">
            <v>83560</v>
          </cell>
          <cell r="H4690">
            <v>0</v>
          </cell>
          <cell r="I4690">
            <v>0</v>
          </cell>
          <cell r="J4690">
            <v>0</v>
          </cell>
          <cell r="K4690">
            <v>0</v>
          </cell>
          <cell r="L4690">
            <v>40</v>
          </cell>
          <cell r="M4690">
            <v>101.8</v>
          </cell>
          <cell r="N4690">
            <v>18.8</v>
          </cell>
          <cell r="O4690">
            <v>0.18467583497053047</v>
          </cell>
          <cell r="P4690">
            <v>240</v>
          </cell>
          <cell r="Q4690">
            <v>93000</v>
          </cell>
          <cell r="R4690">
            <v>8.2392927308447934</v>
          </cell>
          <cell r="S4690">
            <v>31.5</v>
          </cell>
          <cell r="T4690">
            <v>32054</v>
          </cell>
          <cell r="U4690">
            <v>15.924085347692968</v>
          </cell>
          <cell r="V4690">
            <v>1678780</v>
          </cell>
          <cell r="W4690">
            <v>30609.200000000001</v>
          </cell>
          <cell r="X4690">
            <v>45</v>
          </cell>
          <cell r="Y4690">
            <v>20</v>
          </cell>
          <cell r="Z4690">
            <v>0</v>
          </cell>
        </row>
        <row r="4691">
          <cell r="A4691">
            <v>42308</v>
          </cell>
          <cell r="B4691">
            <v>0</v>
          </cell>
          <cell r="C4691">
            <v>0</v>
          </cell>
          <cell r="D4691">
            <v>0</v>
          </cell>
          <cell r="E4691">
            <v>1308400</v>
          </cell>
          <cell r="F4691">
            <v>71750</v>
          </cell>
          <cell r="H4691">
            <v>0</v>
          </cell>
          <cell r="I4691">
            <v>0</v>
          </cell>
          <cell r="J4691">
            <v>0</v>
          </cell>
          <cell r="K4691">
            <v>0</v>
          </cell>
          <cell r="L4691">
            <v>0</v>
          </cell>
          <cell r="M4691">
            <v>85.11</v>
          </cell>
          <cell r="N4691">
            <v>14.16</v>
          </cell>
          <cell r="O4691">
            <v>0.16637292915051111</v>
          </cell>
          <cell r="P4691">
            <v>240</v>
          </cell>
          <cell r="Q4691">
            <v>63000</v>
          </cell>
          <cell r="R4691">
            <v>8.1080366584420158</v>
          </cell>
          <cell r="S4691" t="str">
            <v/>
          </cell>
          <cell r="T4691">
            <v>27237</v>
          </cell>
          <cell r="U4691">
            <v>16.458832735572219</v>
          </cell>
          <cell r="V4691">
            <v>1380150</v>
          </cell>
          <cell r="W4691">
            <v>39606.199999999997</v>
          </cell>
          <cell r="X4691">
            <v>56</v>
          </cell>
          <cell r="Y4691">
            <v>9</v>
          </cell>
          <cell r="Z4691">
            <v>2.7087999999999965</v>
          </cell>
        </row>
        <row r="4692">
          <cell r="A4692">
            <v>42309</v>
          </cell>
          <cell r="B4692">
            <v>0</v>
          </cell>
          <cell r="C4692">
            <v>0</v>
          </cell>
          <cell r="D4692">
            <v>0</v>
          </cell>
          <cell r="E4692">
            <v>1218820</v>
          </cell>
          <cell r="F4692">
            <v>68210</v>
          </cell>
          <cell r="H4692">
            <v>0</v>
          </cell>
          <cell r="I4692">
            <v>0</v>
          </cell>
          <cell r="J4692">
            <v>0</v>
          </cell>
          <cell r="K4692">
            <v>0</v>
          </cell>
          <cell r="L4692">
            <v>0</v>
          </cell>
          <cell r="M4692">
            <v>77.459999999999994</v>
          </cell>
          <cell r="N4692">
            <v>13.07</v>
          </cell>
          <cell r="O4692">
            <v>0.16873224890265945</v>
          </cell>
          <cell r="P4692">
            <v>240</v>
          </cell>
          <cell r="Q4692">
            <v>57000</v>
          </cell>
          <cell r="R4692">
            <v>8.3077072037180475</v>
          </cell>
          <cell r="S4692" t="str">
            <v/>
          </cell>
          <cell r="T4692">
            <v>27372</v>
          </cell>
          <cell r="U4692">
            <v>17.737152980117013</v>
          </cell>
          <cell r="V4692">
            <v>1287030</v>
          </cell>
          <cell r="W4692">
            <v>32294.799999999999</v>
          </cell>
          <cell r="X4692">
            <v>55</v>
          </cell>
          <cell r="Y4692">
            <v>10</v>
          </cell>
          <cell r="Z4692">
            <v>3.1551999999999865</v>
          </cell>
        </row>
        <row r="4693">
          <cell r="A4693">
            <v>42310</v>
          </cell>
          <cell r="B4693">
            <v>0</v>
          </cell>
          <cell r="C4693">
            <v>0</v>
          </cell>
          <cell r="D4693">
            <v>0</v>
          </cell>
          <cell r="E4693">
            <v>1477750</v>
          </cell>
          <cell r="F4693">
            <v>78900</v>
          </cell>
          <cell r="H4693">
            <v>0</v>
          </cell>
          <cell r="I4693">
            <v>0</v>
          </cell>
          <cell r="J4693">
            <v>0</v>
          </cell>
          <cell r="K4693">
            <v>0</v>
          </cell>
          <cell r="L4693">
            <v>0</v>
          </cell>
          <cell r="M4693">
            <v>97.67</v>
          </cell>
          <cell r="N4693">
            <v>16.940000000000001</v>
          </cell>
          <cell r="O4693">
            <v>0.17344117948192894</v>
          </cell>
          <cell r="P4693">
            <v>240</v>
          </cell>
          <cell r="Q4693">
            <v>72000</v>
          </cell>
          <cell r="R4693">
            <v>7.9689259752226889</v>
          </cell>
          <cell r="S4693" t="str">
            <v/>
          </cell>
          <cell r="T4693">
            <v>32078</v>
          </cell>
          <cell r="U4693">
            <v>17.186298782642215</v>
          </cell>
          <cell r="V4693">
            <v>1556650</v>
          </cell>
          <cell r="W4693">
            <v>22136.9</v>
          </cell>
          <cell r="X4693">
            <v>51</v>
          </cell>
          <cell r="Y4693">
            <v>14</v>
          </cell>
          <cell r="Z4693">
            <v>0</v>
          </cell>
        </row>
        <row r="4694">
          <cell r="A4694">
            <v>42311</v>
          </cell>
          <cell r="B4694">
            <v>0</v>
          </cell>
          <cell r="C4694">
            <v>0</v>
          </cell>
          <cell r="D4694">
            <v>0</v>
          </cell>
          <cell r="E4694">
            <v>1680540</v>
          </cell>
          <cell r="F4694">
            <v>90380</v>
          </cell>
          <cell r="H4694">
            <v>0</v>
          </cell>
          <cell r="I4694">
            <v>0</v>
          </cell>
          <cell r="J4694">
            <v>0</v>
          </cell>
          <cell r="K4694">
            <v>0</v>
          </cell>
          <cell r="L4694">
            <v>0</v>
          </cell>
          <cell r="M4694">
            <v>106.7</v>
          </cell>
          <cell r="N4694">
            <v>19.53</v>
          </cell>
          <cell r="O4694">
            <v>0.18303655107778818</v>
          </cell>
          <cell r="P4694">
            <v>240</v>
          </cell>
          <cell r="Q4694">
            <v>73000</v>
          </cell>
          <cell r="R4694">
            <v>8.298594189315839</v>
          </cell>
          <cell r="S4694" t="str">
            <v/>
          </cell>
          <cell r="T4694">
            <v>30271</v>
          </cell>
          <cell r="U4694">
            <v>14.255874912474869</v>
          </cell>
          <cell r="V4694">
            <v>1770920</v>
          </cell>
          <cell r="W4694">
            <v>20192.5</v>
          </cell>
          <cell r="X4694">
            <v>58</v>
          </cell>
          <cell r="Y4694">
            <v>7</v>
          </cell>
          <cell r="Z4694">
            <v>6.9519999999999911</v>
          </cell>
        </row>
        <row r="4695">
          <cell r="A4695">
            <v>42312</v>
          </cell>
          <cell r="B4695">
            <v>0</v>
          </cell>
          <cell r="C4695">
            <v>0</v>
          </cell>
          <cell r="D4695">
            <v>0</v>
          </cell>
          <cell r="E4695">
            <v>1724350</v>
          </cell>
          <cell r="F4695">
            <v>91730</v>
          </cell>
          <cell r="H4695">
            <v>0</v>
          </cell>
          <cell r="I4695">
            <v>0</v>
          </cell>
          <cell r="J4695">
            <v>0</v>
          </cell>
          <cell r="K4695">
            <v>0</v>
          </cell>
          <cell r="L4695">
            <v>0</v>
          </cell>
          <cell r="M4695">
            <v>110.02</v>
          </cell>
          <cell r="N4695">
            <v>19.61</v>
          </cell>
          <cell r="O4695">
            <v>0.17824031994182876</v>
          </cell>
          <cell r="P4695">
            <v>240</v>
          </cell>
          <cell r="Q4695">
            <v>77000</v>
          </cell>
          <cell r="R4695">
            <v>8.2534084711870577</v>
          </cell>
          <cell r="S4695" t="str">
            <v/>
          </cell>
          <cell r="T4695">
            <v>29987</v>
          </cell>
          <cell r="U4695">
            <v>13.770956125280822</v>
          </cell>
          <cell r="V4695">
            <v>1816080</v>
          </cell>
          <cell r="W4695">
            <v>29441.5</v>
          </cell>
          <cell r="X4695">
            <v>61</v>
          </cell>
          <cell r="Y4695">
            <v>4</v>
          </cell>
          <cell r="Z4695">
            <v>9.1519999999999797</v>
          </cell>
        </row>
        <row r="4696">
          <cell r="A4696">
            <v>42313</v>
          </cell>
          <cell r="B4696">
            <v>0</v>
          </cell>
          <cell r="C4696">
            <v>0</v>
          </cell>
          <cell r="D4696">
            <v>0</v>
          </cell>
          <cell r="E4696">
            <v>1696850</v>
          </cell>
          <cell r="F4696">
            <v>91940</v>
          </cell>
          <cell r="H4696">
            <v>0</v>
          </cell>
          <cell r="I4696">
            <v>0</v>
          </cell>
          <cell r="J4696">
            <v>0</v>
          </cell>
          <cell r="K4696">
            <v>0</v>
          </cell>
          <cell r="L4696">
            <v>0</v>
          </cell>
          <cell r="M4696">
            <v>109.13</v>
          </cell>
          <cell r="N4696">
            <v>23.81</v>
          </cell>
          <cell r="O4696">
            <v>0.2181801521121598</v>
          </cell>
          <cell r="P4696">
            <v>240</v>
          </cell>
          <cell r="Q4696">
            <v>76000</v>
          </cell>
          <cell r="R4696">
            <v>8.1956840465499869</v>
          </cell>
          <cell r="S4696" t="str">
            <v/>
          </cell>
          <cell r="T4696">
            <v>27193</v>
          </cell>
          <cell r="U4696">
            <v>12.678381475746175</v>
          </cell>
          <cell r="V4696">
            <v>1788790</v>
          </cell>
          <cell r="W4696">
            <v>33438.5</v>
          </cell>
          <cell r="X4696">
            <v>64</v>
          </cell>
          <cell r="Y4696">
            <v>1</v>
          </cell>
          <cell r="Z4696">
            <v>12.063999999999979</v>
          </cell>
        </row>
        <row r="4697">
          <cell r="A4697">
            <v>42314</v>
          </cell>
          <cell r="B4697">
            <v>0</v>
          </cell>
          <cell r="C4697">
            <v>0</v>
          </cell>
          <cell r="D4697">
            <v>0</v>
          </cell>
          <cell r="E4697">
            <v>1583130</v>
          </cell>
          <cell r="F4697">
            <v>89730</v>
          </cell>
          <cell r="H4697">
            <v>0</v>
          </cell>
          <cell r="I4697">
            <v>0</v>
          </cell>
          <cell r="J4697">
            <v>0</v>
          </cell>
          <cell r="K4697">
            <v>0</v>
          </cell>
          <cell r="L4697">
            <v>0</v>
          </cell>
          <cell r="M4697">
            <v>101.34</v>
          </cell>
          <cell r="N4697">
            <v>22.83</v>
          </cell>
          <cell r="O4697">
            <v>0.22528123149792775</v>
          </cell>
          <cell r="P4697">
            <v>240</v>
          </cell>
          <cell r="Q4697">
            <v>71000</v>
          </cell>
          <cell r="R4697">
            <v>8.2537004144464188</v>
          </cell>
          <cell r="S4697" t="str">
            <v/>
          </cell>
          <cell r="T4697">
            <v>29089</v>
          </cell>
          <cell r="U4697">
            <v>14.502245256626377</v>
          </cell>
          <cell r="V4697">
            <v>1672860</v>
          </cell>
          <cell r="W4697">
            <v>35174.6</v>
          </cell>
          <cell r="X4697">
            <v>55</v>
          </cell>
          <cell r="Y4697">
            <v>10</v>
          </cell>
          <cell r="Z4697">
            <v>1.2479999999999762</v>
          </cell>
        </row>
        <row r="4698">
          <cell r="A4698">
            <v>42315</v>
          </cell>
          <cell r="B4698">
            <v>0</v>
          </cell>
          <cell r="C4698">
            <v>0</v>
          </cell>
          <cell r="D4698">
            <v>0</v>
          </cell>
          <cell r="E4698">
            <v>1710120</v>
          </cell>
          <cell r="F4698">
            <v>92540</v>
          </cell>
          <cell r="H4698">
            <v>0</v>
          </cell>
          <cell r="I4698">
            <v>0</v>
          </cell>
          <cell r="J4698">
            <v>0</v>
          </cell>
          <cell r="K4698">
            <v>0</v>
          </cell>
          <cell r="L4698">
            <v>0</v>
          </cell>
          <cell r="M4698">
            <v>110.39</v>
          </cell>
          <cell r="N4698">
            <v>24.49</v>
          </cell>
          <cell r="O4698">
            <v>0.2218498052359815</v>
          </cell>
          <cell r="P4698">
            <v>240</v>
          </cell>
          <cell r="Q4698">
            <v>79000</v>
          </cell>
          <cell r="R4698">
            <v>8.1649605942567263</v>
          </cell>
          <cell r="S4698" t="str">
            <v/>
          </cell>
          <cell r="T4698">
            <v>27425</v>
          </cell>
          <cell r="U4698">
            <v>12.688166376354943</v>
          </cell>
          <cell r="V4698">
            <v>1802660</v>
          </cell>
          <cell r="W4698">
            <v>33694</v>
          </cell>
          <cell r="X4698">
            <v>49</v>
          </cell>
          <cell r="Y4698">
            <v>16</v>
          </cell>
          <cell r="Z4698">
            <v>0</v>
          </cell>
        </row>
        <row r="4699">
          <cell r="A4699">
            <v>42316</v>
          </cell>
          <cell r="B4699">
            <v>0</v>
          </cell>
          <cell r="C4699">
            <v>0</v>
          </cell>
          <cell r="D4699">
            <v>0</v>
          </cell>
          <cell r="E4699">
            <v>1829530</v>
          </cell>
          <cell r="F4699">
            <v>97670</v>
          </cell>
          <cell r="H4699">
            <v>0</v>
          </cell>
          <cell r="I4699">
            <v>0</v>
          </cell>
          <cell r="J4699">
            <v>0</v>
          </cell>
          <cell r="K4699">
            <v>0</v>
          </cell>
          <cell r="L4699">
            <v>0</v>
          </cell>
          <cell r="M4699">
            <v>116.78</v>
          </cell>
          <cell r="N4699">
            <v>24.87</v>
          </cell>
          <cell r="O4699">
            <v>0.21296454872409659</v>
          </cell>
          <cell r="P4699">
            <v>240</v>
          </cell>
          <cell r="Q4699">
            <v>85000</v>
          </cell>
          <cell r="R4699">
            <v>8.2514129131700642</v>
          </cell>
          <cell r="S4699" t="str">
            <v/>
          </cell>
          <cell r="T4699">
            <v>31050</v>
          </cell>
          <cell r="U4699">
            <v>13.436955168119551</v>
          </cell>
          <cell r="V4699">
            <v>1927200</v>
          </cell>
          <cell r="W4699">
            <v>29658.7</v>
          </cell>
          <cell r="X4699">
            <v>44</v>
          </cell>
          <cell r="Y4699">
            <v>21</v>
          </cell>
          <cell r="Z4699">
            <v>0</v>
          </cell>
        </row>
        <row r="4700">
          <cell r="A4700">
            <v>42317</v>
          </cell>
          <cell r="B4700">
            <v>0</v>
          </cell>
          <cell r="C4700">
            <v>0</v>
          </cell>
          <cell r="D4700">
            <v>1634</v>
          </cell>
          <cell r="E4700">
            <v>1894900</v>
          </cell>
          <cell r="F4700">
            <v>99410</v>
          </cell>
          <cell r="H4700">
            <v>0</v>
          </cell>
          <cell r="I4700">
            <v>0</v>
          </cell>
          <cell r="J4700">
            <v>0</v>
          </cell>
          <cell r="K4700">
            <v>0</v>
          </cell>
          <cell r="L4700">
            <v>0</v>
          </cell>
          <cell r="M4700">
            <v>120.55</v>
          </cell>
          <cell r="N4700">
            <v>26.22</v>
          </cell>
          <cell r="O4700">
            <v>0.21750311074243053</v>
          </cell>
          <cell r="P4700">
            <v>240</v>
          </cell>
          <cell r="Q4700">
            <v>93000</v>
          </cell>
          <cell r="R4700">
            <v>8.2717129821650772</v>
          </cell>
          <cell r="S4700" t="str">
            <v/>
          </cell>
          <cell r="T4700">
            <v>31557</v>
          </cell>
          <cell r="U4700">
            <v>13.186010228743895</v>
          </cell>
          <cell r="V4700">
            <v>1995944</v>
          </cell>
          <cell r="W4700">
            <v>34918.800000000003</v>
          </cell>
          <cell r="X4700">
            <v>45</v>
          </cell>
          <cell r="Y4700">
            <v>20</v>
          </cell>
          <cell r="Z4700">
            <v>0</v>
          </cell>
        </row>
        <row r="4701">
          <cell r="A4701">
            <v>42318</v>
          </cell>
          <cell r="B4701">
            <v>0</v>
          </cell>
          <cell r="C4701">
            <v>0</v>
          </cell>
          <cell r="D4701">
            <v>1634</v>
          </cell>
          <cell r="E4701">
            <v>1812280</v>
          </cell>
          <cell r="F4701">
            <v>95700</v>
          </cell>
          <cell r="H4701">
            <v>0</v>
          </cell>
          <cell r="I4701">
            <v>0</v>
          </cell>
          <cell r="J4701">
            <v>0</v>
          </cell>
          <cell r="K4701">
            <v>0</v>
          </cell>
          <cell r="L4701">
            <v>130</v>
          </cell>
          <cell r="M4701">
            <v>118.6</v>
          </cell>
          <cell r="N4701">
            <v>25.77</v>
          </cell>
          <cell r="O4701">
            <v>0.21728499156829681</v>
          </cell>
          <cell r="P4701">
            <v>240</v>
          </cell>
          <cell r="Q4701">
            <v>93000</v>
          </cell>
          <cell r="R4701">
            <v>8.0437605396290053</v>
          </cell>
          <cell r="S4701">
            <v>12.569230769230769</v>
          </cell>
          <cell r="T4701">
            <v>32911</v>
          </cell>
          <cell r="U4701">
            <v>14.373467098586415</v>
          </cell>
          <cell r="V4701">
            <v>1909614</v>
          </cell>
          <cell r="W4701">
            <v>40169.1</v>
          </cell>
          <cell r="X4701">
            <v>47</v>
          </cell>
          <cell r="Y4701">
            <v>18</v>
          </cell>
          <cell r="Z4701">
            <v>0</v>
          </cell>
        </row>
        <row r="4702">
          <cell r="A4702">
            <v>42319</v>
          </cell>
          <cell r="B4702">
            <v>0</v>
          </cell>
          <cell r="C4702">
            <v>0</v>
          </cell>
          <cell r="D4702">
            <v>0</v>
          </cell>
          <cell r="E4702">
            <v>1261520</v>
          </cell>
          <cell r="F4702">
            <v>70280</v>
          </cell>
          <cell r="H4702">
            <v>0</v>
          </cell>
          <cell r="I4702">
            <v>0</v>
          </cell>
          <cell r="J4702">
            <v>0</v>
          </cell>
          <cell r="K4702">
            <v>0</v>
          </cell>
          <cell r="L4702">
            <v>0</v>
          </cell>
          <cell r="M4702">
            <v>84.25</v>
          </cell>
          <cell r="N4702">
            <v>16.989999999999998</v>
          </cell>
          <cell r="O4702">
            <v>0.20166172106824923</v>
          </cell>
          <cell r="P4702">
            <v>240</v>
          </cell>
          <cell r="Q4702">
            <v>63000</v>
          </cell>
          <cell r="R4702">
            <v>7.9038575667655788</v>
          </cell>
          <cell r="S4702" t="str">
            <v/>
          </cell>
          <cell r="T4702">
            <v>29411</v>
          </cell>
          <cell r="U4702">
            <v>18.417760925063824</v>
          </cell>
          <cell r="V4702">
            <v>1331800</v>
          </cell>
          <cell r="W4702">
            <v>42931.9</v>
          </cell>
          <cell r="X4702">
            <v>56</v>
          </cell>
          <cell r="Y4702">
            <v>9</v>
          </cell>
          <cell r="Z4702">
            <v>1.9839999999999876</v>
          </cell>
        </row>
        <row r="4703">
          <cell r="A4703">
            <v>42320</v>
          </cell>
          <cell r="B4703">
            <v>0</v>
          </cell>
          <cell r="C4703">
            <v>0</v>
          </cell>
          <cell r="D4703">
            <v>0</v>
          </cell>
          <cell r="E4703">
            <v>1312910</v>
          </cell>
          <cell r="F4703">
            <v>71430</v>
          </cell>
          <cell r="H4703">
            <v>0</v>
          </cell>
          <cell r="I4703">
            <v>0</v>
          </cell>
          <cell r="J4703">
            <v>0</v>
          </cell>
          <cell r="K4703">
            <v>0</v>
          </cell>
          <cell r="L4703">
            <v>0</v>
          </cell>
          <cell r="M4703">
            <v>85.43</v>
          </cell>
          <cell r="N4703">
            <v>18.07</v>
          </cell>
          <cell r="O4703">
            <v>0.21151820203675523</v>
          </cell>
          <cell r="P4703">
            <v>240</v>
          </cell>
          <cell r="Q4703">
            <v>62000</v>
          </cell>
          <cell r="R4703">
            <v>8.1021889266065781</v>
          </cell>
          <cell r="S4703" t="str">
            <v/>
          </cell>
          <cell r="T4703">
            <v>30221</v>
          </cell>
          <cell r="U4703">
            <v>18.206736784315993</v>
          </cell>
          <cell r="V4703">
            <v>1384340</v>
          </cell>
          <cell r="W4703">
            <v>38616</v>
          </cell>
          <cell r="X4703">
            <v>53</v>
          </cell>
          <cell r="Y4703">
            <v>12</v>
          </cell>
          <cell r="Z4703">
            <v>0</v>
          </cell>
        </row>
        <row r="4704">
          <cell r="A4704">
            <v>42321</v>
          </cell>
          <cell r="B4704">
            <v>0</v>
          </cell>
          <cell r="C4704">
            <v>0</v>
          </cell>
          <cell r="D4704">
            <v>0</v>
          </cell>
          <cell r="E4704">
            <v>1458630</v>
          </cell>
          <cell r="F4704">
            <v>80390</v>
          </cell>
          <cell r="H4704">
            <v>0</v>
          </cell>
          <cell r="I4704">
            <v>0</v>
          </cell>
          <cell r="J4704">
            <v>0</v>
          </cell>
          <cell r="K4704">
            <v>0</v>
          </cell>
          <cell r="L4704">
            <v>0</v>
          </cell>
          <cell r="M4704">
            <v>96.76</v>
          </cell>
          <cell r="N4704">
            <v>21.52</v>
          </cell>
          <cell r="O4704">
            <v>0.22240595287308804</v>
          </cell>
          <cell r="P4704">
            <v>240</v>
          </cell>
          <cell r="Q4704">
            <v>67000</v>
          </cell>
          <cell r="R4704">
            <v>7.952769739561802</v>
          </cell>
          <cell r="S4704" t="str">
            <v/>
          </cell>
          <cell r="T4704">
            <v>32746</v>
          </cell>
          <cell r="U4704">
            <v>17.745165105066864</v>
          </cell>
          <cell r="V4704">
            <v>1539020</v>
          </cell>
          <cell r="W4704">
            <v>20507.7</v>
          </cell>
          <cell r="X4704">
            <v>46</v>
          </cell>
          <cell r="Y4704">
            <v>19</v>
          </cell>
          <cell r="Z4704">
            <v>0</v>
          </cell>
        </row>
        <row r="4705">
          <cell r="A4705">
            <v>42322</v>
          </cell>
          <cell r="B4705">
            <v>0</v>
          </cell>
          <cell r="C4705">
            <v>0</v>
          </cell>
          <cell r="D4705">
            <v>0</v>
          </cell>
          <cell r="E4705">
            <v>1476050</v>
          </cell>
          <cell r="F4705">
            <v>81140</v>
          </cell>
          <cell r="H4705">
            <v>0</v>
          </cell>
          <cell r="I4705">
            <v>0</v>
          </cell>
          <cell r="J4705">
            <v>0</v>
          </cell>
          <cell r="K4705">
            <v>0</v>
          </cell>
          <cell r="L4705">
            <v>0</v>
          </cell>
          <cell r="M4705">
            <v>96.5</v>
          </cell>
          <cell r="N4705">
            <v>20.84</v>
          </cell>
          <cell r="O4705">
            <v>0.21595854922279792</v>
          </cell>
          <cell r="P4705">
            <v>240</v>
          </cell>
          <cell r="Q4705">
            <v>75000</v>
          </cell>
          <cell r="R4705">
            <v>8.0683419689119162</v>
          </cell>
          <cell r="S4705" t="str">
            <v/>
          </cell>
          <cell r="T4705">
            <v>29968</v>
          </cell>
          <cell r="U4705">
            <v>16.050264900236964</v>
          </cell>
          <cell r="V4705">
            <v>1557190</v>
          </cell>
          <cell r="W4705">
            <v>23746.9</v>
          </cell>
          <cell r="X4705">
            <v>48</v>
          </cell>
          <cell r="Y4705">
            <v>17</v>
          </cell>
          <cell r="Z4705">
            <v>0</v>
          </cell>
        </row>
        <row r="4706">
          <cell r="A4706">
            <v>42323</v>
          </cell>
          <cell r="B4706">
            <v>0</v>
          </cell>
          <cell r="C4706">
            <v>0</v>
          </cell>
          <cell r="D4706">
            <v>0</v>
          </cell>
          <cell r="E4706">
            <v>1333450</v>
          </cell>
          <cell r="F4706">
            <v>74880</v>
          </cell>
          <cell r="H4706">
            <v>0</v>
          </cell>
          <cell r="I4706">
            <v>0</v>
          </cell>
          <cell r="J4706">
            <v>0</v>
          </cell>
          <cell r="K4706">
            <v>0</v>
          </cell>
          <cell r="L4706">
            <v>0</v>
          </cell>
          <cell r="M4706">
            <v>86.31</v>
          </cell>
          <cell r="N4706">
            <v>18.12</v>
          </cell>
          <cell r="O4706">
            <v>0.20994091067083767</v>
          </cell>
          <cell r="P4706">
            <v>240</v>
          </cell>
          <cell r="Q4706">
            <v>66000</v>
          </cell>
          <cell r="R4706">
            <v>8.1585563665855645</v>
          </cell>
          <cell r="S4706" t="str">
            <v/>
          </cell>
          <cell r="T4706">
            <v>30139</v>
          </cell>
          <cell r="U4706">
            <v>17.848037036774052</v>
          </cell>
          <cell r="V4706">
            <v>1408330</v>
          </cell>
          <cell r="W4706">
            <v>27185.599999999999</v>
          </cell>
          <cell r="X4706">
            <v>50</v>
          </cell>
          <cell r="Y4706">
            <v>15</v>
          </cell>
          <cell r="Z4706">
            <v>0</v>
          </cell>
        </row>
        <row r="4707">
          <cell r="A4707">
            <v>42324</v>
          </cell>
          <cell r="B4707">
            <v>0</v>
          </cell>
          <cell r="C4707">
            <v>0</v>
          </cell>
          <cell r="D4707">
            <v>0</v>
          </cell>
          <cell r="E4707">
            <v>1425690</v>
          </cell>
          <cell r="F4707">
            <v>75810</v>
          </cell>
          <cell r="H4707">
            <v>0</v>
          </cell>
          <cell r="I4707">
            <v>0</v>
          </cell>
          <cell r="J4707">
            <v>0</v>
          </cell>
          <cell r="K4707">
            <v>0</v>
          </cell>
          <cell r="L4707">
            <v>0</v>
          </cell>
          <cell r="M4707">
            <v>92.49</v>
          </cell>
          <cell r="N4707">
            <v>18.87</v>
          </cell>
          <cell r="O4707">
            <v>0.20402205643853391</v>
          </cell>
          <cell r="P4707">
            <v>240</v>
          </cell>
          <cell r="Q4707">
            <v>64000</v>
          </cell>
          <cell r="R4707">
            <v>8.117093739863769</v>
          </cell>
          <cell r="S4707" t="str">
            <v/>
          </cell>
          <cell r="T4707">
            <v>29825</v>
          </cell>
          <cell r="U4707">
            <v>16.566133866133868</v>
          </cell>
          <cell r="V4707">
            <v>1501500</v>
          </cell>
          <cell r="W4707">
            <v>27476.2</v>
          </cell>
          <cell r="X4707">
            <v>50</v>
          </cell>
          <cell r="Y4707">
            <v>15</v>
          </cell>
          <cell r="Z4707">
            <v>0</v>
          </cell>
        </row>
        <row r="4708">
          <cell r="A4708">
            <v>42325</v>
          </cell>
          <cell r="B4708">
            <v>0</v>
          </cell>
          <cell r="C4708">
            <v>0</v>
          </cell>
          <cell r="D4708">
            <v>962</v>
          </cell>
          <cell r="E4708">
            <v>1131220</v>
          </cell>
          <cell r="F4708">
            <v>64890</v>
          </cell>
          <cell r="H4708">
            <v>0</v>
          </cell>
          <cell r="I4708">
            <v>0</v>
          </cell>
          <cell r="J4708">
            <v>0</v>
          </cell>
          <cell r="K4708">
            <v>0</v>
          </cell>
          <cell r="L4708">
            <v>40</v>
          </cell>
          <cell r="M4708">
            <v>73.900000000000006</v>
          </cell>
          <cell r="N4708">
            <v>14.49</v>
          </cell>
          <cell r="O4708">
            <v>0.19607577807848442</v>
          </cell>
          <cell r="P4708">
            <v>240</v>
          </cell>
          <cell r="Q4708">
            <v>54000</v>
          </cell>
          <cell r="R4708">
            <v>8.0927604871447905</v>
          </cell>
          <cell r="S4708">
            <v>24.05</v>
          </cell>
          <cell r="T4708">
            <v>26477</v>
          </cell>
          <cell r="U4708">
            <v>18.44652451982838</v>
          </cell>
          <cell r="V4708">
            <v>1197072</v>
          </cell>
          <cell r="W4708">
            <v>23186.3</v>
          </cell>
          <cell r="X4708">
            <v>62</v>
          </cell>
          <cell r="Y4708">
            <v>3</v>
          </cell>
          <cell r="Z4708">
            <v>9.1455999999999804</v>
          </cell>
        </row>
        <row r="4709">
          <cell r="A4709">
            <v>42326</v>
          </cell>
          <cell r="B4709">
            <v>0</v>
          </cell>
          <cell r="C4709">
            <v>0</v>
          </cell>
          <cell r="D4709">
            <v>0</v>
          </cell>
          <cell r="E4709">
            <v>1233830</v>
          </cell>
          <cell r="F4709">
            <v>68230</v>
          </cell>
          <cell r="H4709">
            <v>0</v>
          </cell>
          <cell r="I4709">
            <v>0</v>
          </cell>
          <cell r="J4709">
            <v>0</v>
          </cell>
          <cell r="K4709">
            <v>0</v>
          </cell>
          <cell r="L4709">
            <v>0</v>
          </cell>
          <cell r="M4709">
            <v>82.36</v>
          </cell>
          <cell r="N4709">
            <v>16.600000000000001</v>
          </cell>
          <cell r="O4709">
            <v>0.2015541525012142</v>
          </cell>
          <cell r="P4709">
            <v>240</v>
          </cell>
          <cell r="Q4709">
            <v>60000</v>
          </cell>
          <cell r="R4709">
            <v>7.9046867411364738</v>
          </cell>
          <cell r="S4709" t="str">
            <v/>
          </cell>
          <cell r="T4709">
            <v>27589</v>
          </cell>
          <cell r="U4709">
            <v>17.671402239528135</v>
          </cell>
          <cell r="V4709">
            <v>1302060</v>
          </cell>
          <cell r="W4709">
            <v>26314.1</v>
          </cell>
          <cell r="X4709">
            <v>56</v>
          </cell>
          <cell r="Y4709">
            <v>9</v>
          </cell>
          <cell r="Z4709">
            <v>1.6111999999999895</v>
          </cell>
        </row>
        <row r="4710">
          <cell r="A4710">
            <v>42327</v>
          </cell>
          <cell r="B4710">
            <v>0</v>
          </cell>
          <cell r="C4710">
            <v>0</v>
          </cell>
          <cell r="D4710">
            <v>1000</v>
          </cell>
          <cell r="E4710">
            <v>1448980</v>
          </cell>
          <cell r="F4710">
            <v>78400</v>
          </cell>
          <cell r="H4710">
            <v>0</v>
          </cell>
          <cell r="I4710">
            <v>0</v>
          </cell>
          <cell r="J4710">
            <v>0</v>
          </cell>
          <cell r="K4710">
            <v>0</v>
          </cell>
          <cell r="L4710">
            <v>40</v>
          </cell>
          <cell r="M4710">
            <v>96.65</v>
          </cell>
          <cell r="N4710">
            <v>19.78</v>
          </cell>
          <cell r="O4710">
            <v>0.20465597516813244</v>
          </cell>
          <cell r="P4710">
            <v>240</v>
          </cell>
          <cell r="Q4710">
            <v>75000</v>
          </cell>
          <cell r="R4710">
            <v>7.9016037247801343</v>
          </cell>
          <cell r="S4710">
            <v>25</v>
          </cell>
          <cell r="T4710">
            <v>27200</v>
          </cell>
          <cell r="U4710">
            <v>14.842382130098535</v>
          </cell>
          <cell r="V4710">
            <v>1528380</v>
          </cell>
          <cell r="W4710">
            <v>15850</v>
          </cell>
          <cell r="X4710">
            <v>44</v>
          </cell>
          <cell r="Y4710">
            <v>21</v>
          </cell>
          <cell r="Z4710">
            <v>0</v>
          </cell>
        </row>
        <row r="4711">
          <cell r="A4711">
            <v>42328</v>
          </cell>
          <cell r="B4711">
            <v>0</v>
          </cell>
          <cell r="C4711">
            <v>0</v>
          </cell>
          <cell r="D4711">
            <v>0</v>
          </cell>
          <cell r="E4711">
            <v>1597550</v>
          </cell>
          <cell r="F4711">
            <v>85780</v>
          </cell>
          <cell r="H4711">
            <v>0</v>
          </cell>
          <cell r="I4711">
            <v>0</v>
          </cell>
          <cell r="J4711">
            <v>0</v>
          </cell>
          <cell r="K4711">
            <v>0</v>
          </cell>
          <cell r="L4711">
            <v>0</v>
          </cell>
          <cell r="M4711">
            <v>103.63</v>
          </cell>
          <cell r="N4711">
            <v>22.72</v>
          </cell>
          <cell r="O4711">
            <v>0.21924153237479493</v>
          </cell>
          <cell r="P4711">
            <v>240</v>
          </cell>
          <cell r="Q4711">
            <v>85000</v>
          </cell>
          <cell r="R4711">
            <v>8.1218276560841449</v>
          </cell>
          <cell r="S4711" t="str">
            <v/>
          </cell>
          <cell r="T4711">
            <v>29667</v>
          </cell>
          <cell r="U4711">
            <v>14.698412076063516</v>
          </cell>
          <cell r="V4711">
            <v>1683330</v>
          </cell>
          <cell r="W4711">
            <v>21503.200000000001</v>
          </cell>
          <cell r="X4711">
            <v>42</v>
          </cell>
          <cell r="Y4711">
            <v>23</v>
          </cell>
          <cell r="Z4711">
            <v>0</v>
          </cell>
        </row>
        <row r="4712">
          <cell r="A4712">
            <v>42329</v>
          </cell>
          <cell r="B4712">
            <v>0</v>
          </cell>
          <cell r="C4712">
            <v>0</v>
          </cell>
          <cell r="D4712">
            <v>1172</v>
          </cell>
          <cell r="E4712">
            <v>1744850</v>
          </cell>
          <cell r="F4712">
            <v>90660</v>
          </cell>
          <cell r="H4712">
            <v>0</v>
          </cell>
          <cell r="I4712">
            <v>0</v>
          </cell>
          <cell r="J4712">
            <v>0</v>
          </cell>
          <cell r="K4712">
            <v>0</v>
          </cell>
          <cell r="L4712">
            <v>500</v>
          </cell>
          <cell r="M4712">
            <v>112.25</v>
          </cell>
          <cell r="N4712">
            <v>24.85</v>
          </cell>
          <cell r="O4712">
            <v>0.22138084632516705</v>
          </cell>
          <cell r="P4712">
            <v>240</v>
          </cell>
          <cell r="Q4712">
            <v>87000</v>
          </cell>
          <cell r="R4712">
            <v>8.1759910913140317</v>
          </cell>
          <cell r="S4712">
            <v>2.3439999999999999</v>
          </cell>
          <cell r="T4712">
            <v>32144</v>
          </cell>
          <cell r="U4712">
            <v>14.595937674567509</v>
          </cell>
          <cell r="V4712">
            <v>1836682</v>
          </cell>
          <cell r="W4712">
            <v>28287.1</v>
          </cell>
          <cell r="X4712">
            <v>37</v>
          </cell>
          <cell r="Y4712">
            <v>28</v>
          </cell>
          <cell r="Z4712">
            <v>0</v>
          </cell>
        </row>
        <row r="4713">
          <cell r="A4713">
            <v>42330</v>
          </cell>
          <cell r="B4713">
            <v>0</v>
          </cell>
          <cell r="C4713">
            <v>0</v>
          </cell>
          <cell r="D4713">
            <v>5377</v>
          </cell>
          <cell r="E4713">
            <v>2069830</v>
          </cell>
          <cell r="F4713">
            <v>103390</v>
          </cell>
          <cell r="H4713">
            <v>0</v>
          </cell>
          <cell r="I4713">
            <v>0</v>
          </cell>
          <cell r="J4713">
            <v>0</v>
          </cell>
          <cell r="K4713">
            <v>0</v>
          </cell>
          <cell r="L4713">
            <v>590</v>
          </cell>
          <cell r="M4713">
            <v>130.24</v>
          </cell>
          <cell r="N4713">
            <v>29.5</v>
          </cell>
          <cell r="O4713">
            <v>0.22650491400491399</v>
          </cell>
          <cell r="P4713">
            <v>240</v>
          </cell>
          <cell r="Q4713">
            <v>94000</v>
          </cell>
          <cell r="R4713">
            <v>8.3431357493857483</v>
          </cell>
          <cell r="S4713">
            <v>9.1135593220338986</v>
          </cell>
          <cell r="T4713">
            <v>31878</v>
          </cell>
          <cell r="U4713">
            <v>12.203382268496652</v>
          </cell>
          <cell r="V4713">
            <v>2178597</v>
          </cell>
          <cell r="W4713">
            <v>31402.3</v>
          </cell>
          <cell r="X4713">
            <v>30</v>
          </cell>
          <cell r="Y4713">
            <v>35</v>
          </cell>
          <cell r="Z4713">
            <v>0</v>
          </cell>
        </row>
        <row r="4714">
          <cell r="A4714">
            <v>42331</v>
          </cell>
          <cell r="B4714">
            <v>0</v>
          </cell>
          <cell r="C4714">
            <v>0</v>
          </cell>
          <cell r="D4714">
            <v>993</v>
          </cell>
          <cell r="E4714">
            <v>1772120</v>
          </cell>
          <cell r="F4714">
            <v>94320</v>
          </cell>
          <cell r="H4714">
            <v>0</v>
          </cell>
          <cell r="I4714">
            <v>0</v>
          </cell>
          <cell r="J4714">
            <v>0</v>
          </cell>
          <cell r="K4714">
            <v>0</v>
          </cell>
          <cell r="L4714">
            <v>40</v>
          </cell>
          <cell r="M4714">
            <v>114.75</v>
          </cell>
          <cell r="N4714">
            <v>25.98</v>
          </cell>
          <cell r="O4714">
            <v>0.22640522875816993</v>
          </cell>
          <cell r="P4714">
            <v>240</v>
          </cell>
          <cell r="Q4714">
            <v>87000</v>
          </cell>
          <cell r="R4714">
            <v>8.1326361655773418</v>
          </cell>
          <cell r="S4714">
            <v>24.824999999999999</v>
          </cell>
          <cell r="T4714">
            <v>28361</v>
          </cell>
          <cell r="U4714">
            <v>12.666089760650046</v>
          </cell>
          <cell r="V4714">
            <v>1867433</v>
          </cell>
          <cell r="W4714">
            <v>39784.1</v>
          </cell>
          <cell r="X4714">
            <v>44</v>
          </cell>
          <cell r="Y4714">
            <v>21</v>
          </cell>
          <cell r="Z4714">
            <v>0</v>
          </cell>
        </row>
        <row r="4715">
          <cell r="A4715">
            <v>42332</v>
          </cell>
          <cell r="B4715">
            <v>0</v>
          </cell>
          <cell r="C4715">
            <v>0</v>
          </cell>
          <cell r="D4715">
            <v>0</v>
          </cell>
          <cell r="E4715">
            <v>1571540</v>
          </cell>
          <cell r="F4715">
            <v>87430</v>
          </cell>
          <cell r="H4715">
            <v>0</v>
          </cell>
          <cell r="I4715">
            <v>0</v>
          </cell>
          <cell r="J4715">
            <v>0</v>
          </cell>
          <cell r="K4715">
            <v>0</v>
          </cell>
          <cell r="L4715">
            <v>0</v>
          </cell>
          <cell r="M4715">
            <v>103.43</v>
          </cell>
          <cell r="N4715">
            <v>22.01</v>
          </cell>
          <cell r="O4715">
            <v>0.21280092816397564</v>
          </cell>
          <cell r="P4715">
            <v>240</v>
          </cell>
          <cell r="Q4715">
            <v>78000</v>
          </cell>
          <cell r="R4715">
            <v>8.0197718263559903</v>
          </cell>
          <cell r="S4715" t="str">
            <v/>
          </cell>
          <cell r="T4715">
            <v>27320</v>
          </cell>
          <cell r="U4715">
            <v>13.734353243277456</v>
          </cell>
          <cell r="V4715">
            <v>1658970</v>
          </cell>
          <cell r="W4715">
            <v>50053.599999999999</v>
          </cell>
          <cell r="X4715">
            <v>46</v>
          </cell>
          <cell r="Y4715">
            <v>19</v>
          </cell>
          <cell r="Z4715">
            <v>0</v>
          </cell>
        </row>
        <row r="4716">
          <cell r="A4716">
            <v>42333</v>
          </cell>
          <cell r="B4716">
            <v>0</v>
          </cell>
          <cell r="C4716">
            <v>0</v>
          </cell>
          <cell r="D4716">
            <v>0</v>
          </cell>
          <cell r="E4716">
            <v>1506940</v>
          </cell>
          <cell r="F4716">
            <v>83550</v>
          </cell>
          <cell r="H4716">
            <v>0</v>
          </cell>
          <cell r="I4716">
            <v>0</v>
          </cell>
          <cell r="J4716">
            <v>0</v>
          </cell>
          <cell r="K4716">
            <v>0</v>
          </cell>
          <cell r="L4716">
            <v>0</v>
          </cell>
          <cell r="M4716">
            <v>95.21</v>
          </cell>
          <cell r="N4716">
            <v>20.88</v>
          </cell>
          <cell r="O4716">
            <v>0.21930469488499107</v>
          </cell>
          <cell r="P4716">
            <v>240</v>
          </cell>
          <cell r="Q4716">
            <v>71000</v>
          </cell>
          <cell r="R4716">
            <v>8.3525364982669892</v>
          </cell>
          <cell r="S4716" t="str">
            <v/>
          </cell>
          <cell r="T4716">
            <v>26995</v>
          </cell>
          <cell r="U4716">
            <v>14.15527919068966</v>
          </cell>
          <cell r="V4716">
            <v>1590490</v>
          </cell>
          <cell r="W4716">
            <v>38111.300000000003</v>
          </cell>
          <cell r="X4716">
            <v>50</v>
          </cell>
          <cell r="Y4716">
            <v>15</v>
          </cell>
          <cell r="Z4716">
            <v>0</v>
          </cell>
        </row>
        <row r="4717">
          <cell r="A4717">
            <v>42334</v>
          </cell>
          <cell r="B4717">
            <v>0</v>
          </cell>
          <cell r="C4717">
            <v>0</v>
          </cell>
          <cell r="D4717">
            <v>0</v>
          </cell>
          <cell r="E4717">
            <v>1249880</v>
          </cell>
          <cell r="F4717">
            <v>69260</v>
          </cell>
          <cell r="H4717">
            <v>0</v>
          </cell>
          <cell r="I4717">
            <v>0</v>
          </cell>
          <cell r="J4717">
            <v>0</v>
          </cell>
          <cell r="K4717">
            <v>0</v>
          </cell>
          <cell r="L4717">
            <v>0</v>
          </cell>
          <cell r="M4717">
            <v>78.34</v>
          </cell>
          <cell r="N4717">
            <v>17.079999999999998</v>
          </cell>
          <cell r="O4717">
            <v>0.21802399795762059</v>
          </cell>
          <cell r="P4717">
            <v>240</v>
          </cell>
          <cell r="Q4717">
            <v>56000</v>
          </cell>
          <cell r="R4717">
            <v>8.4193260148072504</v>
          </cell>
          <cell r="S4717" t="str">
            <v/>
          </cell>
          <cell r="T4717">
            <v>25106</v>
          </cell>
          <cell r="U4717">
            <v>15.872768621980986</v>
          </cell>
          <cell r="V4717">
            <v>1319140</v>
          </cell>
          <cell r="W4717">
            <v>31490.3</v>
          </cell>
          <cell r="X4717">
            <v>60</v>
          </cell>
          <cell r="Y4717">
            <v>5</v>
          </cell>
          <cell r="Z4717">
            <v>2.740799999999993</v>
          </cell>
        </row>
        <row r="4718">
          <cell r="A4718">
            <v>42335</v>
          </cell>
          <cell r="B4718">
            <v>0</v>
          </cell>
          <cell r="C4718">
            <v>0</v>
          </cell>
          <cell r="D4718">
            <v>0</v>
          </cell>
          <cell r="E4718">
            <v>1270700</v>
          </cell>
          <cell r="F4718">
            <v>71680</v>
          </cell>
          <cell r="H4718">
            <v>0</v>
          </cell>
          <cell r="I4718">
            <v>0</v>
          </cell>
          <cell r="J4718">
            <v>0</v>
          </cell>
          <cell r="K4718">
            <v>0</v>
          </cell>
          <cell r="L4718">
            <v>0</v>
          </cell>
          <cell r="M4718">
            <v>83.67</v>
          </cell>
          <cell r="N4718">
            <v>20.86</v>
          </cell>
          <cell r="O4718">
            <v>0.24931277638341101</v>
          </cell>
          <cell r="P4718">
            <v>240</v>
          </cell>
          <cell r="Q4718">
            <v>71000</v>
          </cell>
          <cell r="R4718">
            <v>8.0218716385801354</v>
          </cell>
          <cell r="S4718" t="str">
            <v/>
          </cell>
          <cell r="T4718">
            <v>30102</v>
          </cell>
          <cell r="U4718">
            <v>18.701908550484958</v>
          </cell>
          <cell r="V4718">
            <v>1342380</v>
          </cell>
          <cell r="W4718">
            <v>28994</v>
          </cell>
          <cell r="X4718">
            <v>54</v>
          </cell>
          <cell r="Y4718">
            <v>11</v>
          </cell>
          <cell r="Z4718">
            <v>1.8591999999999942</v>
          </cell>
        </row>
        <row r="4719">
          <cell r="A4719">
            <v>42336</v>
          </cell>
          <cell r="B4719">
            <v>0</v>
          </cell>
          <cell r="C4719">
            <v>0</v>
          </cell>
          <cell r="D4719">
            <v>0</v>
          </cell>
          <cell r="E4719">
            <v>1816040</v>
          </cell>
          <cell r="F4719">
            <v>99820</v>
          </cell>
          <cell r="H4719">
            <v>0</v>
          </cell>
          <cell r="I4719">
            <v>0</v>
          </cell>
          <cell r="J4719">
            <v>0</v>
          </cell>
          <cell r="K4719">
            <v>0</v>
          </cell>
          <cell r="L4719">
            <v>0</v>
          </cell>
          <cell r="M4719">
            <v>116.25</v>
          </cell>
          <cell r="N4719">
            <v>26.43</v>
          </cell>
          <cell r="O4719">
            <v>0.2273548387096774</v>
          </cell>
          <cell r="P4719">
            <v>240</v>
          </cell>
          <cell r="Q4719">
            <v>78000</v>
          </cell>
          <cell r="R4719">
            <v>8.2402580645161283</v>
          </cell>
          <cell r="S4719" t="str">
            <v/>
          </cell>
          <cell r="T4719">
            <v>31777</v>
          </cell>
          <cell r="U4719">
            <v>13.832961698662741</v>
          </cell>
          <cell r="V4719">
            <v>1915860</v>
          </cell>
          <cell r="W4719">
            <v>21067.7</v>
          </cell>
          <cell r="X4719">
            <v>44</v>
          </cell>
          <cell r="Y4719">
            <v>21</v>
          </cell>
          <cell r="Z4719">
            <v>0</v>
          </cell>
        </row>
        <row r="4720">
          <cell r="A4720">
            <v>42337</v>
          </cell>
          <cell r="B4720">
            <v>0</v>
          </cell>
          <cell r="C4720">
            <v>0</v>
          </cell>
          <cell r="D4720">
            <v>0</v>
          </cell>
          <cell r="E4720">
            <v>1841370</v>
          </cell>
          <cell r="F4720">
            <v>101890</v>
          </cell>
          <cell r="H4720">
            <v>0</v>
          </cell>
          <cell r="I4720">
            <v>0</v>
          </cell>
          <cell r="J4720">
            <v>0</v>
          </cell>
          <cell r="K4720">
            <v>0</v>
          </cell>
          <cell r="L4720">
            <v>0</v>
          </cell>
          <cell r="M4720">
            <v>117.18</v>
          </cell>
          <cell r="N4720">
            <v>25.93</v>
          </cell>
          <cell r="O4720">
            <v>0.22128349547704385</v>
          </cell>
          <cell r="P4720">
            <v>240</v>
          </cell>
          <cell r="Q4720">
            <v>80000</v>
          </cell>
          <cell r="R4720">
            <v>8.2917733401604377</v>
          </cell>
          <cell r="S4720" t="str">
            <v/>
          </cell>
          <cell r="T4720">
            <v>28164</v>
          </cell>
          <cell r="U4720">
            <v>12.087304838261478</v>
          </cell>
          <cell r="V4720">
            <v>1943260</v>
          </cell>
          <cell r="W4720">
            <v>22892</v>
          </cell>
          <cell r="X4720">
            <v>42</v>
          </cell>
          <cell r="Y4720">
            <v>23</v>
          </cell>
          <cell r="Z4720">
            <v>0</v>
          </cell>
        </row>
        <row r="4721">
          <cell r="A4721">
            <v>42338</v>
          </cell>
          <cell r="B4721">
            <v>0</v>
          </cell>
          <cell r="C4721">
            <v>0</v>
          </cell>
          <cell r="D4721">
            <v>0</v>
          </cell>
          <cell r="E4721">
            <v>1708560</v>
          </cell>
          <cell r="F4721">
            <v>96060</v>
          </cell>
          <cell r="H4721">
            <v>0</v>
          </cell>
          <cell r="I4721">
            <v>0</v>
          </cell>
          <cell r="J4721">
            <v>0</v>
          </cell>
          <cell r="K4721">
            <v>0</v>
          </cell>
          <cell r="L4721">
            <v>0</v>
          </cell>
          <cell r="M4721">
            <v>107.67</v>
          </cell>
          <cell r="N4721">
            <v>24.75</v>
          </cell>
          <cell r="O4721">
            <v>0.22986904430203398</v>
          </cell>
          <cell r="P4721">
            <v>240</v>
          </cell>
          <cell r="Q4721">
            <v>80000</v>
          </cell>
          <cell r="R4721">
            <v>8.3803287823906381</v>
          </cell>
          <cell r="S4721" t="str">
            <v/>
          </cell>
          <cell r="T4721">
            <v>28078</v>
          </cell>
          <cell r="U4721">
            <v>12.976167835887885</v>
          </cell>
          <cell r="V4721">
            <v>1804620</v>
          </cell>
          <cell r="W4721">
            <v>40921.599999999999</v>
          </cell>
          <cell r="X4721">
            <v>44</v>
          </cell>
          <cell r="Y4721">
            <v>21</v>
          </cell>
          <cell r="Z4721">
            <v>0</v>
          </cell>
        </row>
        <row r="4722">
          <cell r="A4722">
            <v>42339</v>
          </cell>
          <cell r="B4722">
            <v>0</v>
          </cell>
          <cell r="C4722">
            <v>0</v>
          </cell>
          <cell r="D4722">
            <v>0</v>
          </cell>
          <cell r="E4722">
            <v>1727270</v>
          </cell>
          <cell r="F4722">
            <v>95750</v>
          </cell>
          <cell r="H4722">
            <v>0</v>
          </cell>
          <cell r="I4722">
            <v>0</v>
          </cell>
          <cell r="J4722">
            <v>0</v>
          </cell>
          <cell r="K4722">
            <v>0</v>
          </cell>
          <cell r="L4722">
            <v>0</v>
          </cell>
          <cell r="M4722">
            <v>107.89</v>
          </cell>
          <cell r="N4722">
            <v>25.07</v>
          </cell>
          <cell r="O4722">
            <v>0.23236629900824915</v>
          </cell>
          <cell r="P4722">
            <v>240</v>
          </cell>
          <cell r="Q4722">
            <v>86000</v>
          </cell>
          <cell r="R4722">
            <v>8.4485123737139673</v>
          </cell>
          <cell r="S4722" t="str">
            <v/>
          </cell>
          <cell r="T4722">
            <v>26708</v>
          </cell>
          <cell r="U4722">
            <v>12.218446314357495</v>
          </cell>
          <cell r="V4722">
            <v>1823020</v>
          </cell>
          <cell r="W4722">
            <v>41365.5</v>
          </cell>
          <cell r="X4722">
            <v>41</v>
          </cell>
          <cell r="Y4722">
            <v>24</v>
          </cell>
          <cell r="Z4722">
            <v>0</v>
          </cell>
        </row>
        <row r="4723">
          <cell r="A4723">
            <v>42340</v>
          </cell>
          <cell r="B4723">
            <v>0</v>
          </cell>
          <cell r="C4723">
            <v>0</v>
          </cell>
          <cell r="D4723">
            <v>0</v>
          </cell>
          <cell r="E4723">
            <v>1938580</v>
          </cell>
          <cell r="F4723">
            <v>101330</v>
          </cell>
          <cell r="H4723">
            <v>0</v>
          </cell>
          <cell r="I4723">
            <v>0</v>
          </cell>
          <cell r="J4723">
            <v>0</v>
          </cell>
          <cell r="K4723">
            <v>0</v>
          </cell>
          <cell r="L4723">
            <v>0</v>
          </cell>
          <cell r="M4723">
            <v>123.84</v>
          </cell>
          <cell r="N4723">
            <v>26.72</v>
          </cell>
          <cell r="O4723">
            <v>0.21576227390180877</v>
          </cell>
          <cell r="P4723">
            <v>240</v>
          </cell>
          <cell r="Q4723">
            <v>86000</v>
          </cell>
          <cell r="R4723">
            <v>8.2360707364341081</v>
          </cell>
          <cell r="S4723" t="str">
            <v/>
          </cell>
          <cell r="T4723">
            <v>30450</v>
          </cell>
          <cell r="U4723">
            <v>12.449225701133873</v>
          </cell>
          <cell r="V4723">
            <v>2039910</v>
          </cell>
          <cell r="W4723">
            <v>35766.400000000001</v>
          </cell>
          <cell r="X4723">
            <v>39</v>
          </cell>
          <cell r="Y4723">
            <v>26</v>
          </cell>
          <cell r="Z4723">
            <v>0</v>
          </cell>
        </row>
        <row r="4724">
          <cell r="A4724">
            <v>42341</v>
          </cell>
          <cell r="B4724">
            <v>0</v>
          </cell>
          <cell r="C4724">
            <v>0</v>
          </cell>
          <cell r="D4724">
            <v>0</v>
          </cell>
          <cell r="E4724">
            <v>2071030</v>
          </cell>
          <cell r="F4724">
            <v>107740</v>
          </cell>
          <cell r="H4724">
            <v>0</v>
          </cell>
          <cell r="I4724">
            <v>0</v>
          </cell>
          <cell r="J4724">
            <v>0</v>
          </cell>
          <cell r="K4724">
            <v>0</v>
          </cell>
          <cell r="L4724">
            <v>580</v>
          </cell>
          <cell r="M4724">
            <v>130.66</v>
          </cell>
          <cell r="N4724">
            <v>26.7</v>
          </cell>
          <cell r="O4724">
            <v>0.20434716056941682</v>
          </cell>
          <cell r="P4724">
            <v>240</v>
          </cell>
          <cell r="Q4724">
            <v>98000</v>
          </cell>
          <cell r="R4724">
            <v>8.3375554875248739</v>
          </cell>
          <cell r="S4724">
            <v>0</v>
          </cell>
          <cell r="T4724">
            <v>30978</v>
          </cell>
          <cell r="U4724">
            <v>11.857906984215864</v>
          </cell>
          <cell r="V4724">
            <v>2178770</v>
          </cell>
          <cell r="W4724">
            <v>38081</v>
          </cell>
          <cell r="X4724">
            <v>34</v>
          </cell>
          <cell r="Y4724">
            <v>31</v>
          </cell>
          <cell r="Z4724">
            <v>0</v>
          </cell>
        </row>
        <row r="4725">
          <cell r="A4725">
            <v>42342</v>
          </cell>
          <cell r="B4725">
            <v>0</v>
          </cell>
          <cell r="C4725">
            <v>0</v>
          </cell>
          <cell r="D4725">
            <v>52930</v>
          </cell>
          <cell r="E4725">
            <v>1975860</v>
          </cell>
          <cell r="F4725">
            <v>104220</v>
          </cell>
          <cell r="H4725">
            <v>0</v>
          </cell>
          <cell r="I4725">
            <v>0</v>
          </cell>
          <cell r="J4725">
            <v>0</v>
          </cell>
          <cell r="K4725">
            <v>0</v>
          </cell>
          <cell r="L4725">
            <v>850</v>
          </cell>
          <cell r="M4725">
            <v>126.57</v>
          </cell>
          <cell r="N4725">
            <v>25.49</v>
          </cell>
          <cell r="O4725">
            <v>0.20139053488188355</v>
          </cell>
          <cell r="P4725">
            <v>240</v>
          </cell>
          <cell r="Q4725">
            <v>102000</v>
          </cell>
          <cell r="R4725">
            <v>8.2171130599668167</v>
          </cell>
          <cell r="S4725">
            <v>62.27058823529412</v>
          </cell>
          <cell r="T4725">
            <v>30552</v>
          </cell>
          <cell r="U4725">
            <v>11.945733025161626</v>
          </cell>
          <cell r="V4725">
            <v>2133010</v>
          </cell>
          <cell r="W4725">
            <v>45445</v>
          </cell>
          <cell r="X4725">
            <v>36</v>
          </cell>
          <cell r="Y4725">
            <v>29</v>
          </cell>
          <cell r="Z4725">
            <v>0</v>
          </cell>
        </row>
        <row r="4726">
          <cell r="A4726">
            <v>42343</v>
          </cell>
          <cell r="B4726">
            <v>0</v>
          </cell>
          <cell r="C4726">
            <v>0</v>
          </cell>
          <cell r="D4726">
            <v>15427</v>
          </cell>
          <cell r="E4726">
            <v>1975890</v>
          </cell>
          <cell r="F4726">
            <v>103710</v>
          </cell>
          <cell r="H4726">
            <v>0</v>
          </cell>
          <cell r="I4726">
            <v>0</v>
          </cell>
          <cell r="J4726">
            <v>0</v>
          </cell>
          <cell r="K4726">
            <v>0</v>
          </cell>
          <cell r="L4726">
            <v>630</v>
          </cell>
          <cell r="M4726">
            <v>126.14</v>
          </cell>
          <cell r="N4726">
            <v>28.44</v>
          </cell>
          <cell r="O4726">
            <v>0.22546377041382593</v>
          </cell>
          <cell r="P4726">
            <v>240</v>
          </cell>
          <cell r="Q4726">
            <v>100000</v>
          </cell>
          <cell r="R4726">
            <v>8.243221817028699</v>
          </cell>
          <cell r="S4726">
            <v>24.487301587301587</v>
          </cell>
          <cell r="T4726">
            <v>30843</v>
          </cell>
          <cell r="U4726">
            <v>12.278152978458035</v>
          </cell>
          <cell r="V4726">
            <v>2095027</v>
          </cell>
          <cell r="W4726">
            <v>51431.3</v>
          </cell>
          <cell r="X4726">
            <v>38</v>
          </cell>
          <cell r="Y4726">
            <v>27</v>
          </cell>
          <cell r="Z4726">
            <v>0</v>
          </cell>
        </row>
        <row r="4727">
          <cell r="A4727">
            <v>42344</v>
          </cell>
          <cell r="B4727">
            <v>0</v>
          </cell>
          <cell r="C4727">
            <v>0</v>
          </cell>
          <cell r="D4727">
            <v>0</v>
          </cell>
          <cell r="E4727">
            <v>1765210</v>
          </cell>
          <cell r="F4727">
            <v>94710</v>
          </cell>
          <cell r="H4727">
            <v>0</v>
          </cell>
          <cell r="I4727">
            <v>0</v>
          </cell>
          <cell r="J4727">
            <v>0</v>
          </cell>
          <cell r="K4727">
            <v>0</v>
          </cell>
          <cell r="L4727">
            <v>0</v>
          </cell>
          <cell r="M4727">
            <v>110.62</v>
          </cell>
          <cell r="N4727">
            <v>25.08</v>
          </cell>
          <cell r="O4727">
            <v>0.22672211173386364</v>
          </cell>
          <cell r="P4727">
            <v>240</v>
          </cell>
          <cell r="Q4727">
            <v>87000</v>
          </cell>
          <cell r="R4727">
            <v>8.4067980473693726</v>
          </cell>
          <cell r="S4727" t="str">
            <v/>
          </cell>
          <cell r="T4727">
            <v>29426</v>
          </cell>
          <cell r="U4727">
            <v>13.19480622822487</v>
          </cell>
          <cell r="V4727">
            <v>1859920</v>
          </cell>
          <cell r="W4727">
            <v>47087.5</v>
          </cell>
          <cell r="X4727">
            <v>40</v>
          </cell>
          <cell r="Y4727">
            <v>25</v>
          </cell>
          <cell r="Z4727">
            <v>0</v>
          </cell>
        </row>
        <row r="4728">
          <cell r="A4728">
            <v>42345</v>
          </cell>
          <cell r="B4728">
            <v>0</v>
          </cell>
          <cell r="C4728">
            <v>0</v>
          </cell>
          <cell r="D4728">
            <v>0</v>
          </cell>
          <cell r="E4728">
            <v>1729900</v>
          </cell>
          <cell r="F4728">
            <v>95730</v>
          </cell>
          <cell r="H4728">
            <v>0</v>
          </cell>
          <cell r="I4728">
            <v>0</v>
          </cell>
          <cell r="J4728">
            <v>0</v>
          </cell>
          <cell r="K4728">
            <v>0</v>
          </cell>
          <cell r="L4728">
            <v>0</v>
          </cell>
          <cell r="M4728">
            <v>111.98</v>
          </cell>
          <cell r="N4728">
            <v>23.8</v>
          </cell>
          <cell r="O4728">
            <v>0.21253795320592964</v>
          </cell>
          <cell r="P4728">
            <v>240</v>
          </cell>
          <cell r="Q4728">
            <v>86000</v>
          </cell>
          <cell r="R4728">
            <v>8.1515895695659939</v>
          </cell>
          <cell r="S4728" t="str">
            <v/>
          </cell>
          <cell r="T4728">
            <v>27400</v>
          </cell>
          <cell r="U4728">
            <v>12.517103684755398</v>
          </cell>
          <cell r="V4728">
            <v>1825630</v>
          </cell>
          <cell r="W4728">
            <v>47056.3</v>
          </cell>
          <cell r="X4728">
            <v>39</v>
          </cell>
          <cell r="Y4728">
            <v>26</v>
          </cell>
          <cell r="Z4728">
            <v>0</v>
          </cell>
        </row>
        <row r="4729">
          <cell r="A4729">
            <v>42346</v>
          </cell>
          <cell r="B4729">
            <v>0</v>
          </cell>
          <cell r="C4729">
            <v>0</v>
          </cell>
          <cell r="D4729">
            <v>0</v>
          </cell>
          <cell r="E4729">
            <v>1596910</v>
          </cell>
          <cell r="F4729">
            <v>88000</v>
          </cell>
          <cell r="H4729">
            <v>0</v>
          </cell>
          <cell r="I4729">
            <v>0</v>
          </cell>
          <cell r="J4729">
            <v>0</v>
          </cell>
          <cell r="K4729">
            <v>0</v>
          </cell>
          <cell r="L4729">
            <v>0</v>
          </cell>
          <cell r="M4729">
            <v>103.26</v>
          </cell>
          <cell r="N4729">
            <v>21.46</v>
          </cell>
          <cell r="O4729">
            <v>0.20782490799922526</v>
          </cell>
          <cell r="P4729">
            <v>240</v>
          </cell>
          <cell r="Q4729">
            <v>80000</v>
          </cell>
          <cell r="R4729">
            <v>8.1585802827813279</v>
          </cell>
          <cell r="S4729" t="str">
            <v/>
          </cell>
          <cell r="T4729">
            <v>27964</v>
          </cell>
          <cell r="U4729">
            <v>13.841674629505436</v>
          </cell>
          <cell r="V4729">
            <v>1684910</v>
          </cell>
          <cell r="W4729">
            <v>37945.5</v>
          </cell>
          <cell r="X4729">
            <v>45</v>
          </cell>
          <cell r="Y4729">
            <v>20</v>
          </cell>
          <cell r="Z4729">
            <v>0</v>
          </cell>
        </row>
        <row r="4730">
          <cell r="A4730">
            <v>42347</v>
          </cell>
          <cell r="B4730">
            <v>0</v>
          </cell>
          <cell r="C4730">
            <v>0</v>
          </cell>
          <cell r="D4730">
            <v>0</v>
          </cell>
          <cell r="E4730">
            <v>1416330</v>
          </cell>
          <cell r="F4730">
            <v>79380</v>
          </cell>
          <cell r="H4730">
            <v>0</v>
          </cell>
          <cell r="I4730">
            <v>0</v>
          </cell>
          <cell r="J4730">
            <v>0</v>
          </cell>
          <cell r="K4730">
            <v>0</v>
          </cell>
          <cell r="L4730">
            <v>0</v>
          </cell>
          <cell r="M4730">
            <v>89.7</v>
          </cell>
          <cell r="N4730">
            <v>19.899999999999999</v>
          </cell>
          <cell r="O4730">
            <v>0.22185061315496096</v>
          </cell>
          <cell r="P4730">
            <v>240</v>
          </cell>
          <cell r="Q4730">
            <v>68000</v>
          </cell>
          <cell r="R4730">
            <v>8.3372909698996658</v>
          </cell>
          <cell r="S4730" t="str">
            <v/>
          </cell>
          <cell r="T4730">
            <v>25141</v>
          </cell>
          <cell r="U4730">
            <v>14.018488878191629</v>
          </cell>
          <cell r="V4730">
            <v>1495710</v>
          </cell>
          <cell r="W4730">
            <v>37831.599999999999</v>
          </cell>
          <cell r="X4730">
            <v>52</v>
          </cell>
          <cell r="Y4730">
            <v>13</v>
          </cell>
          <cell r="Z4730">
            <v>0</v>
          </cell>
        </row>
        <row r="4731">
          <cell r="A4731">
            <v>42348</v>
          </cell>
          <cell r="B4731">
            <v>0</v>
          </cell>
          <cell r="C4731">
            <v>0</v>
          </cell>
          <cell r="D4731">
            <v>0</v>
          </cell>
          <cell r="E4731">
            <v>1377210</v>
          </cell>
          <cell r="F4731">
            <v>78050</v>
          </cell>
          <cell r="H4731">
            <v>0</v>
          </cell>
          <cell r="I4731">
            <v>0</v>
          </cell>
          <cell r="J4731">
            <v>0</v>
          </cell>
          <cell r="K4731">
            <v>0</v>
          </cell>
          <cell r="L4731">
            <v>0</v>
          </cell>
          <cell r="M4731">
            <v>89.16</v>
          </cell>
          <cell r="N4731">
            <v>22.52</v>
          </cell>
          <cell r="O4731">
            <v>0.25257963212202783</v>
          </cell>
          <cell r="P4731">
            <v>240</v>
          </cell>
          <cell r="Q4731">
            <v>67000</v>
          </cell>
          <cell r="R4731">
            <v>8.1609466128308661</v>
          </cell>
          <cell r="S4731" t="str">
            <v/>
          </cell>
          <cell r="T4731">
            <v>25046</v>
          </cell>
          <cell r="U4731">
            <v>14.353698995368525</v>
          </cell>
          <cell r="V4731">
            <v>1455260</v>
          </cell>
          <cell r="W4731">
            <v>32280.9</v>
          </cell>
          <cell r="X4731">
            <v>54</v>
          </cell>
          <cell r="Y4731">
            <v>11</v>
          </cell>
          <cell r="Z4731">
            <v>0</v>
          </cell>
        </row>
        <row r="4732">
          <cell r="A4732">
            <v>42349</v>
          </cell>
          <cell r="B4732">
            <v>0</v>
          </cell>
          <cell r="C4732">
            <v>0</v>
          </cell>
          <cell r="D4732">
            <v>0</v>
          </cell>
          <cell r="E4732">
            <v>1178260</v>
          </cell>
          <cell r="F4732">
            <v>67560</v>
          </cell>
          <cell r="H4732">
            <v>0</v>
          </cell>
          <cell r="I4732">
            <v>0</v>
          </cell>
          <cell r="J4732">
            <v>0</v>
          </cell>
          <cell r="K4732">
            <v>0</v>
          </cell>
          <cell r="L4732">
            <v>0</v>
          </cell>
          <cell r="M4732">
            <v>73.97</v>
          </cell>
          <cell r="N4732">
            <v>18.739999999999998</v>
          </cell>
          <cell r="O4732">
            <v>0.25334595106124103</v>
          </cell>
          <cell r="P4732">
            <v>240</v>
          </cell>
          <cell r="Q4732">
            <v>52000</v>
          </cell>
          <cell r="R4732">
            <v>8.4211166689198329</v>
          </cell>
          <cell r="S4732" t="str">
            <v/>
          </cell>
          <cell r="T4732">
            <v>25132</v>
          </cell>
          <cell r="U4732">
            <v>16.824330962739399</v>
          </cell>
          <cell r="V4732">
            <v>1245820</v>
          </cell>
          <cell r="W4732">
            <v>26985.8</v>
          </cell>
          <cell r="X4732">
            <v>60</v>
          </cell>
          <cell r="Y4732">
            <v>5</v>
          </cell>
          <cell r="Z4732">
            <v>7.9871999999999943</v>
          </cell>
        </row>
        <row r="4733">
          <cell r="A4733">
            <v>42350</v>
          </cell>
          <cell r="B4733">
            <v>0</v>
          </cell>
          <cell r="C4733">
            <v>0</v>
          </cell>
          <cell r="D4733">
            <v>0</v>
          </cell>
          <cell r="E4733">
            <v>1058640</v>
          </cell>
          <cell r="F4733">
            <v>64580</v>
          </cell>
          <cell r="H4733">
            <v>0</v>
          </cell>
          <cell r="I4733">
            <v>0</v>
          </cell>
          <cell r="J4733">
            <v>0</v>
          </cell>
          <cell r="K4733">
            <v>0</v>
          </cell>
          <cell r="L4733">
            <v>0</v>
          </cell>
          <cell r="M4733">
            <v>66.180000000000007</v>
          </cell>
          <cell r="N4733">
            <v>16.88</v>
          </cell>
          <cell r="O4733">
            <v>0.25506195225143546</v>
          </cell>
          <cell r="P4733">
            <v>240</v>
          </cell>
          <cell r="Q4733">
            <v>50000</v>
          </cell>
          <cell r="R4733">
            <v>8.4860985191900884</v>
          </cell>
          <cell r="S4733" t="str">
            <v/>
          </cell>
          <cell r="T4733">
            <v>24289</v>
          </cell>
          <cell r="U4733">
            <v>18.034780363597516</v>
          </cell>
          <cell r="V4733">
            <v>1123220</v>
          </cell>
          <cell r="W4733">
            <v>24663.5</v>
          </cell>
          <cell r="X4733">
            <v>68</v>
          </cell>
          <cell r="Y4733">
            <v>0</v>
          </cell>
          <cell r="Z4733">
            <v>13.801599999999986</v>
          </cell>
        </row>
        <row r="4734">
          <cell r="A4734">
            <v>42351</v>
          </cell>
          <cell r="B4734">
            <v>0</v>
          </cell>
          <cell r="C4734">
            <v>0</v>
          </cell>
          <cell r="D4734">
            <v>0</v>
          </cell>
          <cell r="E4734">
            <v>1164360</v>
          </cell>
          <cell r="F4734">
            <v>67800</v>
          </cell>
          <cell r="H4734">
            <v>0</v>
          </cell>
          <cell r="I4734">
            <v>0</v>
          </cell>
          <cell r="J4734">
            <v>0</v>
          </cell>
          <cell r="K4734">
            <v>0</v>
          </cell>
          <cell r="L4734">
            <v>0</v>
          </cell>
          <cell r="M4734">
            <v>75.39</v>
          </cell>
          <cell r="N4734">
            <v>17.239999999999998</v>
          </cell>
          <cell r="O4734">
            <v>0.22867754344077462</v>
          </cell>
          <cell r="P4734">
            <v>240</v>
          </cell>
          <cell r="Q4734">
            <v>53000</v>
          </cell>
          <cell r="R4734">
            <v>8.1719060883406289</v>
          </cell>
          <cell r="S4734" t="str">
            <v/>
          </cell>
          <cell r="T4734">
            <v>25152</v>
          </cell>
          <cell r="U4734">
            <v>17.024386443319049</v>
          </cell>
          <cell r="V4734">
            <v>1232160</v>
          </cell>
          <cell r="W4734">
            <v>18624.900000000001</v>
          </cell>
          <cell r="X4734">
            <v>65</v>
          </cell>
          <cell r="Y4734">
            <v>0</v>
          </cell>
          <cell r="Z4734">
            <v>10.123199999999976</v>
          </cell>
        </row>
        <row r="4735">
          <cell r="A4735">
            <v>42352</v>
          </cell>
          <cell r="B4735">
            <v>0</v>
          </cell>
          <cell r="C4735">
            <v>0</v>
          </cell>
          <cell r="D4735">
            <v>0</v>
          </cell>
          <cell r="E4735">
            <v>1422430</v>
          </cell>
          <cell r="F4735">
            <v>78510</v>
          </cell>
          <cell r="H4735">
            <v>0</v>
          </cell>
          <cell r="I4735">
            <v>0</v>
          </cell>
          <cell r="J4735">
            <v>0</v>
          </cell>
          <cell r="K4735">
            <v>0</v>
          </cell>
          <cell r="L4735">
            <v>0</v>
          </cell>
          <cell r="M4735">
            <v>90.55</v>
          </cell>
          <cell r="N4735">
            <v>22.61</v>
          </cell>
          <cell r="O4735">
            <v>0.24969630038652679</v>
          </cell>
          <cell r="P4735">
            <v>240</v>
          </cell>
          <cell r="Q4735">
            <v>66000</v>
          </cell>
          <cell r="R4735">
            <v>8.2879072335726125</v>
          </cell>
          <cell r="S4735" t="str">
            <v/>
          </cell>
          <cell r="T4735">
            <v>24042</v>
          </cell>
          <cell r="U4735">
            <v>13.358980372300024</v>
          </cell>
          <cell r="V4735">
            <v>1500940</v>
          </cell>
          <cell r="W4735">
            <v>15142</v>
          </cell>
          <cell r="X4735">
            <v>52</v>
          </cell>
          <cell r="Y4735">
            <v>13</v>
          </cell>
          <cell r="Z4735">
            <v>0</v>
          </cell>
        </row>
        <row r="4736">
          <cell r="A4736">
            <v>42353</v>
          </cell>
          <cell r="B4736">
            <v>0</v>
          </cell>
          <cell r="C4736">
            <v>0</v>
          </cell>
          <cell r="D4736">
            <v>440536</v>
          </cell>
          <cell r="E4736">
            <v>1049920</v>
          </cell>
          <cell r="F4736">
            <v>43790</v>
          </cell>
          <cell r="H4736">
            <v>0</v>
          </cell>
          <cell r="I4736">
            <v>0</v>
          </cell>
          <cell r="J4736">
            <v>0</v>
          </cell>
          <cell r="K4736">
            <v>0</v>
          </cell>
          <cell r="L4736">
            <v>5720</v>
          </cell>
          <cell r="M4736">
            <v>67.760000000000005</v>
          </cell>
          <cell r="N4736">
            <v>16.489999999999998</v>
          </cell>
          <cell r="O4736">
            <v>0.24335891381345923</v>
          </cell>
          <cell r="P4736">
            <v>240</v>
          </cell>
          <cell r="Q4736">
            <v>90000</v>
          </cell>
          <cell r="R4736">
            <v>8.0704693034238488</v>
          </cell>
          <cell r="S4736">
            <v>77.01678321678321</v>
          </cell>
          <cell r="T4736">
            <v>26223</v>
          </cell>
          <cell r="U4736">
            <v>14.254547184740909</v>
          </cell>
          <cell r="V4736">
            <v>1534246</v>
          </cell>
          <cell r="W4736">
            <v>18658.400000000001</v>
          </cell>
          <cell r="X4736">
            <v>48</v>
          </cell>
          <cell r="Y4736">
            <v>17</v>
          </cell>
          <cell r="Z4736">
            <v>0</v>
          </cell>
        </row>
        <row r="4737">
          <cell r="A4737">
            <v>42354</v>
          </cell>
          <cell r="B4737">
            <v>0</v>
          </cell>
          <cell r="C4737">
            <v>0</v>
          </cell>
          <cell r="D4737">
            <v>1213</v>
          </cell>
          <cell r="E4737">
            <v>1387600</v>
          </cell>
          <cell r="F4737">
            <v>76180</v>
          </cell>
          <cell r="H4737">
            <v>0</v>
          </cell>
          <cell r="I4737">
            <v>0</v>
          </cell>
          <cell r="J4737">
            <v>0</v>
          </cell>
          <cell r="K4737">
            <v>0</v>
          </cell>
          <cell r="L4737">
            <v>40</v>
          </cell>
          <cell r="M4737">
            <v>87.97</v>
          </cell>
          <cell r="N4737">
            <v>21.8</v>
          </cell>
          <cell r="O4737">
            <v>0.24781175400704786</v>
          </cell>
          <cell r="P4737">
            <v>240</v>
          </cell>
          <cell r="Q4737">
            <v>76000</v>
          </cell>
          <cell r="R4737">
            <v>8.3197681027623052</v>
          </cell>
          <cell r="S4737">
            <v>30.324999999999999</v>
          </cell>
          <cell r="T4737">
            <v>24318</v>
          </cell>
          <cell r="U4737">
            <v>13.843896865036214</v>
          </cell>
          <cell r="V4737">
            <v>1464993</v>
          </cell>
          <cell r="W4737">
            <v>26973.8</v>
          </cell>
          <cell r="X4737">
            <v>50</v>
          </cell>
          <cell r="Y4737">
            <v>15</v>
          </cell>
          <cell r="Z4737">
            <v>0</v>
          </cell>
        </row>
        <row r="4738">
          <cell r="A4738">
            <v>42355</v>
          </cell>
          <cell r="B4738">
            <v>0</v>
          </cell>
          <cell r="C4738">
            <v>0</v>
          </cell>
          <cell r="D4738">
            <v>9753</v>
          </cell>
          <cell r="E4738">
            <v>2040130</v>
          </cell>
          <cell r="F4738">
            <v>94000</v>
          </cell>
          <cell r="H4738">
            <v>0</v>
          </cell>
          <cell r="I4738">
            <v>0</v>
          </cell>
          <cell r="J4738">
            <v>0</v>
          </cell>
          <cell r="K4738">
            <v>0</v>
          </cell>
          <cell r="L4738">
            <v>270</v>
          </cell>
          <cell r="M4738">
            <v>129.15</v>
          </cell>
          <cell r="N4738">
            <v>32.229999999999997</v>
          </cell>
          <cell r="O4738">
            <v>0.24955478126209829</v>
          </cell>
          <cell r="P4738">
            <v>240</v>
          </cell>
          <cell r="Q4738">
            <v>92000</v>
          </cell>
          <cell r="R4738">
            <v>8.2622144792876497</v>
          </cell>
          <cell r="S4738">
            <v>36.12222222222222</v>
          </cell>
          <cell r="T4738">
            <v>29904</v>
          </cell>
          <cell r="U4738">
            <v>11.633067662740922</v>
          </cell>
          <cell r="V4738">
            <v>2143883</v>
          </cell>
          <cell r="W4738">
            <v>13454.1</v>
          </cell>
          <cell r="X4738">
            <v>32</v>
          </cell>
          <cell r="Y4738">
            <v>33</v>
          </cell>
          <cell r="Z4738">
            <v>0</v>
          </cell>
        </row>
        <row r="4739">
          <cell r="A4739">
            <v>42356</v>
          </cell>
          <cell r="B4739">
            <v>0</v>
          </cell>
          <cell r="C4739">
            <v>0</v>
          </cell>
          <cell r="D4739">
            <v>1966</v>
          </cell>
          <cell r="E4739">
            <v>1964440</v>
          </cell>
          <cell r="F4739">
            <v>101450</v>
          </cell>
          <cell r="H4739">
            <v>0</v>
          </cell>
          <cell r="I4739">
            <v>0</v>
          </cell>
          <cell r="J4739">
            <v>0</v>
          </cell>
          <cell r="K4739">
            <v>0</v>
          </cell>
          <cell r="L4739">
            <v>490</v>
          </cell>
          <cell r="M4739">
            <v>121.85</v>
          </cell>
          <cell r="N4739">
            <v>29.81</v>
          </cell>
          <cell r="O4739">
            <v>0.24464505539597867</v>
          </cell>
          <cell r="P4739">
            <v>240</v>
          </cell>
          <cell r="Q4739">
            <v>91000</v>
          </cell>
          <cell r="R4739">
            <v>8.477185063602791</v>
          </cell>
          <cell r="S4739">
            <v>4.0122448979591834</v>
          </cell>
          <cell r="T4739">
            <v>29700</v>
          </cell>
          <cell r="U4739">
            <v>11.97849366687042</v>
          </cell>
          <cell r="V4739">
            <v>2067856</v>
          </cell>
          <cell r="W4739">
            <v>51568</v>
          </cell>
          <cell r="X4739">
            <v>34</v>
          </cell>
          <cell r="Y4739">
            <v>31</v>
          </cell>
          <cell r="Z4739">
            <v>0</v>
          </cell>
        </row>
        <row r="4740">
          <cell r="A4740">
            <v>42357</v>
          </cell>
          <cell r="B4740">
            <v>0</v>
          </cell>
          <cell r="C4740">
            <v>0</v>
          </cell>
          <cell r="D4740">
            <v>11173</v>
          </cell>
          <cell r="E4740">
            <v>2065010</v>
          </cell>
          <cell r="F4740">
            <v>105530</v>
          </cell>
          <cell r="H4740">
            <v>0</v>
          </cell>
          <cell r="I4740">
            <v>0</v>
          </cell>
          <cell r="J4740">
            <v>0</v>
          </cell>
          <cell r="K4740">
            <v>0</v>
          </cell>
          <cell r="L4740">
            <v>320</v>
          </cell>
          <cell r="M4740">
            <v>130.46</v>
          </cell>
          <cell r="N4740">
            <v>32.39</v>
          </cell>
          <cell r="O4740">
            <v>0.24827533343553579</v>
          </cell>
          <cell r="P4740">
            <v>240</v>
          </cell>
          <cell r="Q4740">
            <v>96000</v>
          </cell>
          <cell r="R4740">
            <v>8.3187950329602938</v>
          </cell>
          <cell r="S4740">
            <v>34.915624999999999</v>
          </cell>
          <cell r="T4740">
            <v>31291</v>
          </cell>
          <cell r="U4740">
            <v>11.961561396939011</v>
          </cell>
          <cell r="V4740">
            <v>2181713</v>
          </cell>
          <cell r="W4740">
            <v>27200.9</v>
          </cell>
          <cell r="X4740">
            <v>37</v>
          </cell>
          <cell r="Y4740">
            <v>28</v>
          </cell>
          <cell r="Z4740">
            <v>0</v>
          </cell>
        </row>
        <row r="4741">
          <cell r="A4741">
            <v>42358</v>
          </cell>
          <cell r="B4741">
            <v>0</v>
          </cell>
          <cell r="C4741">
            <v>0</v>
          </cell>
          <cell r="D4741">
            <v>0</v>
          </cell>
          <cell r="E4741">
            <v>1758610</v>
          </cell>
          <cell r="F4741">
            <v>94670</v>
          </cell>
          <cell r="H4741">
            <v>0</v>
          </cell>
          <cell r="I4741">
            <v>0</v>
          </cell>
          <cell r="J4741">
            <v>0</v>
          </cell>
          <cell r="K4741">
            <v>0</v>
          </cell>
          <cell r="L4741">
            <v>0</v>
          </cell>
          <cell r="M4741">
            <v>112.23</v>
          </cell>
          <cell r="N4741">
            <v>27.13</v>
          </cell>
          <cell r="O4741">
            <v>0.24173572128664347</v>
          </cell>
          <cell r="P4741">
            <v>240</v>
          </cell>
          <cell r="Q4741">
            <v>83000</v>
          </cell>
          <cell r="R4741">
            <v>8.2566158781074588</v>
          </cell>
          <cell r="S4741" t="str">
            <v/>
          </cell>
          <cell r="T4741">
            <v>27354</v>
          </cell>
          <cell r="U4741">
            <v>12.309654234654234</v>
          </cell>
          <cell r="V4741">
            <v>1853280</v>
          </cell>
          <cell r="W4741">
            <v>51861.7</v>
          </cell>
          <cell r="X4741">
            <v>44</v>
          </cell>
          <cell r="Y4741">
            <v>21</v>
          </cell>
          <cell r="Z4741">
            <v>0</v>
          </cell>
        </row>
        <row r="4742">
          <cell r="A4742">
            <v>42359</v>
          </cell>
          <cell r="B4742">
            <v>0</v>
          </cell>
          <cell r="C4742">
            <v>0</v>
          </cell>
          <cell r="D4742">
            <v>0</v>
          </cell>
          <cell r="E4742">
            <v>1466330</v>
          </cell>
          <cell r="F4742">
            <v>83390</v>
          </cell>
          <cell r="H4742">
            <v>0</v>
          </cell>
          <cell r="I4742">
            <v>0</v>
          </cell>
          <cell r="J4742">
            <v>0</v>
          </cell>
          <cell r="K4742">
            <v>0</v>
          </cell>
          <cell r="L4742">
            <v>0</v>
          </cell>
          <cell r="M4742">
            <v>92.66</v>
          </cell>
          <cell r="N4742">
            <v>24.83</v>
          </cell>
          <cell r="O4742">
            <v>0.26796891862723937</v>
          </cell>
          <cell r="P4742">
            <v>240</v>
          </cell>
          <cell r="Q4742">
            <v>69000</v>
          </cell>
          <cell r="R4742">
            <v>8.3624001726742936</v>
          </cell>
          <cell r="S4742" t="str">
            <v/>
          </cell>
          <cell r="T4742">
            <v>24395</v>
          </cell>
          <cell r="U4742">
            <v>13.128455462922334</v>
          </cell>
          <cell r="V4742">
            <v>1549720</v>
          </cell>
          <cell r="W4742">
            <v>46696.5</v>
          </cell>
          <cell r="X4742">
            <v>52</v>
          </cell>
          <cell r="Y4742">
            <v>13</v>
          </cell>
          <cell r="Z4742">
            <v>0.24959999999997962</v>
          </cell>
        </row>
        <row r="4743">
          <cell r="A4743">
            <v>42360</v>
          </cell>
          <cell r="B4743">
            <v>0</v>
          </cell>
          <cell r="C4743">
            <v>0</v>
          </cell>
          <cell r="D4743">
            <v>0</v>
          </cell>
          <cell r="E4743">
            <v>1586820</v>
          </cell>
          <cell r="F4743">
            <v>90340</v>
          </cell>
          <cell r="H4743">
            <v>0</v>
          </cell>
          <cell r="I4743">
            <v>0</v>
          </cell>
          <cell r="J4743">
            <v>0</v>
          </cell>
          <cell r="K4743">
            <v>0</v>
          </cell>
          <cell r="L4743">
            <v>0</v>
          </cell>
          <cell r="M4743">
            <v>101.16</v>
          </cell>
          <cell r="N4743">
            <v>23.35</v>
          </cell>
          <cell r="O4743">
            <v>0.23082245947014632</v>
          </cell>
          <cell r="P4743">
            <v>240</v>
          </cell>
          <cell r="Q4743">
            <v>75000</v>
          </cell>
          <cell r="R4743">
            <v>8.2896401739818106</v>
          </cell>
          <cell r="S4743" t="str">
            <v/>
          </cell>
          <cell r="T4743">
            <v>27105</v>
          </cell>
          <cell r="U4743">
            <v>13.478481480598154</v>
          </cell>
          <cell r="V4743">
            <v>1677160</v>
          </cell>
          <cell r="W4743">
            <v>37944.9</v>
          </cell>
          <cell r="X4743">
            <v>48</v>
          </cell>
          <cell r="Y4743">
            <v>17</v>
          </cell>
          <cell r="Z4743">
            <v>0</v>
          </cell>
        </row>
        <row r="4744">
          <cell r="A4744">
            <v>42361</v>
          </cell>
          <cell r="B4744">
            <v>0</v>
          </cell>
          <cell r="C4744">
            <v>0</v>
          </cell>
          <cell r="D4744">
            <v>0</v>
          </cell>
          <cell r="E4744">
            <v>1199810</v>
          </cell>
          <cell r="F4744">
            <v>66600</v>
          </cell>
          <cell r="H4744">
            <v>0</v>
          </cell>
          <cell r="I4744">
            <v>0</v>
          </cell>
          <cell r="J4744">
            <v>0</v>
          </cell>
          <cell r="K4744">
            <v>0</v>
          </cell>
          <cell r="L4744">
            <v>0</v>
          </cell>
          <cell r="M4744">
            <v>77.91</v>
          </cell>
          <cell r="N4744">
            <v>16.78</v>
          </cell>
          <cell r="O4744">
            <v>0.21537671672442565</v>
          </cell>
          <cell r="P4744">
            <v>240</v>
          </cell>
          <cell r="Q4744">
            <v>63000</v>
          </cell>
          <cell r="R4744">
            <v>8.127390578873058</v>
          </cell>
          <cell r="S4744" t="str">
            <v/>
          </cell>
          <cell r="T4744">
            <v>23846</v>
          </cell>
          <cell r="U4744">
            <v>15.703890525185365</v>
          </cell>
          <cell r="V4744">
            <v>1266410</v>
          </cell>
          <cell r="W4744">
            <v>28033.8</v>
          </cell>
          <cell r="X4744">
            <v>58</v>
          </cell>
          <cell r="Y4744">
            <v>7</v>
          </cell>
          <cell r="Z4744">
            <v>5.6799999999999926</v>
          </cell>
        </row>
        <row r="4745">
          <cell r="A4745">
            <v>42362</v>
          </cell>
          <cell r="B4745">
            <v>0</v>
          </cell>
          <cell r="C4745">
            <v>0</v>
          </cell>
          <cell r="D4745">
            <v>0</v>
          </cell>
          <cell r="E4745">
            <v>1541520</v>
          </cell>
          <cell r="F4745">
            <v>84630</v>
          </cell>
          <cell r="H4745">
            <v>0</v>
          </cell>
          <cell r="I4745">
            <v>0</v>
          </cell>
          <cell r="J4745">
            <v>0</v>
          </cell>
          <cell r="K4745">
            <v>0</v>
          </cell>
          <cell r="L4745">
            <v>0</v>
          </cell>
          <cell r="M4745">
            <v>94.68</v>
          </cell>
          <cell r="N4745">
            <v>21</v>
          </cell>
          <cell r="O4745">
            <v>0.2217997465145754</v>
          </cell>
          <cell r="P4745">
            <v>240</v>
          </cell>
          <cell r="Q4745">
            <v>78000</v>
          </cell>
          <cell r="R4745">
            <v>8.5876108998732565</v>
          </cell>
          <cell r="S4745" t="str">
            <v/>
          </cell>
          <cell r="T4745">
            <v>25941</v>
          </cell>
          <cell r="U4745">
            <v>13.30430403099345</v>
          </cell>
          <cell r="V4745">
            <v>1626150</v>
          </cell>
          <cell r="W4745">
            <v>30891.3</v>
          </cell>
          <cell r="X4745">
            <v>47</v>
          </cell>
          <cell r="Y4745">
            <v>18</v>
          </cell>
          <cell r="Z4745">
            <v>0</v>
          </cell>
        </row>
        <row r="4746">
          <cell r="A4746">
            <v>42363</v>
          </cell>
          <cell r="B4746">
            <v>0</v>
          </cell>
          <cell r="C4746">
            <v>0</v>
          </cell>
          <cell r="D4746">
            <v>0</v>
          </cell>
          <cell r="E4746">
            <v>1547050</v>
          </cell>
          <cell r="F4746">
            <v>85490</v>
          </cell>
          <cell r="H4746">
            <v>0</v>
          </cell>
          <cell r="I4746">
            <v>0</v>
          </cell>
          <cell r="J4746">
            <v>0</v>
          </cell>
          <cell r="K4746">
            <v>0</v>
          </cell>
          <cell r="L4746">
            <v>0</v>
          </cell>
          <cell r="M4746">
            <v>97.17</v>
          </cell>
          <cell r="N4746">
            <v>20.89</v>
          </cell>
          <cell r="O4746">
            <v>0.21498404857466297</v>
          </cell>
          <cell r="P4746">
            <v>240</v>
          </cell>
          <cell r="Q4746">
            <v>72000</v>
          </cell>
          <cell r="R4746">
            <v>8.4004322321704237</v>
          </cell>
          <cell r="S4746" t="str">
            <v/>
          </cell>
          <cell r="T4746">
            <v>25586</v>
          </cell>
          <cell r="U4746">
            <v>13.070873607997353</v>
          </cell>
          <cell r="V4746">
            <v>1632540</v>
          </cell>
          <cell r="W4746">
            <v>19843.400000000001</v>
          </cell>
          <cell r="X4746">
            <v>50</v>
          </cell>
          <cell r="Y4746">
            <v>15</v>
          </cell>
          <cell r="Z4746">
            <v>0</v>
          </cell>
        </row>
        <row r="4747">
          <cell r="A4747">
            <v>42364</v>
          </cell>
          <cell r="B4747">
            <v>0</v>
          </cell>
          <cell r="C4747">
            <v>0</v>
          </cell>
          <cell r="D4747">
            <v>0</v>
          </cell>
          <cell r="E4747">
            <v>1293910</v>
          </cell>
          <cell r="F4747">
            <v>74640</v>
          </cell>
          <cell r="H4747">
            <v>0</v>
          </cell>
          <cell r="I4747">
            <v>0</v>
          </cell>
          <cell r="J4747">
            <v>0</v>
          </cell>
          <cell r="K4747">
            <v>0</v>
          </cell>
          <cell r="L4747">
            <v>0</v>
          </cell>
          <cell r="M4747">
            <v>82.01</v>
          </cell>
          <cell r="N4747">
            <v>18.38</v>
          </cell>
          <cell r="O4747">
            <v>0.22411900987684427</v>
          </cell>
          <cell r="P4747">
            <v>240</v>
          </cell>
          <cell r="Q4747">
            <v>66000</v>
          </cell>
          <cell r="R4747">
            <v>8.3437995366418729</v>
          </cell>
          <cell r="S4747" t="str">
            <v/>
          </cell>
          <cell r="T4747">
            <v>24568</v>
          </cell>
          <cell r="U4747">
            <v>14.971840268897738</v>
          </cell>
          <cell r="V4747">
            <v>1368550</v>
          </cell>
          <cell r="W4747">
            <v>30451.599999999999</v>
          </cell>
          <cell r="X4747">
            <v>58</v>
          </cell>
          <cell r="Y4747">
            <v>7</v>
          </cell>
          <cell r="Z4747">
            <v>6.5951999999999913</v>
          </cell>
        </row>
        <row r="4748">
          <cell r="A4748">
            <v>42365</v>
          </cell>
          <cell r="B4748">
            <v>0</v>
          </cell>
          <cell r="C4748">
            <v>0</v>
          </cell>
          <cell r="D4748">
            <v>0</v>
          </cell>
          <cell r="E4748">
            <v>1648250</v>
          </cell>
          <cell r="F4748">
            <v>89230</v>
          </cell>
          <cell r="H4748">
            <v>0</v>
          </cell>
          <cell r="I4748">
            <v>0</v>
          </cell>
          <cell r="J4748">
            <v>0</v>
          </cell>
          <cell r="K4748">
            <v>0</v>
          </cell>
          <cell r="L4748">
            <v>0</v>
          </cell>
          <cell r="M4748">
            <v>107.34</v>
          </cell>
          <cell r="N4748">
            <v>23.86</v>
          </cell>
          <cell r="O4748">
            <v>0.22228433016582819</v>
          </cell>
          <cell r="P4748">
            <v>240</v>
          </cell>
          <cell r="Q4748">
            <v>81000</v>
          </cell>
          <cell r="R4748">
            <v>8.0933482392397984</v>
          </cell>
          <cell r="S4748" t="str">
            <v/>
          </cell>
          <cell r="T4748">
            <v>26377</v>
          </cell>
          <cell r="U4748">
            <v>12.66110573934664</v>
          </cell>
          <cell r="V4748">
            <v>1737480</v>
          </cell>
          <cell r="W4748">
            <v>30391.200000000001</v>
          </cell>
          <cell r="X4748">
            <v>56</v>
          </cell>
          <cell r="Y4748">
            <v>9</v>
          </cell>
          <cell r="Z4748">
            <v>4.1231999999999758</v>
          </cell>
        </row>
        <row r="4749">
          <cell r="A4749">
            <v>42366</v>
          </cell>
          <cell r="B4749">
            <v>0</v>
          </cell>
          <cell r="C4749">
            <v>0</v>
          </cell>
          <cell r="D4749">
            <v>1290</v>
          </cell>
          <cell r="E4749">
            <v>1741050</v>
          </cell>
          <cell r="F4749">
            <v>93810</v>
          </cell>
          <cell r="H4749">
            <v>0</v>
          </cell>
          <cell r="I4749">
            <v>0</v>
          </cell>
          <cell r="J4749">
            <v>0</v>
          </cell>
          <cell r="K4749">
            <v>0</v>
          </cell>
          <cell r="L4749">
            <v>70</v>
          </cell>
          <cell r="M4749">
            <v>111.96</v>
          </cell>
          <cell r="N4749">
            <v>25.21</v>
          </cell>
          <cell r="O4749">
            <v>0.22516970346552342</v>
          </cell>
          <cell r="P4749">
            <v>240</v>
          </cell>
          <cell r="Q4749">
            <v>82000</v>
          </cell>
          <cell r="R4749">
            <v>8.194265809217578</v>
          </cell>
          <cell r="S4749">
            <v>18.428571428571427</v>
          </cell>
          <cell r="T4749">
            <v>27589</v>
          </cell>
          <cell r="U4749">
            <v>12.531234376276448</v>
          </cell>
          <cell r="V4749">
            <v>1836150</v>
          </cell>
          <cell r="W4749">
            <v>21066.5</v>
          </cell>
          <cell r="X4749">
            <v>52</v>
          </cell>
          <cell r="Y4749">
            <v>13</v>
          </cell>
          <cell r="Z4749">
            <v>0</v>
          </cell>
        </row>
        <row r="4750">
          <cell r="A4750">
            <v>42367</v>
          </cell>
          <cell r="B4750">
            <v>0</v>
          </cell>
          <cell r="C4750">
            <v>0</v>
          </cell>
          <cell r="D4750">
            <v>1062</v>
          </cell>
          <cell r="E4750">
            <v>2027010</v>
          </cell>
          <cell r="F4750">
            <v>101300</v>
          </cell>
          <cell r="H4750">
            <v>0</v>
          </cell>
          <cell r="I4750">
            <v>0</v>
          </cell>
          <cell r="J4750">
            <v>0</v>
          </cell>
          <cell r="K4750">
            <v>0</v>
          </cell>
          <cell r="L4750">
            <v>40</v>
          </cell>
          <cell r="M4750">
            <v>129.76</v>
          </cell>
          <cell r="N4750">
            <v>29.33</v>
          </cell>
          <cell r="O4750">
            <v>0.22603267570900124</v>
          </cell>
          <cell r="P4750">
            <v>240</v>
          </cell>
          <cell r="Q4750">
            <v>90000</v>
          </cell>
          <cell r="R4750">
            <v>8.200947903822442</v>
          </cell>
          <cell r="S4750">
            <v>26.55</v>
          </cell>
          <cell r="T4750">
            <v>32522</v>
          </cell>
          <cell r="U4750">
            <v>12.737721732041182</v>
          </cell>
          <cell r="V4750">
            <v>2129372</v>
          </cell>
          <cell r="W4750">
            <v>36957.599999999999</v>
          </cell>
          <cell r="X4750">
            <v>38</v>
          </cell>
          <cell r="Y4750">
            <v>27</v>
          </cell>
          <cell r="Z4750">
            <v>0</v>
          </cell>
        </row>
        <row r="4751">
          <cell r="A4751">
            <v>42368</v>
          </cell>
          <cell r="B4751">
            <v>0</v>
          </cell>
          <cell r="C4751">
            <v>0</v>
          </cell>
          <cell r="D4751">
            <v>1006</v>
          </cell>
          <cell r="E4751">
            <v>2100520</v>
          </cell>
          <cell r="F4751">
            <v>107300</v>
          </cell>
          <cell r="H4751">
            <v>0</v>
          </cell>
          <cell r="I4751">
            <v>0</v>
          </cell>
          <cell r="J4751">
            <v>0</v>
          </cell>
          <cell r="K4751">
            <v>0</v>
          </cell>
          <cell r="L4751">
            <v>580</v>
          </cell>
          <cell r="M4751">
            <v>134.9</v>
          </cell>
          <cell r="N4751">
            <v>30.35</v>
          </cell>
          <cell r="O4751">
            <v>0.22498146775389177</v>
          </cell>
          <cell r="P4751">
            <v>240</v>
          </cell>
          <cell r="Q4751">
            <v>95000</v>
          </cell>
          <cell r="R4751">
            <v>8.1831727205337295</v>
          </cell>
          <cell r="S4751">
            <v>1.7344827586206897</v>
          </cell>
          <cell r="T4751">
            <v>30636</v>
          </cell>
          <cell r="U4751">
            <v>11.567422694227613</v>
          </cell>
          <cell r="V4751">
            <v>2208826</v>
          </cell>
          <cell r="W4751">
            <v>37287.699999999997</v>
          </cell>
          <cell r="X4751">
            <v>34</v>
          </cell>
          <cell r="Y4751">
            <v>31</v>
          </cell>
          <cell r="Z4751">
            <v>0</v>
          </cell>
        </row>
        <row r="4752">
          <cell r="A4752">
            <v>42369</v>
          </cell>
          <cell r="B4752">
            <v>0</v>
          </cell>
          <cell r="C4752">
            <v>0</v>
          </cell>
          <cell r="D4752">
            <v>64920</v>
          </cell>
          <cell r="E4752">
            <v>2125530</v>
          </cell>
          <cell r="F4752">
            <v>109310</v>
          </cell>
          <cell r="H4752">
            <v>0</v>
          </cell>
          <cell r="I4752">
            <v>0</v>
          </cell>
          <cell r="J4752">
            <v>0</v>
          </cell>
          <cell r="K4752">
            <v>0</v>
          </cell>
          <cell r="L4752">
            <v>1350</v>
          </cell>
          <cell r="M4752">
            <v>137.55000000000001</v>
          </cell>
          <cell r="N4752">
            <v>29.81</v>
          </cell>
          <cell r="O4752">
            <v>0.21672119229371134</v>
          </cell>
          <cell r="P4752">
            <v>240</v>
          </cell>
          <cell r="Q4752">
            <v>97000</v>
          </cell>
          <cell r="R4752">
            <v>8.1237368229734646</v>
          </cell>
          <cell r="S4752">
            <v>48.088888888888889</v>
          </cell>
          <cell r="T4752">
            <v>32625</v>
          </cell>
          <cell r="U4752">
            <v>11.831343270602151</v>
          </cell>
          <cell r="V4752">
            <v>2299760</v>
          </cell>
          <cell r="W4752">
            <v>50742.3</v>
          </cell>
          <cell r="X4752">
            <v>32</v>
          </cell>
          <cell r="Y4752">
            <v>33</v>
          </cell>
          <cell r="Z4752">
            <v>0</v>
          </cell>
        </row>
        <row r="4753">
          <cell r="A4753">
            <v>42370</v>
          </cell>
          <cell r="B4753">
            <v>0</v>
          </cell>
          <cell r="C4753">
            <v>0</v>
          </cell>
          <cell r="D4753">
            <v>75636</v>
          </cell>
          <cell r="E4753">
            <v>2111910</v>
          </cell>
          <cell r="F4753">
            <v>107910</v>
          </cell>
          <cell r="H4753">
            <v>0</v>
          </cell>
          <cell r="I4753">
            <v>0</v>
          </cell>
          <cell r="J4753">
            <v>0</v>
          </cell>
          <cell r="K4753">
            <v>0</v>
          </cell>
          <cell r="L4753">
            <v>1350</v>
          </cell>
          <cell r="M4753">
            <v>136.19</v>
          </cell>
          <cell r="N4753">
            <v>29.98</v>
          </cell>
          <cell r="O4753">
            <v>0.22013363683089801</v>
          </cell>
          <cell r="P4753">
            <v>240</v>
          </cell>
          <cell r="Q4753">
            <v>103000</v>
          </cell>
          <cell r="R4753">
            <v>8.1497173067038702</v>
          </cell>
          <cell r="S4753">
            <v>56.026666666666664</v>
          </cell>
          <cell r="T4753">
            <v>34251</v>
          </cell>
          <cell r="U4753">
            <v>12.44429603529756</v>
          </cell>
          <cell r="V4753">
            <v>2295456</v>
          </cell>
          <cell r="W4753">
            <v>52634.6</v>
          </cell>
          <cell r="X4753">
            <v>34</v>
          </cell>
          <cell r="Y4753">
            <v>31</v>
          </cell>
          <cell r="Z4753">
            <v>0</v>
          </cell>
        </row>
        <row r="4754">
          <cell r="A4754">
            <v>42371</v>
          </cell>
          <cell r="B4754">
            <v>0</v>
          </cell>
          <cell r="C4754">
            <v>0</v>
          </cell>
          <cell r="D4754">
            <v>20778</v>
          </cell>
          <cell r="E4754">
            <v>2003510</v>
          </cell>
          <cell r="F4754">
            <v>102200</v>
          </cell>
          <cell r="H4754">
            <v>0</v>
          </cell>
          <cell r="I4754">
            <v>0</v>
          </cell>
          <cell r="J4754">
            <v>0</v>
          </cell>
          <cell r="K4754">
            <v>0</v>
          </cell>
          <cell r="L4754">
            <v>580</v>
          </cell>
          <cell r="M4754">
            <v>128.85</v>
          </cell>
          <cell r="N4754">
            <v>28.85</v>
          </cell>
          <cell r="O4754">
            <v>0.22390376406674431</v>
          </cell>
          <cell r="P4754">
            <v>240</v>
          </cell>
          <cell r="Q4754">
            <v>96000</v>
          </cell>
          <cell r="R4754">
            <v>8.1711680248350795</v>
          </cell>
          <cell r="S4754">
            <v>35.824137931034485</v>
          </cell>
          <cell r="T4754">
            <v>30403</v>
          </cell>
          <cell r="U4754">
            <v>11.923933734871769</v>
          </cell>
          <cell r="V4754">
            <v>2126488</v>
          </cell>
          <cell r="W4754">
            <v>54200.3</v>
          </cell>
          <cell r="X4754">
            <v>36</v>
          </cell>
          <cell r="Y4754">
            <v>29</v>
          </cell>
          <cell r="Z4754">
            <v>0</v>
          </cell>
        </row>
        <row r="4755">
          <cell r="A4755">
            <v>42372</v>
          </cell>
          <cell r="B4755">
            <v>0</v>
          </cell>
          <cell r="C4755">
            <v>0</v>
          </cell>
          <cell r="D4755">
            <v>29620</v>
          </cell>
          <cell r="E4755">
            <v>2081310</v>
          </cell>
          <cell r="F4755">
            <v>106490</v>
          </cell>
          <cell r="H4755">
            <v>0</v>
          </cell>
          <cell r="I4755">
            <v>0</v>
          </cell>
          <cell r="J4755">
            <v>0</v>
          </cell>
          <cell r="K4755">
            <v>0</v>
          </cell>
          <cell r="L4755">
            <v>810</v>
          </cell>
          <cell r="M4755">
            <v>134.72</v>
          </cell>
          <cell r="N4755">
            <v>29.85</v>
          </cell>
          <cell r="O4755">
            <v>0.22157066508313542</v>
          </cell>
          <cell r="P4755">
            <v>240</v>
          </cell>
          <cell r="Q4755">
            <v>98000</v>
          </cell>
          <cell r="R4755">
            <v>8.1198040380047498</v>
          </cell>
          <cell r="S4755">
            <v>36.567901234567898</v>
          </cell>
          <cell r="T4755">
            <v>31432</v>
          </cell>
          <cell r="U4755">
            <v>11.82197689206375</v>
          </cell>
          <cell r="V4755">
            <v>2217420</v>
          </cell>
          <cell r="W4755">
            <v>53140.2</v>
          </cell>
          <cell r="X4755">
            <v>34</v>
          </cell>
          <cell r="Y4755">
            <v>31</v>
          </cell>
          <cell r="Z4755">
            <v>0</v>
          </cell>
        </row>
        <row r="4756">
          <cell r="A4756">
            <v>42373</v>
          </cell>
          <cell r="B4756">
            <v>0</v>
          </cell>
          <cell r="C4756">
            <v>0</v>
          </cell>
          <cell r="D4756">
            <v>181690</v>
          </cell>
          <cell r="E4756">
            <v>2167720</v>
          </cell>
          <cell r="F4756">
            <v>113650</v>
          </cell>
          <cell r="H4756">
            <v>0</v>
          </cell>
          <cell r="I4756">
            <v>0</v>
          </cell>
          <cell r="J4756">
            <v>0</v>
          </cell>
          <cell r="K4756">
            <v>0</v>
          </cell>
          <cell r="L4756">
            <v>2430</v>
          </cell>
          <cell r="M4756">
            <v>140.43</v>
          </cell>
          <cell r="N4756">
            <v>30.98</v>
          </cell>
          <cell r="O4756">
            <v>0.22060813216549169</v>
          </cell>
          <cell r="P4756">
            <v>240</v>
          </cell>
          <cell r="Q4756">
            <v>104000</v>
          </cell>
          <cell r="R4756">
            <v>8.1228013957131662</v>
          </cell>
          <cell r="S4756">
            <v>74.769547325102877</v>
          </cell>
          <cell r="T4756">
            <v>32940</v>
          </cell>
          <cell r="U4756">
            <v>11.153589437528927</v>
          </cell>
          <cell r="V4756">
            <v>2463060</v>
          </cell>
          <cell r="W4756">
            <v>48247.4</v>
          </cell>
          <cell r="X4756">
            <v>32</v>
          </cell>
          <cell r="Y4756">
            <v>33</v>
          </cell>
          <cell r="Z4756">
            <v>0</v>
          </cell>
        </row>
        <row r="4757">
          <cell r="A4757">
            <v>42374</v>
          </cell>
          <cell r="B4757">
            <v>0</v>
          </cell>
          <cell r="C4757">
            <v>0</v>
          </cell>
          <cell r="D4757">
            <v>192225</v>
          </cell>
          <cell r="E4757">
            <v>2141620</v>
          </cell>
          <cell r="F4757">
            <v>109890</v>
          </cell>
          <cell r="H4757">
            <v>0</v>
          </cell>
          <cell r="I4757">
            <v>0</v>
          </cell>
          <cell r="J4757">
            <v>0</v>
          </cell>
          <cell r="K4757">
            <v>0</v>
          </cell>
          <cell r="L4757">
            <v>2730</v>
          </cell>
          <cell r="M4757">
            <v>137.27000000000001</v>
          </cell>
          <cell r="N4757">
            <v>30.87</v>
          </cell>
          <cell r="O4757">
            <v>0.22488526262111166</v>
          </cell>
          <cell r="P4757">
            <v>240</v>
          </cell>
          <cell r="Q4757">
            <v>113000</v>
          </cell>
          <cell r="R4757">
            <v>8.2010271727252864</v>
          </cell>
          <cell r="S4757">
            <v>70.412087912087912</v>
          </cell>
          <cell r="T4757">
            <v>32210</v>
          </cell>
          <cell r="U4757">
            <v>10.992656732419842</v>
          </cell>
          <cell r="V4757">
            <v>2443735</v>
          </cell>
          <cell r="W4757">
            <v>52109.7</v>
          </cell>
          <cell r="X4757">
            <v>29</v>
          </cell>
          <cell r="Y4757">
            <v>36</v>
          </cell>
          <cell r="Z4757">
            <v>0</v>
          </cell>
        </row>
        <row r="4758">
          <cell r="A4758">
            <v>42375</v>
          </cell>
          <cell r="B4758">
            <v>0</v>
          </cell>
          <cell r="C4758">
            <v>0</v>
          </cell>
          <cell r="D4758">
            <v>117675</v>
          </cell>
          <cell r="E4758">
            <v>2089190</v>
          </cell>
          <cell r="F4758">
            <v>109600</v>
          </cell>
          <cell r="H4758">
            <v>0</v>
          </cell>
          <cell r="I4758">
            <v>0</v>
          </cell>
          <cell r="J4758">
            <v>0</v>
          </cell>
          <cell r="K4758">
            <v>0</v>
          </cell>
          <cell r="L4758">
            <v>1710</v>
          </cell>
          <cell r="M4758">
            <v>132.46</v>
          </cell>
          <cell r="N4758">
            <v>29.79</v>
          </cell>
          <cell r="O4758">
            <v>0.22489808243998186</v>
          </cell>
          <cell r="P4758">
            <v>240</v>
          </cell>
          <cell r="Q4758">
            <v>106000</v>
          </cell>
          <cell r="R4758">
            <v>8.2998263626755246</v>
          </cell>
          <cell r="S4758">
            <v>68.815789473684205</v>
          </cell>
          <cell r="T4758">
            <v>31577</v>
          </cell>
          <cell r="U4758">
            <v>11.368709650264519</v>
          </cell>
          <cell r="V4758">
            <v>2316465</v>
          </cell>
          <cell r="W4758">
            <v>56419.9</v>
          </cell>
          <cell r="X4758">
            <v>34</v>
          </cell>
          <cell r="Y4758">
            <v>31</v>
          </cell>
          <cell r="Z4758">
            <v>0</v>
          </cell>
        </row>
        <row r="4759">
          <cell r="A4759">
            <v>42376</v>
          </cell>
          <cell r="B4759">
            <v>0</v>
          </cell>
          <cell r="C4759">
            <v>0</v>
          </cell>
          <cell r="D4759">
            <v>1539</v>
          </cell>
          <cell r="E4759">
            <v>1887510</v>
          </cell>
          <cell r="F4759">
            <v>97390</v>
          </cell>
          <cell r="H4759">
            <v>0</v>
          </cell>
          <cell r="I4759">
            <v>0</v>
          </cell>
          <cell r="J4759">
            <v>0</v>
          </cell>
          <cell r="K4759">
            <v>0</v>
          </cell>
          <cell r="L4759">
            <v>360</v>
          </cell>
          <cell r="M4759">
            <v>120.43</v>
          </cell>
          <cell r="N4759">
            <v>24.12</v>
          </cell>
          <cell r="O4759">
            <v>0.20028232168064436</v>
          </cell>
          <cell r="P4759">
            <v>240</v>
          </cell>
          <cell r="Q4759">
            <v>90000</v>
          </cell>
          <cell r="R4759">
            <v>8.2408868222203768</v>
          </cell>
          <cell r="S4759">
            <v>4.2750000000000004</v>
          </cell>
          <cell r="T4759">
            <v>29388</v>
          </cell>
          <cell r="U4759">
            <v>12.338456907058308</v>
          </cell>
          <cell r="V4759">
            <v>1986439</v>
          </cell>
          <cell r="W4759">
            <v>54635.199999999997</v>
          </cell>
          <cell r="X4759">
            <v>40</v>
          </cell>
          <cell r="Y4759">
            <v>25</v>
          </cell>
          <cell r="Z4759">
            <v>0</v>
          </cell>
        </row>
        <row r="4760">
          <cell r="A4760">
            <v>42377</v>
          </cell>
          <cell r="B4760">
            <v>0</v>
          </cell>
          <cell r="C4760">
            <v>0</v>
          </cell>
          <cell r="D4760">
            <v>1072</v>
          </cell>
          <cell r="E4760">
            <v>1582250</v>
          </cell>
          <cell r="F4760">
            <v>65880</v>
          </cell>
          <cell r="H4760">
            <v>0</v>
          </cell>
          <cell r="I4760">
            <v>0</v>
          </cell>
          <cell r="J4760">
            <v>0</v>
          </cell>
          <cell r="K4760">
            <v>0</v>
          </cell>
          <cell r="L4760">
            <v>40</v>
          </cell>
          <cell r="M4760">
            <v>102.55</v>
          </cell>
          <cell r="N4760">
            <v>21.56</v>
          </cell>
          <cell r="O4760">
            <v>0.21023890784982935</v>
          </cell>
          <cell r="P4760">
            <v>240</v>
          </cell>
          <cell r="Q4760">
            <v>72000</v>
          </cell>
          <cell r="R4760">
            <v>8.0357386640663098</v>
          </cell>
          <cell r="S4760">
            <v>26.8</v>
          </cell>
          <cell r="T4760">
            <v>25551</v>
          </cell>
          <cell r="U4760">
            <v>12.921118213536001</v>
          </cell>
          <cell r="V4760">
            <v>1649202</v>
          </cell>
          <cell r="W4760">
            <v>51729.1</v>
          </cell>
          <cell r="X4760">
            <v>48</v>
          </cell>
          <cell r="Y4760">
            <v>17</v>
          </cell>
          <cell r="Z4760">
            <v>0</v>
          </cell>
        </row>
        <row r="4761">
          <cell r="A4761">
            <v>42378</v>
          </cell>
          <cell r="B4761">
            <v>0</v>
          </cell>
          <cell r="C4761">
            <v>0</v>
          </cell>
          <cell r="D4761">
            <v>66085</v>
          </cell>
          <cell r="E4761">
            <v>1845770</v>
          </cell>
          <cell r="F4761">
            <v>83350</v>
          </cell>
          <cell r="H4761">
            <v>0</v>
          </cell>
          <cell r="I4761">
            <v>0</v>
          </cell>
          <cell r="J4761">
            <v>0</v>
          </cell>
          <cell r="K4761">
            <v>0</v>
          </cell>
          <cell r="L4761">
            <v>980</v>
          </cell>
          <cell r="M4761">
            <v>119.74</v>
          </cell>
          <cell r="N4761">
            <v>26.76</v>
          </cell>
          <cell r="O4761">
            <v>0.22348421580090197</v>
          </cell>
          <cell r="P4761">
            <v>240</v>
          </cell>
          <cell r="Q4761">
            <v>108000</v>
          </cell>
          <cell r="R4761">
            <v>8.0554534825455146</v>
          </cell>
          <cell r="S4761">
            <v>67.433673469387756</v>
          </cell>
          <cell r="T4761">
            <v>28738</v>
          </cell>
          <cell r="U4761">
            <v>12.012546079224942</v>
          </cell>
          <cell r="V4761">
            <v>1995205</v>
          </cell>
          <cell r="W4761">
            <v>42305.8</v>
          </cell>
          <cell r="X4761">
            <v>37</v>
          </cell>
          <cell r="Y4761">
            <v>28</v>
          </cell>
          <cell r="Z4761">
            <v>0</v>
          </cell>
        </row>
        <row r="4762">
          <cell r="A4762">
            <v>42379</v>
          </cell>
          <cell r="B4762">
            <v>0</v>
          </cell>
          <cell r="C4762">
            <v>0</v>
          </cell>
          <cell r="D4762">
            <v>569472</v>
          </cell>
          <cell r="E4762">
            <v>2194740</v>
          </cell>
          <cell r="F4762">
            <v>104910</v>
          </cell>
          <cell r="H4762">
            <v>0</v>
          </cell>
          <cell r="I4762">
            <v>0</v>
          </cell>
          <cell r="J4762">
            <v>0</v>
          </cell>
          <cell r="K4762">
            <v>0</v>
          </cell>
          <cell r="L4762">
            <v>7180</v>
          </cell>
          <cell r="M4762">
            <v>140.85</v>
          </cell>
          <cell r="N4762">
            <v>30.32</v>
          </cell>
          <cell r="O4762">
            <v>0.21526446574369898</v>
          </cell>
          <cell r="P4762">
            <v>240</v>
          </cell>
          <cell r="Q4762">
            <v>126000</v>
          </cell>
          <cell r="R4762">
            <v>8.1634717784877537</v>
          </cell>
          <cell r="S4762">
            <v>79.313649025069637</v>
          </cell>
          <cell r="T4762">
            <v>32204</v>
          </cell>
          <cell r="U4762">
            <v>9.3610993188857066</v>
          </cell>
          <cell r="V4762">
            <v>2869122</v>
          </cell>
          <cell r="W4762">
            <v>30766.3</v>
          </cell>
          <cell r="X4762">
            <v>18</v>
          </cell>
          <cell r="Y4762">
            <v>47</v>
          </cell>
          <cell r="Z4762">
            <v>0</v>
          </cell>
        </row>
        <row r="4763">
          <cell r="A4763">
            <v>42380</v>
          </cell>
          <cell r="B4763">
            <v>0</v>
          </cell>
          <cell r="C4763">
            <v>0</v>
          </cell>
          <cell r="D4763">
            <v>319666</v>
          </cell>
          <cell r="E4763">
            <v>2127780</v>
          </cell>
          <cell r="F4763">
            <v>102870</v>
          </cell>
          <cell r="H4763">
            <v>0</v>
          </cell>
          <cell r="I4763">
            <v>0</v>
          </cell>
          <cell r="J4763">
            <v>0</v>
          </cell>
          <cell r="K4763">
            <v>0</v>
          </cell>
          <cell r="L4763">
            <v>3870</v>
          </cell>
          <cell r="M4763">
            <v>138.35</v>
          </cell>
          <cell r="N4763">
            <v>29.97</v>
          </cell>
          <cell r="O4763">
            <v>0.21662450307191905</v>
          </cell>
          <cell r="P4763">
            <v>240</v>
          </cell>
          <cell r="Q4763">
            <v>122000</v>
          </cell>
          <cell r="R4763">
            <v>8.0616190820383089</v>
          </cell>
          <cell r="S4763">
            <v>82.601033591731266</v>
          </cell>
          <cell r="T4763">
            <v>40821</v>
          </cell>
          <cell r="U4763">
            <v>13.349213979757804</v>
          </cell>
          <cell r="V4763">
            <v>2550316</v>
          </cell>
          <cell r="W4763">
            <v>43673.7</v>
          </cell>
          <cell r="X4763">
            <v>24</v>
          </cell>
          <cell r="Y4763">
            <v>41</v>
          </cell>
          <cell r="Z4763">
            <v>0</v>
          </cell>
        </row>
        <row r="4764">
          <cell r="A4764">
            <v>42381</v>
          </cell>
          <cell r="B4764">
            <v>0</v>
          </cell>
          <cell r="C4764">
            <v>0</v>
          </cell>
          <cell r="D4764">
            <v>287247</v>
          </cell>
          <cell r="E4764">
            <v>2060120</v>
          </cell>
          <cell r="F4764">
            <v>95730</v>
          </cell>
          <cell r="H4764">
            <v>0</v>
          </cell>
          <cell r="I4764">
            <v>0</v>
          </cell>
          <cell r="J4764">
            <v>0</v>
          </cell>
          <cell r="K4764">
            <v>0</v>
          </cell>
          <cell r="L4764">
            <v>3880</v>
          </cell>
          <cell r="M4764">
            <v>133.04</v>
          </cell>
          <cell r="N4764">
            <v>26.95</v>
          </cell>
          <cell r="O4764">
            <v>0.20257065544197234</v>
          </cell>
          <cell r="P4764">
            <v>240</v>
          </cell>
          <cell r="Q4764">
            <v>115000</v>
          </cell>
          <cell r="R4764">
            <v>8.1022624774503917</v>
          </cell>
          <cell r="S4764">
            <v>74.032731958762881</v>
          </cell>
          <cell r="T4764">
            <v>31812</v>
          </cell>
          <cell r="U4764">
            <v>10.859662141945245</v>
          </cell>
          <cell r="V4764">
            <v>2443097</v>
          </cell>
          <cell r="W4764">
            <v>56702.6</v>
          </cell>
          <cell r="X4764">
            <v>29</v>
          </cell>
          <cell r="Y4764">
            <v>36</v>
          </cell>
          <cell r="Z4764">
            <v>0</v>
          </cell>
        </row>
        <row r="4765">
          <cell r="A4765">
            <v>42382</v>
          </cell>
          <cell r="B4765">
            <v>0</v>
          </cell>
          <cell r="C4765">
            <v>0</v>
          </cell>
          <cell r="D4765">
            <v>276939</v>
          </cell>
          <cell r="E4765">
            <v>2148250</v>
          </cell>
          <cell r="F4765">
            <v>109540</v>
          </cell>
          <cell r="H4765">
            <v>0</v>
          </cell>
          <cell r="I4765">
            <v>0</v>
          </cell>
          <cell r="J4765">
            <v>0</v>
          </cell>
          <cell r="K4765">
            <v>0</v>
          </cell>
          <cell r="L4765">
            <v>3760</v>
          </cell>
          <cell r="M4765">
            <v>138.18</v>
          </cell>
          <cell r="N4765">
            <v>30.02</v>
          </cell>
          <cell r="O4765">
            <v>0.2172528585902446</v>
          </cell>
          <cell r="P4765">
            <v>240</v>
          </cell>
          <cell r="Q4765">
            <v>124000</v>
          </cell>
          <cell r="R4765">
            <v>8.1697423650311194</v>
          </cell>
          <cell r="S4765">
            <v>73.653989361702131</v>
          </cell>
          <cell r="T4765">
            <v>31545</v>
          </cell>
          <cell r="U4765">
            <v>10.379227917461789</v>
          </cell>
          <cell r="V4765">
            <v>2534729</v>
          </cell>
          <cell r="W4765">
            <v>55419.1</v>
          </cell>
          <cell r="X4765">
            <v>26</v>
          </cell>
          <cell r="Y4765">
            <v>39</v>
          </cell>
          <cell r="Z4765">
            <v>0</v>
          </cell>
        </row>
        <row r="4766">
          <cell r="A4766">
            <v>42383</v>
          </cell>
          <cell r="B4766">
            <v>0</v>
          </cell>
          <cell r="C4766">
            <v>0</v>
          </cell>
          <cell r="D4766">
            <v>910</v>
          </cell>
          <cell r="E4766">
            <v>1774750</v>
          </cell>
          <cell r="F4766">
            <v>97540</v>
          </cell>
          <cell r="H4766">
            <v>0</v>
          </cell>
          <cell r="I4766">
            <v>0</v>
          </cell>
          <cell r="J4766">
            <v>0</v>
          </cell>
          <cell r="K4766">
            <v>0</v>
          </cell>
          <cell r="L4766">
            <v>90</v>
          </cell>
          <cell r="M4766">
            <v>114.4</v>
          </cell>
          <cell r="N4766">
            <v>24.69</v>
          </cell>
          <cell r="O4766">
            <v>0.21582167832167831</v>
          </cell>
          <cell r="P4766">
            <v>240</v>
          </cell>
          <cell r="Q4766">
            <v>89000</v>
          </cell>
          <cell r="R4766">
            <v>8.183085664335664</v>
          </cell>
          <cell r="S4766">
            <v>10.111111111111111</v>
          </cell>
          <cell r="T4766">
            <v>27705</v>
          </cell>
          <cell r="U4766">
            <v>12.335025624599615</v>
          </cell>
          <cell r="V4766">
            <v>1873200</v>
          </cell>
          <cell r="W4766">
            <v>50888</v>
          </cell>
          <cell r="X4766">
            <v>46</v>
          </cell>
          <cell r="Y4766">
            <v>19</v>
          </cell>
          <cell r="Z4766">
            <v>0</v>
          </cell>
        </row>
        <row r="4767">
          <cell r="A4767">
            <v>42384</v>
          </cell>
          <cell r="B4767">
            <v>0</v>
          </cell>
          <cell r="C4767">
            <v>0</v>
          </cell>
          <cell r="D4767">
            <v>1120</v>
          </cell>
          <cell r="E4767">
            <v>1763260</v>
          </cell>
          <cell r="F4767">
            <v>95270</v>
          </cell>
          <cell r="H4767">
            <v>0</v>
          </cell>
          <cell r="I4767">
            <v>0</v>
          </cell>
          <cell r="J4767">
            <v>0</v>
          </cell>
          <cell r="K4767">
            <v>0</v>
          </cell>
          <cell r="L4767">
            <v>130</v>
          </cell>
          <cell r="M4767">
            <v>115.08</v>
          </cell>
          <cell r="N4767">
            <v>24.26</v>
          </cell>
          <cell r="O4767">
            <v>0.21080987139381302</v>
          </cell>
          <cell r="P4767">
            <v>240</v>
          </cell>
          <cell r="Q4767">
            <v>92000</v>
          </cell>
          <cell r="R4767">
            <v>8.0749478623566215</v>
          </cell>
          <cell r="S4767">
            <v>8.615384615384615</v>
          </cell>
          <cell r="T4767">
            <v>26104</v>
          </cell>
          <cell r="U4767">
            <v>11.706899685424677</v>
          </cell>
          <cell r="V4767">
            <v>1859650</v>
          </cell>
          <cell r="W4767">
            <v>53982.3</v>
          </cell>
          <cell r="X4767">
            <v>44</v>
          </cell>
          <cell r="Y4767">
            <v>21</v>
          </cell>
          <cell r="Z4767">
            <v>0</v>
          </cell>
        </row>
        <row r="4768">
          <cell r="A4768">
            <v>42385</v>
          </cell>
          <cell r="B4768">
            <v>0</v>
          </cell>
          <cell r="C4768">
            <v>0</v>
          </cell>
          <cell r="D4768">
            <v>72848</v>
          </cell>
          <cell r="E4768">
            <v>2154260</v>
          </cell>
          <cell r="F4768">
            <v>111060</v>
          </cell>
          <cell r="H4768">
            <v>0</v>
          </cell>
          <cell r="I4768">
            <v>0</v>
          </cell>
          <cell r="J4768">
            <v>0</v>
          </cell>
          <cell r="K4768">
            <v>0</v>
          </cell>
          <cell r="L4768">
            <v>1540</v>
          </cell>
          <cell r="M4768">
            <v>140.38</v>
          </cell>
          <cell r="N4768">
            <v>29.67</v>
          </cell>
          <cell r="O4768">
            <v>0.21135489385952416</v>
          </cell>
          <cell r="P4768">
            <v>240</v>
          </cell>
          <cell r="Q4768">
            <v>102000</v>
          </cell>
          <cell r="R4768">
            <v>8.0685282803818215</v>
          </cell>
          <cell r="S4768">
            <v>47.303896103896101</v>
          </cell>
          <cell r="T4768">
            <v>32873</v>
          </cell>
          <cell r="U4768">
            <v>11.725454287288168</v>
          </cell>
          <cell r="V4768">
            <v>2338168</v>
          </cell>
          <cell r="W4768">
            <v>38687.300000000003</v>
          </cell>
          <cell r="X4768">
            <v>30</v>
          </cell>
          <cell r="Y4768">
            <v>35</v>
          </cell>
          <cell r="Z4768">
            <v>0</v>
          </cell>
        </row>
        <row r="4769">
          <cell r="A4769">
            <v>42386</v>
          </cell>
          <cell r="B4769">
            <v>0</v>
          </cell>
          <cell r="C4769">
            <v>0</v>
          </cell>
          <cell r="D4769">
            <v>540400</v>
          </cell>
          <cell r="E4769">
            <v>2193110</v>
          </cell>
          <cell r="F4769">
            <v>116120</v>
          </cell>
          <cell r="H4769">
            <v>0</v>
          </cell>
          <cell r="I4769">
            <v>0</v>
          </cell>
          <cell r="J4769">
            <v>0</v>
          </cell>
          <cell r="K4769">
            <v>0</v>
          </cell>
          <cell r="L4769">
            <v>6710</v>
          </cell>
          <cell r="M4769">
            <v>142.51</v>
          </cell>
          <cell r="N4769">
            <v>30.37</v>
          </cell>
          <cell r="O4769">
            <v>0.21310785208055577</v>
          </cell>
          <cell r="P4769">
            <v>240</v>
          </cell>
          <cell r="Q4769">
            <v>129000</v>
          </cell>
          <cell r="R4769">
            <v>8.1019928426075367</v>
          </cell>
          <cell r="S4769">
            <v>80.536512667660205</v>
          </cell>
          <cell r="T4769">
            <v>35446</v>
          </cell>
          <cell r="U4769">
            <v>10.373965742921012</v>
          </cell>
          <cell r="V4769">
            <v>2849630</v>
          </cell>
          <cell r="W4769">
            <v>39485</v>
          </cell>
          <cell r="X4769">
            <v>18</v>
          </cell>
          <cell r="Y4769">
            <v>47</v>
          </cell>
          <cell r="Z4769">
            <v>0</v>
          </cell>
        </row>
        <row r="4770">
          <cell r="A4770">
            <v>42387</v>
          </cell>
          <cell r="B4770">
            <v>0</v>
          </cell>
          <cell r="C4770">
            <v>0</v>
          </cell>
          <cell r="D4770">
            <v>801125</v>
          </cell>
          <cell r="E4770">
            <v>2187630</v>
          </cell>
          <cell r="F4770">
            <v>114290</v>
          </cell>
          <cell r="H4770">
            <v>0</v>
          </cell>
          <cell r="I4770">
            <v>0</v>
          </cell>
          <cell r="J4770">
            <v>0</v>
          </cell>
          <cell r="K4770">
            <v>0</v>
          </cell>
          <cell r="L4770">
            <v>9750</v>
          </cell>
          <cell r="M4770">
            <v>142.31</v>
          </cell>
          <cell r="N4770">
            <v>32.130000000000003</v>
          </cell>
          <cell r="O4770">
            <v>0.22577471716674866</v>
          </cell>
          <cell r="P4770">
            <v>240</v>
          </cell>
          <cell r="Q4770">
            <v>134000</v>
          </cell>
          <cell r="R4770">
            <v>8.0876958752020229</v>
          </cell>
          <cell r="S4770">
            <v>82.166666666666671</v>
          </cell>
          <cell r="T4770">
            <v>38164</v>
          </cell>
          <cell r="U4770">
            <v>10.257271808820047</v>
          </cell>
          <cell r="V4770">
            <v>3103045</v>
          </cell>
          <cell r="W4770">
            <v>55264.9</v>
          </cell>
          <cell r="X4770">
            <v>12</v>
          </cell>
          <cell r="Y4770">
            <v>53</v>
          </cell>
          <cell r="Z4770">
            <v>0</v>
          </cell>
        </row>
        <row r="4771">
          <cell r="A4771">
            <v>42388</v>
          </cell>
          <cell r="B4771">
            <v>0</v>
          </cell>
          <cell r="C4771">
            <v>0</v>
          </cell>
          <cell r="D4771">
            <v>689506</v>
          </cell>
          <cell r="E4771">
            <v>2179700</v>
          </cell>
          <cell r="F4771">
            <v>114520</v>
          </cell>
          <cell r="H4771">
            <v>0</v>
          </cell>
          <cell r="I4771">
            <v>0</v>
          </cell>
          <cell r="J4771">
            <v>0</v>
          </cell>
          <cell r="K4771">
            <v>0</v>
          </cell>
          <cell r="L4771">
            <v>8450</v>
          </cell>
          <cell r="M4771">
            <v>142.61000000000001</v>
          </cell>
          <cell r="N4771">
            <v>30.93</v>
          </cell>
          <cell r="O4771">
            <v>0.21688521141574924</v>
          </cell>
          <cell r="P4771">
            <v>240</v>
          </cell>
          <cell r="Q4771">
            <v>128000</v>
          </cell>
          <cell r="R4771">
            <v>8.0436855760465598</v>
          </cell>
          <cell r="S4771">
            <v>81.598343195266267</v>
          </cell>
          <cell r="T4771">
            <v>34368</v>
          </cell>
          <cell r="U4771">
            <v>9.6064156025050558</v>
          </cell>
          <cell r="V4771">
            <v>2983726</v>
          </cell>
          <cell r="W4771">
            <v>56671.5</v>
          </cell>
          <cell r="X4771">
            <v>16</v>
          </cell>
          <cell r="Y4771">
            <v>49</v>
          </cell>
          <cell r="Z4771">
            <v>0</v>
          </cell>
        </row>
        <row r="4772">
          <cell r="A4772">
            <v>42389</v>
          </cell>
          <cell r="B4772">
            <v>0</v>
          </cell>
          <cell r="C4772">
            <v>0</v>
          </cell>
          <cell r="D4772">
            <v>534246</v>
          </cell>
          <cell r="E4772">
            <v>2166050</v>
          </cell>
          <cell r="F4772">
            <v>114860</v>
          </cell>
          <cell r="H4772">
            <v>0</v>
          </cell>
          <cell r="I4772">
            <v>0</v>
          </cell>
          <cell r="J4772">
            <v>0</v>
          </cell>
          <cell r="K4772">
            <v>0</v>
          </cell>
          <cell r="L4772">
            <v>6420</v>
          </cell>
          <cell r="M4772">
            <v>142.29</v>
          </cell>
          <cell r="N4772">
            <v>31.33</v>
          </cell>
          <cell r="O4772">
            <v>0.22018413100007028</v>
          </cell>
          <cell r="P4772">
            <v>240</v>
          </cell>
          <cell r="Q4772">
            <v>120000</v>
          </cell>
          <cell r="R4772">
            <v>8.0150045681354971</v>
          </cell>
          <cell r="S4772">
            <v>83.215887850467283</v>
          </cell>
          <cell r="T4772">
            <v>36827</v>
          </cell>
          <cell r="U4772">
            <v>10.910130024765945</v>
          </cell>
          <cell r="V4772">
            <v>2815156</v>
          </cell>
          <cell r="W4772">
            <v>56502.7</v>
          </cell>
          <cell r="X4772">
            <v>23</v>
          </cell>
          <cell r="Y4772">
            <v>42</v>
          </cell>
          <cell r="Z4772">
            <v>0</v>
          </cell>
        </row>
        <row r="4773">
          <cell r="A4773">
            <v>42390</v>
          </cell>
          <cell r="B4773">
            <v>0</v>
          </cell>
          <cell r="C4773">
            <v>0</v>
          </cell>
          <cell r="D4773">
            <v>476577</v>
          </cell>
          <cell r="E4773">
            <v>2197880</v>
          </cell>
          <cell r="F4773">
            <v>115730</v>
          </cell>
          <cell r="H4773">
            <v>0</v>
          </cell>
          <cell r="I4773">
            <v>0</v>
          </cell>
          <cell r="J4773">
            <v>0</v>
          </cell>
          <cell r="K4773">
            <v>0</v>
          </cell>
          <cell r="L4773">
            <v>5810</v>
          </cell>
          <cell r="M4773">
            <v>141.88999999999999</v>
          </cell>
          <cell r="N4773">
            <v>31.14</v>
          </cell>
          <cell r="O4773">
            <v>0.21946578335330189</v>
          </cell>
          <cell r="P4773">
            <v>240</v>
          </cell>
          <cell r="Q4773">
            <v>117000</v>
          </cell>
          <cell r="R4773">
            <v>8.1528296567763761</v>
          </cell>
          <cell r="S4773">
            <v>82.02702237521514</v>
          </cell>
          <cell r="T4773">
            <v>44187</v>
          </cell>
          <cell r="U4773">
            <v>13.207701849374253</v>
          </cell>
          <cell r="V4773">
            <v>2790187</v>
          </cell>
          <cell r="W4773">
            <v>55664.5</v>
          </cell>
          <cell r="X4773">
            <v>22</v>
          </cell>
          <cell r="Y4773">
            <v>43</v>
          </cell>
          <cell r="Z4773">
            <v>0</v>
          </cell>
        </row>
        <row r="4774">
          <cell r="A4774">
            <v>42391</v>
          </cell>
          <cell r="B4774">
            <v>0</v>
          </cell>
          <cell r="C4774">
            <v>306206</v>
          </cell>
          <cell r="D4774">
            <v>169000</v>
          </cell>
          <cell r="E4774">
            <v>2132760</v>
          </cell>
          <cell r="F4774">
            <v>112560</v>
          </cell>
          <cell r="H4774">
            <v>0</v>
          </cell>
          <cell r="I4774">
            <v>0</v>
          </cell>
          <cell r="J4774">
            <v>18.399999999999999</v>
          </cell>
          <cell r="K4774">
            <v>18.399999999999999</v>
          </cell>
          <cell r="L4774">
            <v>2600</v>
          </cell>
          <cell r="M4774">
            <v>139.72999999999999</v>
          </cell>
          <cell r="N4774">
            <v>31.56</v>
          </cell>
          <cell r="O4774">
            <v>0.22586416660702785</v>
          </cell>
          <cell r="P4774">
            <v>240</v>
          </cell>
          <cell r="Q4774">
            <v>117000</v>
          </cell>
          <cell r="R4774">
            <v>8.0678112945045211</v>
          </cell>
          <cell r="S4774">
            <v>65</v>
          </cell>
          <cell r="T4774">
            <v>34473</v>
          </cell>
          <cell r="U4774">
            <v>10.567986484966511</v>
          </cell>
          <cell r="V4774">
            <v>2720526</v>
          </cell>
          <cell r="W4774">
            <v>55381.3</v>
          </cell>
          <cell r="X4774">
            <v>28</v>
          </cell>
          <cell r="Y4774">
            <v>37</v>
          </cell>
          <cell r="Z4774">
            <v>0</v>
          </cell>
        </row>
        <row r="4775">
          <cell r="A4775">
            <v>42392</v>
          </cell>
          <cell r="B4775">
            <v>0</v>
          </cell>
          <cell r="C4775">
            <v>159176</v>
          </cell>
          <cell r="D4775">
            <v>165976</v>
          </cell>
          <cell r="E4775">
            <v>2126260</v>
          </cell>
          <cell r="F4775">
            <v>112600</v>
          </cell>
          <cell r="H4775">
            <v>0</v>
          </cell>
          <cell r="I4775">
            <v>0</v>
          </cell>
          <cell r="J4775">
            <v>6.54</v>
          </cell>
          <cell r="K4775">
            <v>6.54</v>
          </cell>
          <cell r="L4775">
            <v>2510</v>
          </cell>
          <cell r="M4775">
            <v>137.18</v>
          </cell>
          <cell r="N4775">
            <v>30.27</v>
          </cell>
          <cell r="O4775">
            <v>0.22065898819069835</v>
          </cell>
          <cell r="P4775">
            <v>240</v>
          </cell>
          <cell r="Q4775">
            <v>114000</v>
          </cell>
          <cell r="R4775">
            <v>8.3427358753131085</v>
          </cell>
          <cell r="S4775">
            <v>66.125896414342634</v>
          </cell>
          <cell r="T4775">
            <v>35711</v>
          </cell>
          <cell r="U4775">
            <v>11.615770129000955</v>
          </cell>
          <cell r="V4775">
            <v>2564012</v>
          </cell>
          <cell r="W4775">
            <v>57060</v>
          </cell>
          <cell r="X4775">
            <v>26</v>
          </cell>
          <cell r="Y4775">
            <v>39</v>
          </cell>
          <cell r="Z4775">
            <v>0</v>
          </cell>
        </row>
        <row r="4776">
          <cell r="A4776">
            <v>42393</v>
          </cell>
          <cell r="B4776">
            <v>0</v>
          </cell>
          <cell r="C4776">
            <v>0</v>
          </cell>
          <cell r="D4776">
            <v>163036</v>
          </cell>
          <cell r="E4776">
            <v>2162100</v>
          </cell>
          <cell r="F4776">
            <v>116670</v>
          </cell>
          <cell r="H4776">
            <v>0</v>
          </cell>
          <cell r="I4776">
            <v>0</v>
          </cell>
          <cell r="J4776">
            <v>0</v>
          </cell>
          <cell r="K4776">
            <v>0</v>
          </cell>
          <cell r="L4776">
            <v>2230</v>
          </cell>
          <cell r="M4776">
            <v>139.94999999999999</v>
          </cell>
          <cell r="N4776">
            <v>31.74</v>
          </cell>
          <cell r="O4776">
            <v>0.22679528403001073</v>
          </cell>
          <cell r="P4776">
            <v>240</v>
          </cell>
          <cell r="Q4776">
            <v>106000</v>
          </cell>
          <cell r="R4776">
            <v>8.1413719185423368</v>
          </cell>
          <cell r="S4776">
            <v>73.110313901345293</v>
          </cell>
          <cell r="T4776">
            <v>33510</v>
          </cell>
          <cell r="U4776">
            <v>11.445356428807203</v>
          </cell>
          <cell r="V4776">
            <v>2441806</v>
          </cell>
          <cell r="W4776">
            <v>53739.7</v>
          </cell>
          <cell r="X4776">
            <v>30</v>
          </cell>
          <cell r="Y4776">
            <v>35</v>
          </cell>
          <cell r="Z4776">
            <v>0</v>
          </cell>
        </row>
        <row r="4777">
          <cell r="A4777">
            <v>42394</v>
          </cell>
          <cell r="B4777">
            <v>0</v>
          </cell>
          <cell r="C4777">
            <v>0</v>
          </cell>
          <cell r="D4777">
            <v>2415</v>
          </cell>
          <cell r="E4777">
            <v>1888170</v>
          </cell>
          <cell r="F4777">
            <v>102890</v>
          </cell>
          <cell r="H4777">
            <v>0</v>
          </cell>
          <cell r="I4777">
            <v>0</v>
          </cell>
          <cell r="J4777">
            <v>0</v>
          </cell>
          <cell r="K4777">
            <v>0</v>
          </cell>
          <cell r="L4777">
            <v>500</v>
          </cell>
          <cell r="M4777">
            <v>125.38</v>
          </cell>
          <cell r="N4777">
            <v>29.67</v>
          </cell>
          <cell r="O4777">
            <v>0.23664061253788485</v>
          </cell>
          <cell r="P4777">
            <v>240</v>
          </cell>
          <cell r="Q4777">
            <v>94000</v>
          </cell>
          <cell r="R4777">
            <v>7.9401020896474721</v>
          </cell>
          <cell r="S4777">
            <v>4.83</v>
          </cell>
          <cell r="T4777">
            <v>29309</v>
          </cell>
          <cell r="U4777">
            <v>12.261857309472154</v>
          </cell>
          <cell r="V4777">
            <v>1993475</v>
          </cell>
          <cell r="W4777">
            <v>54208.3</v>
          </cell>
          <cell r="X4777">
            <v>44</v>
          </cell>
          <cell r="Y4777">
            <v>21</v>
          </cell>
          <cell r="Z4777">
            <v>0</v>
          </cell>
        </row>
        <row r="4778">
          <cell r="A4778">
            <v>42395</v>
          </cell>
          <cell r="B4778">
            <v>0</v>
          </cell>
          <cell r="C4778">
            <v>0</v>
          </cell>
          <cell r="D4778">
            <v>573935</v>
          </cell>
          <cell r="E4778">
            <v>1713280</v>
          </cell>
          <cell r="F4778">
            <v>94560</v>
          </cell>
          <cell r="H4778">
            <v>0</v>
          </cell>
          <cell r="I4778">
            <v>0</v>
          </cell>
          <cell r="J4778">
            <v>0</v>
          </cell>
          <cell r="K4778">
            <v>0</v>
          </cell>
          <cell r="L4778">
            <v>7150</v>
          </cell>
          <cell r="M4778">
            <v>111.54</v>
          </cell>
          <cell r="N4778">
            <v>24.27</v>
          </cell>
          <cell r="O4778">
            <v>0.2175901022054868</v>
          </cell>
          <cell r="P4778">
            <v>240</v>
          </cell>
          <cell r="Q4778">
            <v>102000</v>
          </cell>
          <cell r="R4778">
            <v>8.1039985655370277</v>
          </cell>
          <cell r="S4778">
            <v>80.270629370629365</v>
          </cell>
          <cell r="T4778">
            <v>32562</v>
          </cell>
          <cell r="U4778">
            <v>11.401878011147151</v>
          </cell>
          <cell r="V4778">
            <v>2381775</v>
          </cell>
          <cell r="W4778">
            <v>54956.5</v>
          </cell>
          <cell r="X4778">
            <v>34</v>
          </cell>
          <cell r="Y4778">
            <v>31</v>
          </cell>
          <cell r="Z4778">
            <v>0</v>
          </cell>
        </row>
        <row r="4779">
          <cell r="A4779">
            <v>42396</v>
          </cell>
          <cell r="B4779">
            <v>0</v>
          </cell>
          <cell r="C4779">
            <v>0</v>
          </cell>
          <cell r="D4779">
            <v>46793</v>
          </cell>
          <cell r="E4779">
            <v>1972220</v>
          </cell>
          <cell r="F4779">
            <v>49750</v>
          </cell>
          <cell r="H4779">
            <v>0</v>
          </cell>
          <cell r="I4779">
            <v>0</v>
          </cell>
          <cell r="J4779">
            <v>0</v>
          </cell>
          <cell r="K4779">
            <v>0</v>
          </cell>
          <cell r="L4779">
            <v>690</v>
          </cell>
          <cell r="M4779">
            <v>126.01</v>
          </cell>
          <cell r="N4779">
            <v>26.01</v>
          </cell>
          <cell r="O4779">
            <v>0.20641218950876916</v>
          </cell>
          <cell r="P4779">
            <v>240</v>
          </cell>
          <cell r="Q4779">
            <v>101000</v>
          </cell>
          <cell r="R4779">
            <v>8.0230537258947709</v>
          </cell>
          <cell r="S4779">
            <v>67.815942028985503</v>
          </cell>
          <cell r="T4779">
            <v>30396</v>
          </cell>
          <cell r="U4779">
            <v>12.253827045437298</v>
          </cell>
          <cell r="V4779">
            <v>2068763</v>
          </cell>
          <cell r="W4779">
            <v>43204.3</v>
          </cell>
          <cell r="X4779">
            <v>34</v>
          </cell>
          <cell r="Y4779">
            <v>31</v>
          </cell>
          <cell r="Z4779">
            <v>0</v>
          </cell>
        </row>
        <row r="4780">
          <cell r="A4780">
            <v>42397</v>
          </cell>
          <cell r="B4780">
            <v>0</v>
          </cell>
          <cell r="C4780">
            <v>0</v>
          </cell>
          <cell r="D4780">
            <v>1086</v>
          </cell>
          <cell r="E4780">
            <v>1668280</v>
          </cell>
          <cell r="F4780">
            <v>0</v>
          </cell>
          <cell r="H4780">
            <v>0</v>
          </cell>
          <cell r="I4780">
            <v>0</v>
          </cell>
          <cell r="J4780">
            <v>0</v>
          </cell>
          <cell r="K4780">
            <v>0</v>
          </cell>
          <cell r="L4780">
            <v>40</v>
          </cell>
          <cell r="M4780">
            <v>106.72</v>
          </cell>
          <cell r="N4780">
            <v>23.16</v>
          </cell>
          <cell r="O4780">
            <v>0.21701649175412294</v>
          </cell>
          <cell r="P4780">
            <v>240</v>
          </cell>
          <cell r="Q4780">
            <v>85000</v>
          </cell>
          <cell r="R4780">
            <v>7.8161544227886059</v>
          </cell>
          <cell r="S4780">
            <v>27.15</v>
          </cell>
          <cell r="T4780">
            <v>26082</v>
          </cell>
          <cell r="U4780">
            <v>13.030328879347012</v>
          </cell>
          <cell r="V4780">
            <v>1669366</v>
          </cell>
          <cell r="W4780">
            <v>37153</v>
          </cell>
          <cell r="X4780">
            <v>46</v>
          </cell>
          <cell r="Y4780">
            <v>19</v>
          </cell>
          <cell r="Z4780">
            <v>0</v>
          </cell>
        </row>
        <row r="4781">
          <cell r="A4781">
            <v>42398</v>
          </cell>
          <cell r="B4781">
            <v>0</v>
          </cell>
          <cell r="C4781">
            <v>0</v>
          </cell>
          <cell r="D4781">
            <v>884</v>
          </cell>
          <cell r="E4781">
            <v>1752760</v>
          </cell>
          <cell r="F4781">
            <v>0</v>
          </cell>
          <cell r="H4781">
            <v>0</v>
          </cell>
          <cell r="I4781">
            <v>0</v>
          </cell>
          <cell r="J4781">
            <v>0</v>
          </cell>
          <cell r="K4781">
            <v>0</v>
          </cell>
          <cell r="L4781">
            <v>50</v>
          </cell>
          <cell r="M4781">
            <v>113.99</v>
          </cell>
          <cell r="N4781">
            <v>24.71</v>
          </cell>
          <cell r="O4781">
            <v>0.21677340117554172</v>
          </cell>
          <cell r="P4781">
            <v>240</v>
          </cell>
          <cell r="Q4781">
            <v>86000</v>
          </cell>
          <cell r="R4781">
            <v>7.6882182647600663</v>
          </cell>
          <cell r="S4781">
            <v>17.68</v>
          </cell>
          <cell r="T4781">
            <v>29945</v>
          </cell>
          <cell r="U4781">
            <v>14.241277020877668</v>
          </cell>
          <cell r="V4781">
            <v>1753644</v>
          </cell>
          <cell r="W4781">
            <v>22027.4</v>
          </cell>
          <cell r="X4781">
            <v>36</v>
          </cell>
          <cell r="Y4781">
            <v>29</v>
          </cell>
          <cell r="Z4781">
            <v>0</v>
          </cell>
        </row>
        <row r="4782">
          <cell r="A4782">
            <v>42399</v>
          </cell>
          <cell r="B4782">
            <v>0</v>
          </cell>
          <cell r="C4782">
            <v>0</v>
          </cell>
          <cell r="D4782">
            <v>0</v>
          </cell>
          <cell r="E4782">
            <v>1321160</v>
          </cell>
          <cell r="F4782">
            <v>0</v>
          </cell>
          <cell r="H4782">
            <v>0</v>
          </cell>
          <cell r="I4782">
            <v>0</v>
          </cell>
          <cell r="J4782">
            <v>0</v>
          </cell>
          <cell r="K4782">
            <v>0</v>
          </cell>
          <cell r="L4782">
            <v>0</v>
          </cell>
          <cell r="M4782">
            <v>85.67</v>
          </cell>
          <cell r="N4782">
            <v>20.49</v>
          </cell>
          <cell r="O4782">
            <v>0.23917357301272321</v>
          </cell>
          <cell r="P4782">
            <v>240</v>
          </cell>
          <cell r="Q4782">
            <v>67000</v>
          </cell>
          <cell r="R4782">
            <v>7.7107505544531341</v>
          </cell>
          <cell r="S4782" t="str">
            <v/>
          </cell>
          <cell r="T4782">
            <v>25741</v>
          </cell>
          <cell r="U4782">
            <v>16.249352084531775</v>
          </cell>
          <cell r="V4782">
            <v>1321160</v>
          </cell>
          <cell r="W4782">
            <v>27</v>
          </cell>
          <cell r="X4782">
            <v>52</v>
          </cell>
          <cell r="Y4782">
            <v>13</v>
          </cell>
          <cell r="Z4782">
            <v>0</v>
          </cell>
        </row>
        <row r="4783">
          <cell r="A4783">
            <v>42400</v>
          </cell>
          <cell r="B4783">
            <v>0</v>
          </cell>
          <cell r="C4783">
            <v>0</v>
          </cell>
          <cell r="D4783">
            <v>0</v>
          </cell>
          <cell r="E4783">
            <v>1080410</v>
          </cell>
          <cell r="F4783">
            <v>0</v>
          </cell>
          <cell r="H4783">
            <v>0</v>
          </cell>
          <cell r="I4783">
            <v>0</v>
          </cell>
          <cell r="J4783">
            <v>0</v>
          </cell>
          <cell r="K4783">
            <v>0</v>
          </cell>
          <cell r="L4783">
            <v>0</v>
          </cell>
          <cell r="M4783">
            <v>70.64</v>
          </cell>
          <cell r="N4783">
            <v>18.77</v>
          </cell>
          <cell r="O4783">
            <v>0.26571347678369195</v>
          </cell>
          <cell r="P4783">
            <v>240</v>
          </cell>
          <cell r="Q4783">
            <v>60000</v>
          </cell>
          <cell r="R4783">
            <v>7.6472961494903737</v>
          </cell>
          <cell r="S4783" t="str">
            <v/>
          </cell>
          <cell r="T4783">
            <v>21694</v>
          </cell>
          <cell r="U4783">
            <v>16.746231523218036</v>
          </cell>
          <cell r="V4783">
            <v>1080410</v>
          </cell>
          <cell r="W4783">
            <v>0</v>
          </cell>
          <cell r="X4783">
            <v>56</v>
          </cell>
          <cell r="Y4783">
            <v>9</v>
          </cell>
          <cell r="Z4783">
            <v>0.69119999999998782</v>
          </cell>
        </row>
        <row r="4784">
          <cell r="A4784">
            <v>42401</v>
          </cell>
          <cell r="B4784">
            <v>0</v>
          </cell>
          <cell r="C4784">
            <v>0</v>
          </cell>
          <cell r="D4784">
            <v>0</v>
          </cell>
          <cell r="E4784">
            <v>1383350</v>
          </cell>
          <cell r="F4784">
            <v>0</v>
          </cell>
          <cell r="H4784">
            <v>0</v>
          </cell>
          <cell r="I4784">
            <v>0</v>
          </cell>
          <cell r="J4784">
            <v>0</v>
          </cell>
          <cell r="K4784">
            <v>0</v>
          </cell>
          <cell r="L4784">
            <v>0</v>
          </cell>
          <cell r="M4784">
            <v>89.4</v>
          </cell>
          <cell r="N4784">
            <v>23.11</v>
          </cell>
          <cell r="O4784">
            <v>0.25850111856823266</v>
          </cell>
          <cell r="P4784">
            <v>240</v>
          </cell>
          <cell r="Q4784">
            <v>69000</v>
          </cell>
          <cell r="R4784">
            <v>7.7368568232662192</v>
          </cell>
          <cell r="S4784" t="str">
            <v/>
          </cell>
          <cell r="T4784">
            <v>25780</v>
          </cell>
          <cell r="U4784">
            <v>15.54235732099613</v>
          </cell>
          <cell r="V4784">
            <v>1383350</v>
          </cell>
          <cell r="W4784">
            <v>0</v>
          </cell>
          <cell r="X4784">
            <v>48</v>
          </cell>
          <cell r="Y4784">
            <v>17</v>
          </cell>
          <cell r="Z4784">
            <v>0</v>
          </cell>
        </row>
        <row r="4785">
          <cell r="A4785">
            <v>42402</v>
          </cell>
          <cell r="B4785">
            <v>0</v>
          </cell>
          <cell r="C4785">
            <v>0</v>
          </cell>
          <cell r="D4785">
            <v>0</v>
          </cell>
          <cell r="E4785">
            <v>1236450</v>
          </cell>
          <cell r="F4785">
            <v>0</v>
          </cell>
          <cell r="H4785">
            <v>0</v>
          </cell>
          <cell r="I4785">
            <v>0</v>
          </cell>
          <cell r="J4785">
            <v>0</v>
          </cell>
          <cell r="K4785">
            <v>0</v>
          </cell>
          <cell r="L4785">
            <v>0</v>
          </cell>
          <cell r="M4785">
            <v>79.39</v>
          </cell>
          <cell r="N4785">
            <v>18.68</v>
          </cell>
          <cell r="O4785">
            <v>0.23529411764705882</v>
          </cell>
          <cell r="P4785">
            <v>240</v>
          </cell>
          <cell r="Q4785">
            <v>60000</v>
          </cell>
          <cell r="R4785">
            <v>7.7871898223957681</v>
          </cell>
          <cell r="S4785" t="str">
            <v/>
          </cell>
          <cell r="T4785">
            <v>34108</v>
          </cell>
          <cell r="U4785">
            <v>23.006245299041609</v>
          </cell>
          <cell r="V4785">
            <v>1236450</v>
          </cell>
          <cell r="W4785">
            <v>0</v>
          </cell>
          <cell r="X4785">
            <v>56</v>
          </cell>
          <cell r="Y4785">
            <v>9</v>
          </cell>
          <cell r="Z4785">
            <v>2.3375999999999806</v>
          </cell>
        </row>
        <row r="4786">
          <cell r="A4786">
            <v>42403</v>
          </cell>
          <cell r="B4786">
            <v>0</v>
          </cell>
          <cell r="C4786">
            <v>0</v>
          </cell>
          <cell r="D4786">
            <v>1106</v>
          </cell>
          <cell r="E4786">
            <v>1694390</v>
          </cell>
          <cell r="F4786">
            <v>0</v>
          </cell>
          <cell r="H4786">
            <v>0</v>
          </cell>
          <cell r="I4786">
            <v>0</v>
          </cell>
          <cell r="J4786">
            <v>0</v>
          </cell>
          <cell r="K4786">
            <v>0</v>
          </cell>
          <cell r="L4786">
            <v>270</v>
          </cell>
          <cell r="M4786">
            <v>107.42</v>
          </cell>
          <cell r="N4786">
            <v>25.18</v>
          </cell>
          <cell r="O4786">
            <v>0.23440700055855521</v>
          </cell>
          <cell r="P4786">
            <v>240</v>
          </cell>
          <cell r="Q4786">
            <v>90000</v>
          </cell>
          <cell r="R4786">
            <v>7.8867529324148204</v>
          </cell>
          <cell r="S4786">
            <v>4.0962962962962965</v>
          </cell>
          <cell r="T4786">
            <v>27017</v>
          </cell>
          <cell r="U4786">
            <v>13.289431529180842</v>
          </cell>
          <cell r="V4786">
            <v>1695496</v>
          </cell>
          <cell r="W4786">
            <v>0</v>
          </cell>
          <cell r="X4786">
            <v>42</v>
          </cell>
          <cell r="Y4786">
            <v>23</v>
          </cell>
          <cell r="Z4786">
            <v>0</v>
          </cell>
        </row>
        <row r="4787">
          <cell r="A4787">
            <v>42404</v>
          </cell>
          <cell r="B4787">
            <v>0</v>
          </cell>
          <cell r="C4787">
            <v>0</v>
          </cell>
          <cell r="D4787">
            <v>62735</v>
          </cell>
          <cell r="E4787">
            <v>2105870</v>
          </cell>
          <cell r="F4787">
            <v>0</v>
          </cell>
          <cell r="H4787">
            <v>0</v>
          </cell>
          <cell r="I4787">
            <v>0</v>
          </cell>
          <cell r="J4787">
            <v>0</v>
          </cell>
          <cell r="K4787">
            <v>0</v>
          </cell>
          <cell r="L4787">
            <v>1280</v>
          </cell>
          <cell r="M4787">
            <v>134.13999999999999</v>
          </cell>
          <cell r="N4787">
            <v>30.51</v>
          </cell>
          <cell r="O4787">
            <v>0.22744893394960491</v>
          </cell>
          <cell r="P4787">
            <v>240</v>
          </cell>
          <cell r="Q4787">
            <v>102000</v>
          </cell>
          <cell r="R4787">
            <v>7.8495228865364544</v>
          </cell>
          <cell r="S4787">
            <v>49.01171875</v>
          </cell>
          <cell r="T4787">
            <v>32306</v>
          </cell>
          <cell r="U4787">
            <v>12.424210033639135</v>
          </cell>
          <cell r="V4787">
            <v>2168605</v>
          </cell>
          <cell r="W4787">
            <v>0</v>
          </cell>
          <cell r="X4787">
            <v>32</v>
          </cell>
          <cell r="Y4787">
            <v>33</v>
          </cell>
          <cell r="Z4787">
            <v>0</v>
          </cell>
        </row>
        <row r="4788">
          <cell r="A4788">
            <v>42405</v>
          </cell>
          <cell r="B4788">
            <v>0</v>
          </cell>
          <cell r="C4788">
            <v>0</v>
          </cell>
          <cell r="D4788">
            <v>58789</v>
          </cell>
          <cell r="E4788">
            <v>2033440</v>
          </cell>
          <cell r="F4788">
            <v>107550</v>
          </cell>
          <cell r="H4788">
            <v>0</v>
          </cell>
          <cell r="I4788">
            <v>0</v>
          </cell>
          <cell r="J4788">
            <v>0</v>
          </cell>
          <cell r="K4788">
            <v>0</v>
          </cell>
          <cell r="L4788">
            <v>960</v>
          </cell>
          <cell r="M4788">
            <v>128</v>
          </cell>
          <cell r="N4788">
            <v>30.02</v>
          </cell>
          <cell r="O4788">
            <v>0.23453125</v>
          </cell>
          <cell r="P4788">
            <v>240</v>
          </cell>
          <cell r="Q4788">
            <v>105000</v>
          </cell>
          <cell r="R4788">
            <v>8.3632421874999991</v>
          </cell>
          <cell r="S4788">
            <v>61.23854166666667</v>
          </cell>
          <cell r="T4788">
            <v>34267</v>
          </cell>
          <cell r="U4788">
            <v>12.991613248421771</v>
          </cell>
          <cell r="V4788">
            <v>2199779</v>
          </cell>
          <cell r="W4788">
            <v>21066.799999999999</v>
          </cell>
          <cell r="X4788">
            <v>34</v>
          </cell>
          <cell r="Y4788">
            <v>31</v>
          </cell>
          <cell r="Z4788">
            <v>0</v>
          </cell>
        </row>
        <row r="4789">
          <cell r="A4789">
            <v>42406</v>
          </cell>
          <cell r="B4789">
            <v>0</v>
          </cell>
          <cell r="C4789">
            <v>0</v>
          </cell>
          <cell r="D4789">
            <v>36847</v>
          </cell>
          <cell r="E4789">
            <v>1861130</v>
          </cell>
          <cell r="F4789">
            <v>102170</v>
          </cell>
          <cell r="H4789">
            <v>0</v>
          </cell>
          <cell r="I4789">
            <v>0</v>
          </cell>
          <cell r="J4789">
            <v>0</v>
          </cell>
          <cell r="K4789">
            <v>0</v>
          </cell>
          <cell r="L4789">
            <v>640</v>
          </cell>
          <cell r="M4789">
            <v>117.8</v>
          </cell>
          <cell r="N4789">
            <v>27.1</v>
          </cell>
          <cell r="O4789">
            <v>0.2300509337860781</v>
          </cell>
          <cell r="P4789">
            <v>240</v>
          </cell>
          <cell r="Q4789">
            <v>100000</v>
          </cell>
          <cell r="R4789">
            <v>8.3331918505942273</v>
          </cell>
          <cell r="S4789">
            <v>57.573437499999997</v>
          </cell>
          <cell r="T4789">
            <v>27323</v>
          </cell>
          <cell r="U4789">
            <v>11.392853625258544</v>
          </cell>
          <cell r="V4789">
            <v>2000147</v>
          </cell>
          <cell r="W4789">
            <v>53146.3</v>
          </cell>
          <cell r="X4789">
            <v>38</v>
          </cell>
          <cell r="Y4789">
            <v>27</v>
          </cell>
          <cell r="Z4789">
            <v>0</v>
          </cell>
        </row>
        <row r="4790">
          <cell r="A4790">
            <v>42407</v>
          </cell>
          <cell r="B4790">
            <v>0</v>
          </cell>
          <cell r="C4790">
            <v>0</v>
          </cell>
          <cell r="D4790">
            <v>1140</v>
          </cell>
          <cell r="E4790">
            <v>1743160</v>
          </cell>
          <cell r="F4790">
            <v>95660</v>
          </cell>
          <cell r="H4790">
            <v>0</v>
          </cell>
          <cell r="I4790">
            <v>0</v>
          </cell>
          <cell r="J4790">
            <v>0</v>
          </cell>
          <cell r="K4790">
            <v>0</v>
          </cell>
          <cell r="L4790">
            <v>50</v>
          </cell>
          <cell r="M4790">
            <v>110.66</v>
          </cell>
          <cell r="N4790">
            <v>25.05</v>
          </cell>
          <cell r="O4790">
            <v>0.22636905837701068</v>
          </cell>
          <cell r="P4790">
            <v>240</v>
          </cell>
          <cell r="Q4790">
            <v>85000</v>
          </cell>
          <cell r="R4790">
            <v>8.3084221941080791</v>
          </cell>
          <cell r="S4790">
            <v>22.8</v>
          </cell>
          <cell r="T4790">
            <v>26633</v>
          </cell>
          <cell r="U4790">
            <v>12.071959173025501</v>
          </cell>
          <cell r="V4790">
            <v>1839960</v>
          </cell>
          <cell r="W4790">
            <v>49826.9</v>
          </cell>
          <cell r="X4790">
            <v>44</v>
          </cell>
          <cell r="Y4790">
            <v>21</v>
          </cell>
          <cell r="Z4790">
            <v>0</v>
          </cell>
        </row>
        <row r="4791">
          <cell r="A4791">
            <v>42408</v>
          </cell>
          <cell r="B4791">
            <v>0</v>
          </cell>
          <cell r="C4791">
            <v>0</v>
          </cell>
          <cell r="D4791">
            <v>213336</v>
          </cell>
          <cell r="E4791">
            <v>2085660</v>
          </cell>
          <cell r="F4791">
            <v>109020</v>
          </cell>
          <cell r="H4791">
            <v>0</v>
          </cell>
          <cell r="I4791">
            <v>0</v>
          </cell>
          <cell r="J4791">
            <v>0</v>
          </cell>
          <cell r="K4791">
            <v>0</v>
          </cell>
          <cell r="L4791">
            <v>2800</v>
          </cell>
          <cell r="M4791">
            <v>132.71</v>
          </cell>
          <cell r="N4791">
            <v>29.85</v>
          </cell>
          <cell r="O4791">
            <v>0.22492653153492578</v>
          </cell>
          <cell r="P4791">
            <v>240</v>
          </cell>
          <cell r="Q4791">
            <v>111000</v>
          </cell>
          <cell r="R4791">
            <v>8.268706201491975</v>
          </cell>
          <cell r="S4791">
            <v>76.191428571428574</v>
          </cell>
          <cell r="T4791">
            <v>33872</v>
          </cell>
          <cell r="U4791">
            <v>11.731337333306755</v>
          </cell>
          <cell r="V4791">
            <v>2408016</v>
          </cell>
          <cell r="W4791">
            <v>42031.199999999997</v>
          </cell>
          <cell r="X4791">
            <v>32</v>
          </cell>
          <cell r="Y4791">
            <v>33</v>
          </cell>
          <cell r="Z4791">
            <v>0</v>
          </cell>
        </row>
        <row r="4792">
          <cell r="A4792">
            <v>42409</v>
          </cell>
          <cell r="B4792">
            <v>0</v>
          </cell>
          <cell r="C4792">
            <v>0</v>
          </cell>
          <cell r="D4792">
            <v>611356</v>
          </cell>
          <cell r="E4792">
            <v>2150600</v>
          </cell>
          <cell r="F4792">
            <v>112420</v>
          </cell>
          <cell r="H4792">
            <v>0</v>
          </cell>
          <cell r="I4792">
            <v>0</v>
          </cell>
          <cell r="J4792">
            <v>0</v>
          </cell>
          <cell r="K4792">
            <v>0</v>
          </cell>
          <cell r="L4792">
            <v>7430</v>
          </cell>
          <cell r="M4792">
            <v>136.81</v>
          </cell>
          <cell r="N4792">
            <v>30.95</v>
          </cell>
          <cell r="O4792">
            <v>0.22622615305898691</v>
          </cell>
          <cell r="P4792">
            <v>240</v>
          </cell>
          <cell r="Q4792">
            <v>121000</v>
          </cell>
          <cell r="R4792">
            <v>8.2706673488780051</v>
          </cell>
          <cell r="S4792">
            <v>82.28209959623149</v>
          </cell>
          <cell r="T4792">
            <v>32230</v>
          </cell>
          <cell r="U4792">
            <v>9.3515322977926356</v>
          </cell>
          <cell r="V4792">
            <v>2874376</v>
          </cell>
          <cell r="W4792">
            <v>37692.400000000001</v>
          </cell>
          <cell r="X4792">
            <v>20</v>
          </cell>
          <cell r="Y4792">
            <v>45</v>
          </cell>
          <cell r="Z4792">
            <v>0</v>
          </cell>
        </row>
        <row r="4793">
          <cell r="A4793">
            <v>42410</v>
          </cell>
          <cell r="B4793">
            <v>0</v>
          </cell>
          <cell r="C4793">
            <v>0</v>
          </cell>
          <cell r="D4793">
            <v>603257</v>
          </cell>
          <cell r="E4793">
            <v>2189830</v>
          </cell>
          <cell r="F4793">
            <v>113480</v>
          </cell>
          <cell r="H4793">
            <v>0</v>
          </cell>
          <cell r="I4793">
            <v>0</v>
          </cell>
          <cell r="J4793">
            <v>0</v>
          </cell>
          <cell r="K4793">
            <v>0</v>
          </cell>
          <cell r="L4793">
            <v>7100</v>
          </cell>
          <cell r="M4793">
            <v>136.41</v>
          </cell>
          <cell r="N4793">
            <v>32.590000000000003</v>
          </cell>
          <cell r="O4793">
            <v>0.23891210321823916</v>
          </cell>
          <cell r="P4793">
            <v>240</v>
          </cell>
          <cell r="Q4793">
            <v>125000</v>
          </cell>
          <cell r="R4793">
            <v>8.4425995161645044</v>
          </cell>
          <cell r="S4793">
            <v>84.965774647887329</v>
          </cell>
          <cell r="T4793">
            <v>32037</v>
          </cell>
          <cell r="U4793">
            <v>9.192582864939979</v>
          </cell>
          <cell r="V4793">
            <v>2906567</v>
          </cell>
          <cell r="W4793">
            <v>52951.9</v>
          </cell>
          <cell r="X4793">
            <v>18</v>
          </cell>
          <cell r="Y4793">
            <v>47</v>
          </cell>
          <cell r="Z4793">
            <v>0</v>
          </cell>
        </row>
        <row r="4794">
          <cell r="A4794">
            <v>42411</v>
          </cell>
          <cell r="B4794">
            <v>0</v>
          </cell>
          <cell r="C4794">
            <v>0</v>
          </cell>
          <cell r="D4794">
            <v>326980</v>
          </cell>
          <cell r="E4794">
            <v>2206880</v>
          </cell>
          <cell r="F4794">
            <v>114750</v>
          </cell>
          <cell r="H4794">
            <v>0</v>
          </cell>
          <cell r="I4794">
            <v>0</v>
          </cell>
          <cell r="J4794">
            <v>0</v>
          </cell>
          <cell r="K4794">
            <v>0</v>
          </cell>
          <cell r="L4794">
            <v>4030</v>
          </cell>
          <cell r="M4794">
            <v>139.09</v>
          </cell>
          <cell r="N4794">
            <v>32.229999999999997</v>
          </cell>
          <cell r="O4794">
            <v>0.2317204687612337</v>
          </cell>
          <cell r="P4794">
            <v>240</v>
          </cell>
          <cell r="Q4794">
            <v>118000</v>
          </cell>
          <cell r="R4794">
            <v>8.3457833057732405</v>
          </cell>
          <cell r="S4794">
            <v>81.136476426799007</v>
          </cell>
          <cell r="T4794">
            <v>37945</v>
          </cell>
          <cell r="U4794">
            <v>11.948203019697123</v>
          </cell>
          <cell r="V4794">
            <v>2648610</v>
          </cell>
          <cell r="W4794">
            <v>55198.8</v>
          </cell>
          <cell r="X4794">
            <v>27</v>
          </cell>
          <cell r="Y4794">
            <v>38</v>
          </cell>
          <cell r="Z4794">
            <v>0</v>
          </cell>
        </row>
        <row r="4795">
          <cell r="A4795">
            <v>42412</v>
          </cell>
          <cell r="B4795">
            <v>0</v>
          </cell>
          <cell r="C4795">
            <v>0</v>
          </cell>
          <cell r="D4795">
            <v>300223</v>
          </cell>
          <cell r="E4795">
            <v>2186990</v>
          </cell>
          <cell r="F4795">
            <v>115100</v>
          </cell>
          <cell r="H4795">
            <v>0</v>
          </cell>
          <cell r="I4795">
            <v>0</v>
          </cell>
          <cell r="J4795">
            <v>0</v>
          </cell>
          <cell r="K4795">
            <v>0</v>
          </cell>
          <cell r="L4795">
            <v>3690</v>
          </cell>
          <cell r="M4795">
            <v>138.62</v>
          </cell>
          <cell r="N4795">
            <v>32.020000000000003</v>
          </cell>
          <cell r="O4795">
            <v>0.23099119896118889</v>
          </cell>
          <cell r="P4795">
            <v>240</v>
          </cell>
          <cell r="Q4795">
            <v>115000</v>
          </cell>
          <cell r="R4795">
            <v>8.303599769153081</v>
          </cell>
          <cell r="S4795">
            <v>81.361246612466118</v>
          </cell>
          <cell r="T4795">
            <v>35070</v>
          </cell>
          <cell r="U4795">
            <v>11.239378199317299</v>
          </cell>
          <cell r="V4795">
            <v>2602313</v>
          </cell>
          <cell r="W4795">
            <v>56662.3</v>
          </cell>
          <cell r="X4795">
            <v>29</v>
          </cell>
          <cell r="Y4795">
            <v>36</v>
          </cell>
          <cell r="Z4795">
            <v>0</v>
          </cell>
        </row>
        <row r="4796">
          <cell r="A4796">
            <v>42413</v>
          </cell>
          <cell r="B4796">
            <v>0</v>
          </cell>
          <cell r="C4796">
            <v>0</v>
          </cell>
          <cell r="D4796">
            <v>601169</v>
          </cell>
          <cell r="E4796">
            <v>2195730</v>
          </cell>
          <cell r="F4796">
            <v>116120</v>
          </cell>
          <cell r="H4796">
            <v>0</v>
          </cell>
          <cell r="I4796">
            <v>0</v>
          </cell>
          <cell r="J4796">
            <v>0</v>
          </cell>
          <cell r="K4796">
            <v>0</v>
          </cell>
          <cell r="L4796">
            <v>7160</v>
          </cell>
          <cell r="M4796">
            <v>137.6</v>
          </cell>
          <cell r="N4796">
            <v>30.58</v>
          </cell>
          <cell r="O4796">
            <v>0.22223837209302325</v>
          </cell>
          <cell r="P4796">
            <v>240</v>
          </cell>
          <cell r="Q4796">
            <v>126000</v>
          </cell>
          <cell r="R4796">
            <v>8.400617732558139</v>
          </cell>
          <cell r="S4796">
            <v>83.96215083798883</v>
          </cell>
          <cell r="T4796">
            <v>33586</v>
          </cell>
          <cell r="U4796">
            <v>9.6157024722461468</v>
          </cell>
          <cell r="V4796">
            <v>2913019</v>
          </cell>
          <cell r="W4796">
            <v>57571.4</v>
          </cell>
          <cell r="X4796">
            <v>20</v>
          </cell>
          <cell r="Y4796">
            <v>45</v>
          </cell>
          <cell r="Z4796">
            <v>0</v>
          </cell>
        </row>
        <row r="4797">
          <cell r="A4797">
            <v>42414</v>
          </cell>
          <cell r="B4797">
            <v>0</v>
          </cell>
          <cell r="C4797">
            <v>0</v>
          </cell>
          <cell r="D4797">
            <v>446525</v>
          </cell>
          <cell r="E4797">
            <v>2197640</v>
          </cell>
          <cell r="F4797">
            <v>115640</v>
          </cell>
          <cell r="H4797">
            <v>0</v>
          </cell>
          <cell r="I4797">
            <v>0</v>
          </cell>
          <cell r="J4797">
            <v>0</v>
          </cell>
          <cell r="K4797">
            <v>0</v>
          </cell>
          <cell r="L4797">
            <v>5380</v>
          </cell>
          <cell r="M4797">
            <v>137.79</v>
          </cell>
          <cell r="N4797">
            <v>31.16</v>
          </cell>
          <cell r="O4797">
            <v>0.22614122940706874</v>
          </cell>
          <cell r="P4797">
            <v>240</v>
          </cell>
          <cell r="Q4797">
            <v>115000</v>
          </cell>
          <cell r="R4797">
            <v>8.3942230931127071</v>
          </cell>
          <cell r="S4797">
            <v>82.99721189591078</v>
          </cell>
          <cell r="T4797">
            <v>31214</v>
          </cell>
          <cell r="U4797">
            <v>9.4327229641224655</v>
          </cell>
          <cell r="V4797">
            <v>2759805</v>
          </cell>
          <cell r="W4797">
            <v>56962.7</v>
          </cell>
          <cell r="X4797">
            <v>24</v>
          </cell>
          <cell r="Y4797">
            <v>41</v>
          </cell>
          <cell r="Z4797">
            <v>0</v>
          </cell>
        </row>
        <row r="4798">
          <cell r="A4798">
            <v>42415</v>
          </cell>
          <cell r="B4798">
            <v>0</v>
          </cell>
          <cell r="C4798">
            <v>0</v>
          </cell>
          <cell r="D4798">
            <v>130924</v>
          </cell>
          <cell r="E4798">
            <v>2168470</v>
          </cell>
          <cell r="F4798">
            <v>113820</v>
          </cell>
          <cell r="H4798">
            <v>0</v>
          </cell>
          <cell r="I4798">
            <v>0</v>
          </cell>
          <cell r="J4798">
            <v>0</v>
          </cell>
          <cell r="K4798">
            <v>0</v>
          </cell>
          <cell r="L4798">
            <v>1940</v>
          </cell>
          <cell r="M4798">
            <v>136.19999999999999</v>
          </cell>
          <cell r="N4798">
            <v>31.7</v>
          </cell>
          <cell r="O4798">
            <v>0.23274596182085169</v>
          </cell>
          <cell r="P4798">
            <v>240</v>
          </cell>
          <cell r="Q4798">
            <v>105000</v>
          </cell>
          <cell r="R4798">
            <v>8.3784508076358293</v>
          </cell>
          <cell r="S4798">
            <v>67.486597938144328</v>
          </cell>
          <cell r="T4798">
            <v>31940</v>
          </cell>
          <cell r="U4798">
            <v>11.038374549459764</v>
          </cell>
          <cell r="V4798">
            <v>2413214</v>
          </cell>
          <cell r="W4798">
            <v>56636.3</v>
          </cell>
          <cell r="X4798">
            <v>33</v>
          </cell>
          <cell r="Y4798">
            <v>32</v>
          </cell>
          <cell r="Z4798">
            <v>0</v>
          </cell>
        </row>
        <row r="4799">
          <cell r="A4799">
            <v>42416</v>
          </cell>
          <cell r="B4799">
            <v>0</v>
          </cell>
          <cell r="C4799">
            <v>0</v>
          </cell>
          <cell r="D4799">
            <v>106269</v>
          </cell>
          <cell r="E4799">
            <v>2201840</v>
          </cell>
          <cell r="F4799">
            <v>115680</v>
          </cell>
          <cell r="H4799">
            <v>0</v>
          </cell>
          <cell r="I4799">
            <v>0</v>
          </cell>
          <cell r="J4799">
            <v>0</v>
          </cell>
          <cell r="K4799">
            <v>0</v>
          </cell>
          <cell r="L4799">
            <v>1740</v>
          </cell>
          <cell r="M4799">
            <v>137.38999999999999</v>
          </cell>
          <cell r="N4799">
            <v>28.98</v>
          </cell>
          <cell r="O4799">
            <v>0.21093238226945196</v>
          </cell>
          <cell r="P4799">
            <v>240</v>
          </cell>
          <cell r="Q4799">
            <v>101000</v>
          </cell>
          <cell r="R4799">
            <v>8.4340927287284373</v>
          </cell>
          <cell r="S4799">
            <v>61.074137931034485</v>
          </cell>
          <cell r="T4799">
            <v>30176</v>
          </cell>
          <cell r="U4799">
            <v>10.383240455336665</v>
          </cell>
          <cell r="V4799">
            <v>2423789</v>
          </cell>
          <cell r="W4799">
            <v>56740.5</v>
          </cell>
          <cell r="X4799">
            <v>32</v>
          </cell>
          <cell r="Y4799">
            <v>33</v>
          </cell>
          <cell r="Z4799">
            <v>0</v>
          </cell>
        </row>
        <row r="4800">
          <cell r="A4800">
            <v>42417</v>
          </cell>
          <cell r="B4800">
            <v>0</v>
          </cell>
          <cell r="C4800">
            <v>0</v>
          </cell>
          <cell r="D4800">
            <v>2400</v>
          </cell>
          <cell r="E4800">
            <v>2022280</v>
          </cell>
          <cell r="F4800">
            <v>105630</v>
          </cell>
          <cell r="H4800">
            <v>0</v>
          </cell>
          <cell r="I4800">
            <v>0</v>
          </cell>
          <cell r="J4800">
            <v>0</v>
          </cell>
          <cell r="K4800">
            <v>0</v>
          </cell>
          <cell r="L4800">
            <v>640</v>
          </cell>
          <cell r="M4800">
            <v>128.29</v>
          </cell>
          <cell r="N4800">
            <v>27.44</v>
          </cell>
          <cell r="O4800">
            <v>0.21389040455218647</v>
          </cell>
          <cell r="P4800">
            <v>240</v>
          </cell>
          <cell r="Q4800">
            <v>95000</v>
          </cell>
          <cell r="R4800">
            <v>8.293358796476733</v>
          </cell>
          <cell r="S4800">
            <v>3.75</v>
          </cell>
          <cell r="T4800">
            <v>28123</v>
          </cell>
          <cell r="U4800">
            <v>11.0099384596608</v>
          </cell>
          <cell r="V4800">
            <v>2130310</v>
          </cell>
          <cell r="W4800">
            <v>55500.9</v>
          </cell>
          <cell r="X4800">
            <v>40</v>
          </cell>
          <cell r="Y4800">
            <v>25</v>
          </cell>
          <cell r="Z4800">
            <v>0</v>
          </cell>
        </row>
        <row r="4801">
          <cell r="A4801">
            <v>42418</v>
          </cell>
          <cell r="B4801">
            <v>0</v>
          </cell>
          <cell r="C4801">
            <v>0</v>
          </cell>
          <cell r="D4801">
            <v>5261</v>
          </cell>
          <cell r="E4801">
            <v>1816020</v>
          </cell>
          <cell r="F4801">
            <v>98990</v>
          </cell>
          <cell r="H4801">
            <v>0</v>
          </cell>
          <cell r="I4801">
            <v>0</v>
          </cell>
          <cell r="J4801">
            <v>0</v>
          </cell>
          <cell r="K4801">
            <v>0</v>
          </cell>
          <cell r="L4801">
            <v>420</v>
          </cell>
          <cell r="M4801">
            <v>113.49</v>
          </cell>
          <cell r="N4801">
            <v>23.39</v>
          </cell>
          <cell r="O4801">
            <v>0.20609745352013395</v>
          </cell>
          <cell r="P4801">
            <v>240</v>
          </cell>
          <cell r="Q4801">
            <v>93000</v>
          </cell>
          <cell r="R4801">
            <v>8.4369107410344526</v>
          </cell>
          <cell r="S4801">
            <v>12.526190476190477</v>
          </cell>
          <cell r="T4801">
            <v>27567</v>
          </cell>
          <cell r="U4801">
            <v>11.972725724650322</v>
          </cell>
          <cell r="V4801">
            <v>1920271</v>
          </cell>
          <cell r="W4801">
            <v>56787.3</v>
          </cell>
          <cell r="X4801">
            <v>44</v>
          </cell>
          <cell r="Y4801">
            <v>21</v>
          </cell>
          <cell r="Z4801">
            <v>0</v>
          </cell>
        </row>
        <row r="4802">
          <cell r="A4802">
            <v>42419</v>
          </cell>
          <cell r="B4802">
            <v>0</v>
          </cell>
          <cell r="C4802">
            <v>0</v>
          </cell>
          <cell r="D4802">
            <v>0</v>
          </cell>
          <cell r="E4802">
            <v>1407280</v>
          </cell>
          <cell r="F4802">
            <v>82200</v>
          </cell>
          <cell r="H4802">
            <v>0</v>
          </cell>
          <cell r="I4802">
            <v>0</v>
          </cell>
          <cell r="J4802">
            <v>0</v>
          </cell>
          <cell r="K4802">
            <v>0</v>
          </cell>
          <cell r="L4802">
            <v>0</v>
          </cell>
          <cell r="M4802">
            <v>89.65</v>
          </cell>
          <cell r="N4802">
            <v>19.18</v>
          </cell>
          <cell r="O4802">
            <v>0.21394311210262129</v>
          </cell>
          <cell r="P4802">
            <v>240</v>
          </cell>
          <cell r="Q4802">
            <v>65000</v>
          </cell>
          <cell r="R4802">
            <v>8.3071946458449517</v>
          </cell>
          <cell r="S4802" t="str">
            <v/>
          </cell>
          <cell r="T4802">
            <v>24019</v>
          </cell>
          <cell r="U4802">
            <v>13.448885517093212</v>
          </cell>
          <cell r="V4802">
            <v>1489480</v>
          </cell>
          <cell r="W4802">
            <v>48795.4</v>
          </cell>
          <cell r="X4802">
            <v>58</v>
          </cell>
          <cell r="Y4802">
            <v>7</v>
          </cell>
          <cell r="Z4802">
            <v>1.7439999999999856</v>
          </cell>
        </row>
        <row r="4803">
          <cell r="A4803">
            <v>42420</v>
          </cell>
          <cell r="B4803">
            <v>0</v>
          </cell>
          <cell r="C4803">
            <v>0</v>
          </cell>
          <cell r="D4803">
            <v>0</v>
          </cell>
          <cell r="E4803">
            <v>1238920</v>
          </cell>
          <cell r="F4803">
            <v>72360</v>
          </cell>
          <cell r="H4803">
            <v>0</v>
          </cell>
          <cell r="I4803">
            <v>0</v>
          </cell>
          <cell r="J4803">
            <v>0</v>
          </cell>
          <cell r="K4803">
            <v>0</v>
          </cell>
          <cell r="L4803">
            <v>0</v>
          </cell>
          <cell r="M4803">
            <v>81.58</v>
          </cell>
          <cell r="N4803">
            <v>20.2</v>
          </cell>
          <cell r="O4803">
            <v>0.24760970826182888</v>
          </cell>
          <cell r="P4803">
            <v>240</v>
          </cell>
          <cell r="Q4803">
            <v>61000</v>
          </cell>
          <cell r="R4803">
            <v>8.0367737190487869</v>
          </cell>
          <cell r="S4803" t="str">
            <v/>
          </cell>
          <cell r="T4803">
            <v>23736</v>
          </cell>
          <cell r="U4803">
            <v>15.096565188213043</v>
          </cell>
          <cell r="V4803">
            <v>1311280</v>
          </cell>
          <cell r="W4803">
            <v>39652.699999999997</v>
          </cell>
          <cell r="X4803">
            <v>57</v>
          </cell>
          <cell r="Y4803">
            <v>8</v>
          </cell>
          <cell r="Z4803">
            <v>4.5567999999999955</v>
          </cell>
        </row>
        <row r="4804">
          <cell r="A4804">
            <v>42421</v>
          </cell>
          <cell r="B4804">
            <v>0</v>
          </cell>
          <cell r="C4804">
            <v>0</v>
          </cell>
          <cell r="D4804">
            <v>0</v>
          </cell>
          <cell r="E4804">
            <v>1325110</v>
          </cell>
          <cell r="F4804">
            <v>78100</v>
          </cell>
          <cell r="H4804">
            <v>0</v>
          </cell>
          <cell r="I4804">
            <v>0</v>
          </cell>
          <cell r="J4804">
            <v>0</v>
          </cell>
          <cell r="K4804">
            <v>0</v>
          </cell>
          <cell r="L4804">
            <v>0</v>
          </cell>
          <cell r="M4804">
            <v>84.58</v>
          </cell>
          <cell r="N4804">
            <v>20.03</v>
          </cell>
          <cell r="O4804">
            <v>0.23681721447150628</v>
          </cell>
          <cell r="P4804">
            <v>240</v>
          </cell>
          <cell r="Q4804">
            <v>72000</v>
          </cell>
          <cell r="R4804">
            <v>8.2951643414518799</v>
          </cell>
          <cell r="S4804" t="str">
            <v/>
          </cell>
          <cell r="T4804">
            <v>23860</v>
          </cell>
          <cell r="U4804">
            <v>14.181227328767612</v>
          </cell>
          <cell r="V4804">
            <v>1403210</v>
          </cell>
          <cell r="W4804">
            <v>25320.1</v>
          </cell>
          <cell r="X4804">
            <v>52</v>
          </cell>
          <cell r="Y4804">
            <v>13</v>
          </cell>
          <cell r="Z4804">
            <v>0</v>
          </cell>
        </row>
        <row r="4805">
          <cell r="A4805">
            <v>42422</v>
          </cell>
          <cell r="B4805">
            <v>0</v>
          </cell>
          <cell r="C4805">
            <v>0</v>
          </cell>
          <cell r="D4805">
            <v>1150</v>
          </cell>
          <cell r="E4805">
            <v>1811640</v>
          </cell>
          <cell r="F4805">
            <v>96830</v>
          </cell>
          <cell r="H4805">
            <v>0</v>
          </cell>
          <cell r="I4805">
            <v>0</v>
          </cell>
          <cell r="J4805">
            <v>0</v>
          </cell>
          <cell r="K4805">
            <v>0</v>
          </cell>
          <cell r="L4805">
            <v>90</v>
          </cell>
          <cell r="M4805">
            <v>114.5</v>
          </cell>
          <cell r="N4805">
            <v>26.64</v>
          </cell>
          <cell r="O4805">
            <v>0.23266375545851528</v>
          </cell>
          <cell r="P4805">
            <v>240</v>
          </cell>
          <cell r="Q4805">
            <v>88000</v>
          </cell>
          <cell r="R4805">
            <v>8.333930131004367</v>
          </cell>
          <cell r="S4805">
            <v>12.777777777777779</v>
          </cell>
          <cell r="T4805">
            <v>28976</v>
          </cell>
          <cell r="U4805">
            <v>12.654865365884312</v>
          </cell>
          <cell r="V4805">
            <v>1909620</v>
          </cell>
          <cell r="W4805">
            <v>20222.099999999999</v>
          </cell>
          <cell r="X4805">
            <v>42</v>
          </cell>
          <cell r="Y4805">
            <v>23</v>
          </cell>
          <cell r="Z4805">
            <v>0</v>
          </cell>
        </row>
        <row r="4806">
          <cell r="A4806">
            <v>42423</v>
          </cell>
          <cell r="B4806">
            <v>0</v>
          </cell>
          <cell r="C4806">
            <v>0</v>
          </cell>
          <cell r="D4806">
            <v>613432</v>
          </cell>
          <cell r="E4806">
            <v>1223310</v>
          </cell>
          <cell r="F4806">
            <v>48320</v>
          </cell>
          <cell r="H4806">
            <v>0</v>
          </cell>
          <cell r="I4806">
            <v>0</v>
          </cell>
          <cell r="J4806">
            <v>0</v>
          </cell>
          <cell r="K4806">
            <v>0</v>
          </cell>
          <cell r="L4806">
            <v>9020</v>
          </cell>
          <cell r="M4806">
            <v>73.849999999999994</v>
          </cell>
          <cell r="N4806">
            <v>17.89</v>
          </cell>
          <cell r="O4806">
            <v>0.24224779959377118</v>
          </cell>
          <cell r="P4806">
            <v>240</v>
          </cell>
          <cell r="Q4806">
            <v>91000</v>
          </cell>
          <cell r="R4806">
            <v>8.6095463777928227</v>
          </cell>
          <cell r="S4806">
            <v>68.007982261640805</v>
          </cell>
          <cell r="T4806">
            <v>35785</v>
          </cell>
          <cell r="U4806">
            <v>15.832206049456198</v>
          </cell>
          <cell r="V4806">
            <v>1885062</v>
          </cell>
          <cell r="W4806">
            <v>24713.4</v>
          </cell>
          <cell r="X4806">
            <v>42</v>
          </cell>
          <cell r="Y4806">
            <v>23</v>
          </cell>
          <cell r="Z4806">
            <v>0</v>
          </cell>
        </row>
        <row r="4807">
          <cell r="A4807">
            <v>42424</v>
          </cell>
          <cell r="B4807">
            <v>0</v>
          </cell>
          <cell r="C4807">
            <v>0</v>
          </cell>
          <cell r="D4807">
            <v>151667</v>
          </cell>
          <cell r="E4807">
            <v>1994600</v>
          </cell>
          <cell r="F4807">
            <v>87830</v>
          </cell>
          <cell r="H4807">
            <v>0</v>
          </cell>
          <cell r="I4807">
            <v>0</v>
          </cell>
          <cell r="J4807">
            <v>0</v>
          </cell>
          <cell r="K4807">
            <v>0</v>
          </cell>
          <cell r="L4807">
            <v>2430</v>
          </cell>
          <cell r="M4807">
            <v>128.62</v>
          </cell>
          <cell r="N4807">
            <v>29.74</v>
          </cell>
          <cell r="O4807">
            <v>0.23122375991292177</v>
          </cell>
          <cell r="P4807">
            <v>240</v>
          </cell>
          <cell r="Q4807">
            <v>103000</v>
          </cell>
          <cell r="R4807">
            <v>8.0952806717462291</v>
          </cell>
          <cell r="S4807">
            <v>62.414403292181071</v>
          </cell>
          <cell r="T4807">
            <v>28308</v>
          </cell>
          <cell r="U4807">
            <v>10.567523254361829</v>
          </cell>
          <cell r="V4807">
            <v>2234097</v>
          </cell>
          <cell r="W4807">
            <v>40620.300000000003</v>
          </cell>
          <cell r="X4807">
            <v>36</v>
          </cell>
          <cell r="Y4807">
            <v>29</v>
          </cell>
          <cell r="Z4807">
            <v>0</v>
          </cell>
        </row>
        <row r="4808">
          <cell r="A4808">
            <v>42425</v>
          </cell>
          <cell r="B4808">
            <v>0</v>
          </cell>
          <cell r="C4808">
            <v>0</v>
          </cell>
          <cell r="D4808">
            <v>53394</v>
          </cell>
          <cell r="E4808">
            <v>2102160</v>
          </cell>
          <cell r="F4808">
            <v>109560</v>
          </cell>
          <cell r="H4808">
            <v>0</v>
          </cell>
          <cell r="I4808">
            <v>0</v>
          </cell>
          <cell r="J4808">
            <v>0</v>
          </cell>
          <cell r="K4808">
            <v>0</v>
          </cell>
          <cell r="L4808">
            <v>1180</v>
          </cell>
          <cell r="M4808">
            <v>135.87</v>
          </cell>
          <cell r="N4808">
            <v>31.86</v>
          </cell>
          <cell r="O4808">
            <v>0.23448884963568115</v>
          </cell>
          <cell r="P4808">
            <v>240</v>
          </cell>
          <cell r="Q4808">
            <v>98000</v>
          </cell>
          <cell r="R4808">
            <v>8.1391035548686244</v>
          </cell>
          <cell r="S4808">
            <v>45.249152542372883</v>
          </cell>
          <cell r="T4808">
            <v>29251</v>
          </cell>
          <cell r="U4808">
            <v>10.770024819942838</v>
          </cell>
          <cell r="V4808">
            <v>2265114</v>
          </cell>
          <cell r="W4808">
            <v>19008.400000000001</v>
          </cell>
          <cell r="X4808">
            <v>36</v>
          </cell>
          <cell r="Y4808">
            <v>29</v>
          </cell>
          <cell r="Z4808">
            <v>0</v>
          </cell>
        </row>
        <row r="4809">
          <cell r="A4809">
            <v>42426</v>
          </cell>
          <cell r="B4809">
            <v>0</v>
          </cell>
          <cell r="C4809">
            <v>0</v>
          </cell>
          <cell r="D4809">
            <v>226119</v>
          </cell>
          <cell r="E4809">
            <v>2027330</v>
          </cell>
          <cell r="F4809">
            <v>106990</v>
          </cell>
          <cell r="H4809">
            <v>0</v>
          </cell>
          <cell r="I4809">
            <v>0</v>
          </cell>
          <cell r="J4809">
            <v>0</v>
          </cell>
          <cell r="K4809">
            <v>0</v>
          </cell>
          <cell r="L4809">
            <v>3620</v>
          </cell>
          <cell r="M4809">
            <v>125.07</v>
          </cell>
          <cell r="N4809">
            <v>27.68</v>
          </cell>
          <cell r="O4809">
            <v>0.22131606300471737</v>
          </cell>
          <cell r="P4809">
            <v>240</v>
          </cell>
          <cell r="Q4809">
            <v>102000</v>
          </cell>
          <cell r="R4809">
            <v>8.5325017989925644</v>
          </cell>
          <cell r="S4809">
            <v>62.463812154696136</v>
          </cell>
          <cell r="T4809">
            <v>29171</v>
          </cell>
          <cell r="U4809">
            <v>10.306817503015328</v>
          </cell>
          <cell r="V4809">
            <v>2360439</v>
          </cell>
          <cell r="W4809">
            <v>43692.9</v>
          </cell>
          <cell r="X4809">
            <v>34</v>
          </cell>
          <cell r="Y4809">
            <v>31</v>
          </cell>
          <cell r="Z4809">
            <v>0</v>
          </cell>
        </row>
        <row r="4810">
          <cell r="A4810">
            <v>42427</v>
          </cell>
          <cell r="B4810">
            <v>0</v>
          </cell>
          <cell r="C4810">
            <v>0</v>
          </cell>
          <cell r="D4810">
            <v>659079</v>
          </cell>
          <cell r="E4810">
            <v>1062630</v>
          </cell>
          <cell r="F4810">
            <v>28990</v>
          </cell>
          <cell r="H4810">
            <v>0</v>
          </cell>
          <cell r="I4810">
            <v>0</v>
          </cell>
          <cell r="J4810">
            <v>0</v>
          </cell>
          <cell r="K4810">
            <v>0</v>
          </cell>
          <cell r="L4810">
            <v>10850</v>
          </cell>
          <cell r="M4810">
            <v>59.21</v>
          </cell>
          <cell r="N4810">
            <v>13.92</v>
          </cell>
          <cell r="O4810">
            <v>0.2350954230704273</v>
          </cell>
          <cell r="P4810">
            <v>240</v>
          </cell>
          <cell r="Q4810">
            <v>94000</v>
          </cell>
          <cell r="R4810">
            <v>9.2182063840567476</v>
          </cell>
          <cell r="S4810">
            <v>60.744608294930877</v>
          </cell>
          <cell r="T4810">
            <v>29579</v>
          </cell>
          <cell r="U4810">
            <v>14.090877986449982</v>
          </cell>
          <cell r="V4810">
            <v>1750699</v>
          </cell>
          <cell r="W4810">
            <v>53175.1</v>
          </cell>
          <cell r="X4810">
            <v>43</v>
          </cell>
          <cell r="Y4810">
            <v>22</v>
          </cell>
          <cell r="Z4810">
            <v>0</v>
          </cell>
        </row>
        <row r="4811">
          <cell r="A4811">
            <v>42428</v>
          </cell>
          <cell r="B4811">
            <v>0</v>
          </cell>
          <cell r="C4811">
            <v>0</v>
          </cell>
          <cell r="D4811">
            <v>1703</v>
          </cell>
          <cell r="E4811">
            <v>1326720</v>
          </cell>
          <cell r="F4811">
            <v>37920</v>
          </cell>
          <cell r="H4811">
            <v>0</v>
          </cell>
          <cell r="I4811">
            <v>0</v>
          </cell>
          <cell r="J4811">
            <v>0</v>
          </cell>
          <cell r="K4811">
            <v>0</v>
          </cell>
          <cell r="L4811">
            <v>40</v>
          </cell>
          <cell r="M4811">
            <v>84.8</v>
          </cell>
          <cell r="N4811">
            <v>21.25</v>
          </cell>
          <cell r="O4811">
            <v>0.25058962264150947</v>
          </cell>
          <cell r="P4811">
            <v>240</v>
          </cell>
          <cell r="Q4811">
            <v>62000</v>
          </cell>
          <cell r="R4811">
            <v>8.0462264150943401</v>
          </cell>
          <cell r="S4811">
            <v>42.575000000000003</v>
          </cell>
          <cell r="T4811">
            <v>24559</v>
          </cell>
          <cell r="U4811">
            <v>14.990530196297708</v>
          </cell>
          <cell r="V4811">
            <v>1366343</v>
          </cell>
          <cell r="W4811">
            <v>48154.6</v>
          </cell>
          <cell r="X4811">
            <v>56</v>
          </cell>
          <cell r="Y4811">
            <v>9</v>
          </cell>
          <cell r="Z4811">
            <v>0</v>
          </cell>
        </row>
        <row r="4812">
          <cell r="A4812">
            <v>42429</v>
          </cell>
          <cell r="B4812">
            <v>0</v>
          </cell>
          <cell r="C4812">
            <v>0</v>
          </cell>
          <cell r="D4812">
            <v>0</v>
          </cell>
          <cell r="E4812">
            <v>1498910</v>
          </cell>
          <cell r="F4812">
            <v>87350</v>
          </cell>
          <cell r="H4812">
            <v>0</v>
          </cell>
          <cell r="I4812">
            <v>0</v>
          </cell>
          <cell r="J4812">
            <v>0</v>
          </cell>
          <cell r="K4812">
            <v>0</v>
          </cell>
          <cell r="L4812">
            <v>0</v>
          </cell>
          <cell r="M4812">
            <v>98.43</v>
          </cell>
          <cell r="N4812">
            <v>26.72</v>
          </cell>
          <cell r="O4812">
            <v>0.2714619526567103</v>
          </cell>
          <cell r="P4812">
            <v>240</v>
          </cell>
          <cell r="Q4812">
            <v>79000</v>
          </cell>
          <cell r="R4812">
            <v>8.0578075789901451</v>
          </cell>
          <cell r="S4812" t="str">
            <v/>
          </cell>
          <cell r="T4812">
            <v>24784</v>
          </cell>
          <cell r="U4812">
            <v>13.030559933428314</v>
          </cell>
          <cell r="V4812">
            <v>1586260</v>
          </cell>
          <cell r="W4812">
            <v>7708</v>
          </cell>
          <cell r="X4812">
            <v>47</v>
          </cell>
          <cell r="Y4812">
            <v>18</v>
          </cell>
          <cell r="Z4812">
            <v>0</v>
          </cell>
        </row>
        <row r="4813">
          <cell r="A4813">
            <v>42430</v>
          </cell>
          <cell r="B4813">
            <v>0</v>
          </cell>
          <cell r="C4813">
            <v>0</v>
          </cell>
          <cell r="D4813">
            <v>2507</v>
          </cell>
          <cell r="E4813">
            <v>1702460</v>
          </cell>
          <cell r="F4813">
            <v>93980</v>
          </cell>
          <cell r="H4813">
            <v>0</v>
          </cell>
          <cell r="I4813">
            <v>0</v>
          </cell>
          <cell r="J4813">
            <v>0</v>
          </cell>
          <cell r="K4813">
            <v>0</v>
          </cell>
          <cell r="L4813">
            <v>270</v>
          </cell>
          <cell r="M4813">
            <v>109.13</v>
          </cell>
          <cell r="N4813">
            <v>25.33</v>
          </cell>
          <cell r="O4813">
            <v>0.2321084944561532</v>
          </cell>
          <cell r="P4813">
            <v>240</v>
          </cell>
          <cell r="Q4813">
            <v>96000</v>
          </cell>
          <cell r="R4813">
            <v>8.2307339869879961</v>
          </cell>
          <cell r="S4813">
            <v>9.2851851851851848</v>
          </cell>
          <cell r="T4813">
            <v>24961</v>
          </cell>
          <cell r="U4813">
            <v>11.572032972622317</v>
          </cell>
          <cell r="V4813">
            <v>1798947</v>
          </cell>
          <cell r="W4813">
            <v>11542.5</v>
          </cell>
          <cell r="X4813">
            <v>42</v>
          </cell>
          <cell r="Y4813">
            <v>23</v>
          </cell>
          <cell r="Z4813">
            <v>0</v>
          </cell>
        </row>
        <row r="4814">
          <cell r="A4814">
            <v>42431</v>
          </cell>
          <cell r="B4814">
            <v>0</v>
          </cell>
          <cell r="C4814">
            <v>0</v>
          </cell>
          <cell r="D4814">
            <v>43450</v>
          </cell>
          <cell r="E4814">
            <v>2031910</v>
          </cell>
          <cell r="F4814">
            <v>107970</v>
          </cell>
          <cell r="H4814">
            <v>0</v>
          </cell>
          <cell r="I4814">
            <v>0</v>
          </cell>
          <cell r="J4814">
            <v>0</v>
          </cell>
          <cell r="K4814">
            <v>0</v>
          </cell>
          <cell r="L4814">
            <v>780</v>
          </cell>
          <cell r="M4814">
            <v>132.53</v>
          </cell>
          <cell r="N4814">
            <v>31.48</v>
          </cell>
          <cell r="O4814">
            <v>0.23753112502829549</v>
          </cell>
          <cell r="P4814">
            <v>240</v>
          </cell>
          <cell r="Q4814">
            <v>105000</v>
          </cell>
          <cell r="R4814">
            <v>8.0731909756281599</v>
          </cell>
          <cell r="S4814">
            <v>55.705128205128204</v>
          </cell>
          <cell r="T4814">
            <v>27610</v>
          </cell>
          <cell r="U4814">
            <v>10.546614574984083</v>
          </cell>
          <cell r="V4814">
            <v>2183330</v>
          </cell>
          <cell r="W4814">
            <v>29463.7</v>
          </cell>
          <cell r="X4814">
            <v>33</v>
          </cell>
          <cell r="Y4814">
            <v>32</v>
          </cell>
          <cell r="Z4814">
            <v>0</v>
          </cell>
        </row>
        <row r="4815">
          <cell r="A4815">
            <v>42432</v>
          </cell>
          <cell r="B4815">
            <v>0</v>
          </cell>
          <cell r="C4815">
            <v>0</v>
          </cell>
          <cell r="D4815">
            <v>0</v>
          </cell>
          <cell r="E4815">
            <v>1805770</v>
          </cell>
          <cell r="F4815">
            <v>98020</v>
          </cell>
          <cell r="H4815">
            <v>0</v>
          </cell>
          <cell r="I4815">
            <v>0</v>
          </cell>
          <cell r="J4815">
            <v>0</v>
          </cell>
          <cell r="K4815">
            <v>0</v>
          </cell>
          <cell r="L4815">
            <v>0</v>
          </cell>
          <cell r="M4815">
            <v>118.19</v>
          </cell>
          <cell r="N4815">
            <v>27.15</v>
          </cell>
          <cell r="O4815">
            <v>0.22971486589389964</v>
          </cell>
          <cell r="P4815">
            <v>240</v>
          </cell>
          <cell r="Q4815">
            <v>84000</v>
          </cell>
          <cell r="R4815">
            <v>8.0539385734833751</v>
          </cell>
          <cell r="S4815" t="str">
            <v/>
          </cell>
          <cell r="T4815">
            <v>25271</v>
          </cell>
          <cell r="U4815">
            <v>11.070556101250663</v>
          </cell>
          <cell r="V4815">
            <v>1903790</v>
          </cell>
          <cell r="W4815">
            <v>38566.400000000001</v>
          </cell>
          <cell r="X4815">
            <v>42</v>
          </cell>
          <cell r="Y4815">
            <v>23</v>
          </cell>
          <cell r="Z4815">
            <v>0</v>
          </cell>
        </row>
        <row r="4816">
          <cell r="A4816">
            <v>42433</v>
          </cell>
          <cell r="B4816">
            <v>0</v>
          </cell>
          <cell r="C4816">
            <v>0</v>
          </cell>
          <cell r="D4816">
            <v>1548</v>
          </cell>
          <cell r="E4816">
            <v>2032980</v>
          </cell>
          <cell r="F4816">
            <v>106470</v>
          </cell>
          <cell r="H4816">
            <v>0</v>
          </cell>
          <cell r="I4816">
            <v>0</v>
          </cell>
          <cell r="J4816">
            <v>0</v>
          </cell>
          <cell r="K4816">
            <v>0</v>
          </cell>
          <cell r="L4816">
            <v>270</v>
          </cell>
          <cell r="M4816">
            <v>132.35</v>
          </cell>
          <cell r="N4816">
            <v>30.58</v>
          </cell>
          <cell r="O4816">
            <v>0.23105402342274273</v>
          </cell>
          <cell r="P4816">
            <v>240</v>
          </cell>
          <cell r="Q4816">
            <v>91000</v>
          </cell>
          <cell r="R4816">
            <v>8.0825462788061948</v>
          </cell>
          <cell r="S4816">
            <v>5.7333333333333334</v>
          </cell>
          <cell r="T4816">
            <v>26908</v>
          </cell>
          <cell r="U4816">
            <v>10.481687512085486</v>
          </cell>
          <cell r="V4816">
            <v>2140998</v>
          </cell>
          <cell r="W4816">
            <v>49243.199999999997</v>
          </cell>
          <cell r="X4816">
            <v>36</v>
          </cell>
          <cell r="Y4816">
            <v>29</v>
          </cell>
          <cell r="Z4816">
            <v>0</v>
          </cell>
        </row>
        <row r="4817">
          <cell r="A4817">
            <v>42434</v>
          </cell>
          <cell r="B4817">
            <v>0</v>
          </cell>
          <cell r="C4817">
            <v>0</v>
          </cell>
          <cell r="D4817">
            <v>0</v>
          </cell>
          <cell r="E4817">
            <v>1727750</v>
          </cell>
          <cell r="F4817">
            <v>93900</v>
          </cell>
          <cell r="H4817">
            <v>0</v>
          </cell>
          <cell r="I4817">
            <v>0</v>
          </cell>
          <cell r="J4817">
            <v>0</v>
          </cell>
          <cell r="K4817">
            <v>0</v>
          </cell>
          <cell r="L4817">
            <v>0</v>
          </cell>
          <cell r="M4817">
            <v>113.77</v>
          </cell>
          <cell r="N4817">
            <v>26.5</v>
          </cell>
          <cell r="O4817">
            <v>0.23292607893117695</v>
          </cell>
          <cell r="P4817">
            <v>240</v>
          </cell>
          <cell r="Q4817">
            <v>84000</v>
          </cell>
          <cell r="R4817">
            <v>8.0058451261316694</v>
          </cell>
          <cell r="S4817" t="str">
            <v/>
          </cell>
          <cell r="T4817">
            <v>24775</v>
          </cell>
          <cell r="U4817">
            <v>11.342656382949524</v>
          </cell>
          <cell r="V4817">
            <v>1821650</v>
          </cell>
          <cell r="W4817">
            <v>40225.800000000003</v>
          </cell>
          <cell r="X4817">
            <v>46</v>
          </cell>
          <cell r="Y4817">
            <v>19</v>
          </cell>
          <cell r="Z4817">
            <v>0</v>
          </cell>
        </row>
        <row r="4818">
          <cell r="A4818">
            <v>42435</v>
          </cell>
          <cell r="B4818">
            <v>0</v>
          </cell>
          <cell r="C4818">
            <v>0</v>
          </cell>
          <cell r="D4818">
            <v>65261</v>
          </cell>
          <cell r="E4818">
            <v>1547950</v>
          </cell>
          <cell r="F4818">
            <v>71980</v>
          </cell>
          <cell r="H4818">
            <v>0</v>
          </cell>
          <cell r="I4818">
            <v>0</v>
          </cell>
          <cell r="J4818">
            <v>0</v>
          </cell>
          <cell r="K4818">
            <v>0</v>
          </cell>
          <cell r="L4818">
            <v>950</v>
          </cell>
          <cell r="M4818">
            <v>99.83</v>
          </cell>
          <cell r="N4818">
            <v>25.62</v>
          </cell>
          <cell r="O4818">
            <v>0.25663628167885405</v>
          </cell>
          <cell r="P4818">
            <v>240</v>
          </cell>
          <cell r="Q4818">
            <v>87000</v>
          </cell>
          <cell r="R4818">
            <v>8.113442852849845</v>
          </cell>
          <cell r="S4818">
            <v>68.695789473684215</v>
          </cell>
          <cell r="T4818">
            <v>26020</v>
          </cell>
          <cell r="U4818">
            <v>12.877282159707711</v>
          </cell>
          <cell r="V4818">
            <v>1685191</v>
          </cell>
          <cell r="W4818">
            <v>50385.599999999999</v>
          </cell>
          <cell r="X4818">
            <v>43</v>
          </cell>
          <cell r="Y4818">
            <v>22</v>
          </cell>
          <cell r="Z4818">
            <v>0</v>
          </cell>
        </row>
        <row r="4819">
          <cell r="A4819">
            <v>42436</v>
          </cell>
          <cell r="B4819">
            <v>0</v>
          </cell>
          <cell r="C4819">
            <v>0</v>
          </cell>
          <cell r="D4819">
            <v>1333</v>
          </cell>
          <cell r="E4819">
            <v>1223890</v>
          </cell>
          <cell r="F4819">
            <v>68490</v>
          </cell>
          <cell r="H4819">
            <v>0</v>
          </cell>
          <cell r="I4819">
            <v>0</v>
          </cell>
          <cell r="J4819">
            <v>0</v>
          </cell>
          <cell r="K4819">
            <v>0</v>
          </cell>
          <cell r="L4819">
            <v>40</v>
          </cell>
          <cell r="M4819">
            <v>80.180000000000007</v>
          </cell>
          <cell r="N4819">
            <v>21.24</v>
          </cell>
          <cell r="O4819">
            <v>0.26490396607632821</v>
          </cell>
          <cell r="P4819">
            <v>240</v>
          </cell>
          <cell r="Q4819">
            <v>56000</v>
          </cell>
          <cell r="R4819">
            <v>8.0592417061611368</v>
          </cell>
          <cell r="S4819">
            <v>33.325000000000003</v>
          </cell>
          <cell r="T4819">
            <v>23461</v>
          </cell>
          <cell r="U4819">
            <v>15.124277177395603</v>
          </cell>
          <cell r="V4819">
            <v>1293713</v>
          </cell>
          <cell r="W4819">
            <v>36982.400000000001</v>
          </cell>
          <cell r="X4819">
            <v>62</v>
          </cell>
          <cell r="Y4819">
            <v>3</v>
          </cell>
          <cell r="Z4819">
            <v>2.0399999999999849</v>
          </cell>
        </row>
        <row r="4820">
          <cell r="A4820">
            <v>42437</v>
          </cell>
          <cell r="B4820">
            <v>0</v>
          </cell>
          <cell r="C4820">
            <v>0</v>
          </cell>
          <cell r="D4820">
            <v>0</v>
          </cell>
          <cell r="E4820">
            <v>1399220</v>
          </cell>
          <cell r="F4820">
            <v>83650</v>
          </cell>
          <cell r="H4820">
            <v>0</v>
          </cell>
          <cell r="I4820">
            <v>0</v>
          </cell>
          <cell r="J4820">
            <v>0</v>
          </cell>
          <cell r="K4820">
            <v>0</v>
          </cell>
          <cell r="L4820">
            <v>0</v>
          </cell>
          <cell r="M4820">
            <v>92.27</v>
          </cell>
          <cell r="N4820">
            <v>21.89</v>
          </cell>
          <cell r="O4820">
            <v>0.23723853907012032</v>
          </cell>
          <cell r="P4820">
            <v>240</v>
          </cell>
          <cell r="Q4820">
            <v>73000</v>
          </cell>
          <cell r="R4820">
            <v>8.0354936599111308</v>
          </cell>
          <cell r="S4820" t="str">
            <v/>
          </cell>
          <cell r="T4820">
            <v>27526</v>
          </cell>
          <cell r="U4820">
            <v>15.481251896659856</v>
          </cell>
          <cell r="V4820">
            <v>1482870</v>
          </cell>
          <cell r="W4820">
            <v>25929.9</v>
          </cell>
          <cell r="X4820">
            <v>64</v>
          </cell>
          <cell r="Y4820">
            <v>1</v>
          </cell>
          <cell r="Z4820">
            <v>6.6399999999999935</v>
          </cell>
        </row>
        <row r="4821">
          <cell r="A4821">
            <v>42438</v>
          </cell>
          <cell r="B4821">
            <v>0</v>
          </cell>
          <cell r="C4821">
            <v>0</v>
          </cell>
          <cell r="D4821">
            <v>0</v>
          </cell>
          <cell r="E4821">
            <v>1538410</v>
          </cell>
          <cell r="F4821">
            <v>91450</v>
          </cell>
          <cell r="H4821">
            <v>0</v>
          </cell>
          <cell r="I4821">
            <v>0</v>
          </cell>
          <cell r="J4821">
            <v>0</v>
          </cell>
          <cell r="K4821">
            <v>0</v>
          </cell>
          <cell r="L4821">
            <v>0</v>
          </cell>
          <cell r="M4821">
            <v>104.18</v>
          </cell>
          <cell r="N4821">
            <v>25.15</v>
          </cell>
          <cell r="O4821">
            <v>0.24140909963524665</v>
          </cell>
          <cell r="P4821">
            <v>240</v>
          </cell>
          <cell r="Q4821">
            <v>70000</v>
          </cell>
          <cell r="R4821">
            <v>7.8223267421770011</v>
          </cell>
          <cell r="S4821" t="str">
            <v/>
          </cell>
          <cell r="T4821">
            <v>23341</v>
          </cell>
          <cell r="U4821">
            <v>11.943598836709901</v>
          </cell>
          <cell r="V4821">
            <v>1629860</v>
          </cell>
          <cell r="W4821">
            <v>20191.7</v>
          </cell>
          <cell r="X4821">
            <v>60</v>
          </cell>
          <cell r="Y4821">
            <v>5</v>
          </cell>
          <cell r="Z4821">
            <v>7.9919999999999902</v>
          </cell>
        </row>
        <row r="4822">
          <cell r="A4822">
            <v>42439</v>
          </cell>
          <cell r="B4822">
            <v>0</v>
          </cell>
          <cell r="C4822">
            <v>0</v>
          </cell>
          <cell r="D4822">
            <v>1278</v>
          </cell>
          <cell r="E4822">
            <v>1703730</v>
          </cell>
          <cell r="F4822">
            <v>96530</v>
          </cell>
          <cell r="H4822">
            <v>0</v>
          </cell>
          <cell r="I4822">
            <v>0</v>
          </cell>
          <cell r="J4822">
            <v>0</v>
          </cell>
          <cell r="K4822">
            <v>0</v>
          </cell>
          <cell r="L4822">
            <v>40</v>
          </cell>
          <cell r="M4822">
            <v>111.88</v>
          </cell>
          <cell r="N4822">
            <v>27.12</v>
          </cell>
          <cell r="O4822">
            <v>0.24240257418662856</v>
          </cell>
          <cell r="P4822">
            <v>240</v>
          </cell>
          <cell r="Q4822">
            <v>80000</v>
          </cell>
          <cell r="R4822">
            <v>8.0454951734000719</v>
          </cell>
          <cell r="S4822">
            <v>31.95</v>
          </cell>
          <cell r="T4822">
            <v>24609</v>
          </cell>
          <cell r="U4822">
            <v>11.392435796524969</v>
          </cell>
          <cell r="V4822">
            <v>1801538</v>
          </cell>
          <cell r="W4822">
            <v>26263.4</v>
          </cell>
          <cell r="X4822">
            <v>52</v>
          </cell>
          <cell r="Y4822">
            <v>13</v>
          </cell>
          <cell r="Z4822">
            <v>0.89599999999998658</v>
          </cell>
        </row>
        <row r="4823">
          <cell r="A4823">
            <v>42440</v>
          </cell>
          <cell r="B4823">
            <v>0</v>
          </cell>
          <cell r="C4823">
            <v>0</v>
          </cell>
          <cell r="D4823">
            <v>1008</v>
          </cell>
          <cell r="E4823">
            <v>1788800</v>
          </cell>
          <cell r="F4823">
            <v>98080</v>
          </cell>
          <cell r="H4823">
            <v>0</v>
          </cell>
          <cell r="I4823">
            <v>0</v>
          </cell>
          <cell r="J4823">
            <v>0</v>
          </cell>
          <cell r="K4823">
            <v>0</v>
          </cell>
          <cell r="L4823">
            <v>50</v>
          </cell>
          <cell r="M4823">
            <v>118.61</v>
          </cell>
          <cell r="N4823">
            <v>29.86</v>
          </cell>
          <cell r="O4823">
            <v>0.25174943090801788</v>
          </cell>
          <cell r="P4823">
            <v>240</v>
          </cell>
          <cell r="Q4823">
            <v>85000</v>
          </cell>
          <cell r="R4823">
            <v>7.9541354017367842</v>
          </cell>
          <cell r="S4823">
            <v>20.16</v>
          </cell>
          <cell r="T4823">
            <v>26091</v>
          </cell>
          <cell r="U4823">
            <v>11.526051333553685</v>
          </cell>
          <cell r="V4823">
            <v>1887888</v>
          </cell>
          <cell r="W4823">
            <v>29209.599999999999</v>
          </cell>
          <cell r="X4823">
            <v>50</v>
          </cell>
          <cell r="Y4823">
            <v>15</v>
          </cell>
          <cell r="Z4823">
            <v>0</v>
          </cell>
        </row>
        <row r="4824">
          <cell r="A4824">
            <v>42441</v>
          </cell>
          <cell r="B4824">
            <v>0</v>
          </cell>
          <cell r="C4824">
            <v>0</v>
          </cell>
          <cell r="D4824">
            <v>816823</v>
          </cell>
          <cell r="E4824">
            <v>881430</v>
          </cell>
          <cell r="F4824">
            <v>34230</v>
          </cell>
          <cell r="H4824">
            <v>0</v>
          </cell>
          <cell r="I4824">
            <v>0</v>
          </cell>
          <cell r="J4824">
            <v>0</v>
          </cell>
          <cell r="K4824">
            <v>0</v>
          </cell>
          <cell r="L4824">
            <v>10430</v>
          </cell>
          <cell r="M4824">
            <v>53.76</v>
          </cell>
          <cell r="N4824">
            <v>14.34</v>
          </cell>
          <cell r="O4824">
            <v>0.26674107142857145</v>
          </cell>
          <cell r="P4824">
            <v>240</v>
          </cell>
          <cell r="Q4824">
            <v>71000</v>
          </cell>
          <cell r="R4824">
            <v>8.5161830357142865</v>
          </cell>
          <cell r="S4824">
            <v>78.314765100671138</v>
          </cell>
          <cell r="T4824">
            <v>29181</v>
          </cell>
          <cell r="U4824">
            <v>14.047441735359021</v>
          </cell>
          <cell r="V4824">
            <v>1732483</v>
          </cell>
          <cell r="W4824">
            <v>36414.800000000003</v>
          </cell>
          <cell r="X4824">
            <v>56</v>
          </cell>
          <cell r="Y4824">
            <v>9</v>
          </cell>
          <cell r="Z4824">
            <v>3.775999999999982</v>
          </cell>
        </row>
        <row r="4825">
          <cell r="A4825">
            <v>42442</v>
          </cell>
          <cell r="B4825">
            <v>0</v>
          </cell>
          <cell r="C4825">
            <v>0</v>
          </cell>
          <cell r="D4825">
            <v>1514310</v>
          </cell>
          <cell r="E4825">
            <v>0</v>
          </cell>
          <cell r="F4825">
            <v>0</v>
          </cell>
          <cell r="H4825">
            <v>0</v>
          </cell>
          <cell r="I4825">
            <v>0</v>
          </cell>
          <cell r="J4825">
            <v>0</v>
          </cell>
          <cell r="K4825">
            <v>0</v>
          </cell>
          <cell r="L4825">
            <v>18150</v>
          </cell>
          <cell r="M4825">
            <v>0</v>
          </cell>
          <cell r="N4825">
            <v>0</v>
          </cell>
          <cell r="O4825" t="str">
            <v/>
          </cell>
          <cell r="P4825">
            <v>240</v>
          </cell>
          <cell r="Q4825">
            <v>65000</v>
          </cell>
          <cell r="R4825" t="str">
            <v/>
          </cell>
          <cell r="S4825">
            <v>83.433057851239667</v>
          </cell>
          <cell r="T4825">
            <v>19233</v>
          </cell>
          <cell r="U4825">
            <v>10.592495592051826</v>
          </cell>
          <cell r="V4825">
            <v>1514310</v>
          </cell>
          <cell r="W4825">
            <v>38802</v>
          </cell>
          <cell r="X4825">
            <v>62</v>
          </cell>
          <cell r="Y4825">
            <v>3</v>
          </cell>
          <cell r="Z4825">
            <v>9.339199999999984</v>
          </cell>
        </row>
        <row r="4826">
          <cell r="A4826">
            <v>42443</v>
          </cell>
          <cell r="B4826">
            <v>0</v>
          </cell>
          <cell r="C4826">
            <v>0</v>
          </cell>
          <cell r="D4826">
            <v>1511380</v>
          </cell>
          <cell r="E4826">
            <v>0</v>
          </cell>
          <cell r="F4826">
            <v>0</v>
          </cell>
          <cell r="H4826">
            <v>0</v>
          </cell>
          <cell r="I4826">
            <v>0</v>
          </cell>
          <cell r="J4826">
            <v>0</v>
          </cell>
          <cell r="K4826">
            <v>0</v>
          </cell>
          <cell r="L4826">
            <v>19050</v>
          </cell>
          <cell r="M4826">
            <v>0</v>
          </cell>
          <cell r="N4826">
            <v>0</v>
          </cell>
          <cell r="O4826" t="str">
            <v/>
          </cell>
          <cell r="P4826">
            <v>240</v>
          </cell>
          <cell r="Q4826">
            <v>66000</v>
          </cell>
          <cell r="R4826" t="str">
            <v/>
          </cell>
          <cell r="S4826">
            <v>79.337532808398947</v>
          </cell>
          <cell r="T4826">
            <v>18074</v>
          </cell>
          <cell r="U4826">
            <v>9.97347854278871</v>
          </cell>
          <cell r="V4826">
            <v>1511380</v>
          </cell>
          <cell r="W4826">
            <v>10409.799999999999</v>
          </cell>
          <cell r="X4826">
            <v>63</v>
          </cell>
          <cell r="Y4826">
            <v>2</v>
          </cell>
          <cell r="Z4826">
            <v>8.6831999999999852</v>
          </cell>
        </row>
        <row r="4827">
          <cell r="A4827">
            <v>42444</v>
          </cell>
          <cell r="B4827">
            <v>0</v>
          </cell>
          <cell r="C4827">
            <v>0</v>
          </cell>
          <cell r="D4827">
            <v>1588460</v>
          </cell>
          <cell r="E4827">
            <v>0</v>
          </cell>
          <cell r="F4827">
            <v>0</v>
          </cell>
          <cell r="H4827">
            <v>0</v>
          </cell>
          <cell r="I4827">
            <v>0</v>
          </cell>
          <cell r="J4827">
            <v>0</v>
          </cell>
          <cell r="K4827">
            <v>0</v>
          </cell>
          <cell r="L4827">
            <v>19620</v>
          </cell>
          <cell r="M4827">
            <v>0</v>
          </cell>
          <cell r="N4827">
            <v>0</v>
          </cell>
          <cell r="O4827" t="str">
            <v/>
          </cell>
          <cell r="P4827">
            <v>240</v>
          </cell>
          <cell r="Q4827">
            <v>69000</v>
          </cell>
          <cell r="R4827" t="str">
            <v/>
          </cell>
          <cell r="S4827">
            <v>80.961264016309883</v>
          </cell>
          <cell r="T4827">
            <v>21949</v>
          </cell>
          <cell r="U4827">
            <v>11.524033340468126</v>
          </cell>
          <cell r="V4827">
            <v>1588460</v>
          </cell>
          <cell r="W4827">
            <v>0</v>
          </cell>
          <cell r="X4827">
            <v>66</v>
          </cell>
          <cell r="Y4827">
            <v>0</v>
          </cell>
          <cell r="Z4827">
            <v>9.9455999999999918</v>
          </cell>
        </row>
        <row r="4828">
          <cell r="A4828">
            <v>42445</v>
          </cell>
          <cell r="B4828">
            <v>0</v>
          </cell>
          <cell r="C4828">
            <v>0</v>
          </cell>
          <cell r="D4828">
            <v>1642640</v>
          </cell>
          <cell r="E4828">
            <v>0</v>
          </cell>
          <cell r="F4828">
            <v>0</v>
          </cell>
          <cell r="H4828">
            <v>0</v>
          </cell>
          <cell r="I4828">
            <v>0</v>
          </cell>
          <cell r="J4828">
            <v>0</v>
          </cell>
          <cell r="K4828">
            <v>0</v>
          </cell>
          <cell r="L4828">
            <v>18780</v>
          </cell>
          <cell r="M4828">
            <v>0</v>
          </cell>
          <cell r="N4828">
            <v>0.93</v>
          </cell>
          <cell r="O4828" t="str">
            <v/>
          </cell>
          <cell r="P4828">
            <v>240</v>
          </cell>
          <cell r="Q4828">
            <v>73000</v>
          </cell>
          <cell r="R4828" t="str">
            <v/>
          </cell>
          <cell r="S4828">
            <v>87.467518636847714</v>
          </cell>
          <cell r="T4828">
            <v>28361</v>
          </cell>
          <cell r="U4828">
            <v>14.399426532898261</v>
          </cell>
          <cell r="V4828">
            <v>1642640</v>
          </cell>
          <cell r="W4828">
            <v>0</v>
          </cell>
          <cell r="X4828">
            <v>58</v>
          </cell>
          <cell r="Y4828">
            <v>7</v>
          </cell>
          <cell r="Z4828">
            <v>0</v>
          </cell>
        </row>
        <row r="4829">
          <cell r="A4829">
            <v>42446</v>
          </cell>
          <cell r="B4829">
            <v>0</v>
          </cell>
          <cell r="C4829">
            <v>0</v>
          </cell>
          <cell r="D4829">
            <v>197353</v>
          </cell>
          <cell r="E4829">
            <v>1265290</v>
          </cell>
          <cell r="F4829">
            <v>0</v>
          </cell>
          <cell r="H4829">
            <v>0</v>
          </cell>
          <cell r="I4829">
            <v>0</v>
          </cell>
          <cell r="J4829">
            <v>0</v>
          </cell>
          <cell r="K4829">
            <v>0</v>
          </cell>
          <cell r="L4829">
            <v>4560</v>
          </cell>
          <cell r="M4829">
            <v>82.6</v>
          </cell>
          <cell r="N4829">
            <v>20.85</v>
          </cell>
          <cell r="O4829">
            <v>0.25242130750605329</v>
          </cell>
          <cell r="P4829">
            <v>240</v>
          </cell>
          <cell r="Q4829">
            <v>71000</v>
          </cell>
          <cell r="R4829">
            <v>7.6591404358353508</v>
          </cell>
          <cell r="S4829">
            <v>43.279166666666669</v>
          </cell>
          <cell r="T4829">
            <v>20624</v>
          </cell>
          <cell r="U4829">
            <v>11.759818356222263</v>
          </cell>
          <cell r="V4829">
            <v>1462643</v>
          </cell>
          <cell r="W4829">
            <v>0</v>
          </cell>
          <cell r="X4829">
            <v>54</v>
          </cell>
          <cell r="Y4829">
            <v>11</v>
          </cell>
          <cell r="Z4829">
            <v>0</v>
          </cell>
        </row>
        <row r="4830">
          <cell r="A4830">
            <v>42447</v>
          </cell>
          <cell r="B4830">
            <v>0</v>
          </cell>
          <cell r="C4830">
            <v>0</v>
          </cell>
          <cell r="D4830">
            <v>1204</v>
          </cell>
          <cell r="E4830">
            <v>1773310</v>
          </cell>
          <cell r="F4830">
            <v>34490</v>
          </cell>
          <cell r="H4830">
            <v>0</v>
          </cell>
          <cell r="I4830">
            <v>0</v>
          </cell>
          <cell r="J4830">
            <v>0</v>
          </cell>
          <cell r="K4830">
            <v>0</v>
          </cell>
          <cell r="L4830">
            <v>130</v>
          </cell>
          <cell r="M4830">
            <v>115.88</v>
          </cell>
          <cell r="N4830">
            <v>27.57</v>
          </cell>
          <cell r="O4830">
            <v>0.2379185364169831</v>
          </cell>
          <cell r="P4830">
            <v>240</v>
          </cell>
          <cell r="Q4830">
            <v>85000</v>
          </cell>
          <cell r="R4830">
            <v>7.8003106662064203</v>
          </cell>
          <cell r="S4830">
            <v>9.2615384615384624</v>
          </cell>
          <cell r="T4830">
            <v>23156</v>
          </cell>
          <cell r="U4830">
            <v>10.675545217147116</v>
          </cell>
          <cell r="V4830">
            <v>1809004</v>
          </cell>
          <cell r="W4830">
            <v>0</v>
          </cell>
          <cell r="X4830">
            <v>46</v>
          </cell>
          <cell r="Y4830">
            <v>19</v>
          </cell>
          <cell r="Z4830">
            <v>0</v>
          </cell>
        </row>
        <row r="4831">
          <cell r="A4831">
            <v>42448</v>
          </cell>
          <cell r="B4831">
            <v>0</v>
          </cell>
          <cell r="C4831">
            <v>0</v>
          </cell>
          <cell r="D4831">
            <v>1700</v>
          </cell>
          <cell r="E4831">
            <v>2038760</v>
          </cell>
          <cell r="F4831">
            <v>104520</v>
          </cell>
          <cell r="H4831">
            <v>0</v>
          </cell>
          <cell r="I4831">
            <v>0</v>
          </cell>
          <cell r="J4831">
            <v>0</v>
          </cell>
          <cell r="K4831">
            <v>0</v>
          </cell>
          <cell r="L4831">
            <v>270</v>
          </cell>
          <cell r="M4831">
            <v>132.26</v>
          </cell>
          <cell r="N4831">
            <v>29.72</v>
          </cell>
          <cell r="O4831">
            <v>0.22470890669892638</v>
          </cell>
          <cell r="P4831">
            <v>240</v>
          </cell>
          <cell r="Q4831">
            <v>92000</v>
          </cell>
          <cell r="R4831">
            <v>8.1025253288976256</v>
          </cell>
          <cell r="S4831">
            <v>6.2962962962962967</v>
          </cell>
          <cell r="T4831">
            <v>26194</v>
          </cell>
          <cell r="U4831">
            <v>10.18461524116775</v>
          </cell>
          <cell r="V4831">
            <v>2144980</v>
          </cell>
          <cell r="W4831">
            <v>0</v>
          </cell>
          <cell r="X4831">
            <v>44</v>
          </cell>
          <cell r="Y4831">
            <v>21</v>
          </cell>
          <cell r="Z4831">
            <v>0</v>
          </cell>
        </row>
        <row r="4832">
          <cell r="A4832">
            <v>42449</v>
          </cell>
          <cell r="B4832">
            <v>0</v>
          </cell>
          <cell r="C4832">
            <v>0</v>
          </cell>
          <cell r="D4832">
            <v>49988</v>
          </cell>
          <cell r="E4832">
            <v>2151680</v>
          </cell>
          <cell r="F4832">
            <v>110610</v>
          </cell>
          <cell r="H4832">
            <v>0</v>
          </cell>
          <cell r="I4832">
            <v>0</v>
          </cell>
          <cell r="J4832">
            <v>0</v>
          </cell>
          <cell r="K4832">
            <v>0</v>
          </cell>
          <cell r="L4832">
            <v>1310</v>
          </cell>
          <cell r="M4832">
            <v>139.35</v>
          </cell>
          <cell r="N4832">
            <v>31.36</v>
          </cell>
          <cell r="O4832">
            <v>0.2250448510943667</v>
          </cell>
          <cell r="P4832">
            <v>240</v>
          </cell>
          <cell r="Q4832">
            <v>101000</v>
          </cell>
          <cell r="R4832">
            <v>8.1172945819878013</v>
          </cell>
          <cell r="S4832">
            <v>38.158778625954199</v>
          </cell>
          <cell r="T4832">
            <v>38896</v>
          </cell>
          <cell r="U4832">
            <v>14.029136634954794</v>
          </cell>
          <cell r="V4832">
            <v>2312278</v>
          </cell>
          <cell r="W4832">
            <v>15889</v>
          </cell>
          <cell r="X4832">
            <v>40</v>
          </cell>
          <cell r="Y4832">
            <v>25</v>
          </cell>
          <cell r="Z4832">
            <v>0</v>
          </cell>
        </row>
        <row r="4833">
          <cell r="A4833">
            <v>42450</v>
          </cell>
          <cell r="B4833">
            <v>0</v>
          </cell>
          <cell r="C4833">
            <v>0</v>
          </cell>
          <cell r="D4833">
            <v>46846</v>
          </cell>
          <cell r="E4833">
            <v>2000920</v>
          </cell>
          <cell r="F4833">
            <v>103680</v>
          </cell>
          <cell r="H4833">
            <v>0</v>
          </cell>
          <cell r="I4833">
            <v>0</v>
          </cell>
          <cell r="J4833">
            <v>0</v>
          </cell>
          <cell r="K4833">
            <v>0</v>
          </cell>
          <cell r="L4833">
            <v>810</v>
          </cell>
          <cell r="M4833">
            <v>130.5</v>
          </cell>
          <cell r="N4833">
            <v>29.72</v>
          </cell>
          <cell r="O4833">
            <v>0.22773946360153255</v>
          </cell>
          <cell r="P4833">
            <v>240</v>
          </cell>
          <cell r="Q4833">
            <v>105000</v>
          </cell>
          <cell r="R4833">
            <v>8.0636015325670503</v>
          </cell>
          <cell r="S4833">
            <v>57.834567901234571</v>
          </cell>
          <cell r="T4833">
            <v>38241</v>
          </cell>
          <cell r="U4833">
            <v>14.823980708788415</v>
          </cell>
          <cell r="V4833">
            <v>2151446</v>
          </cell>
          <cell r="W4833">
            <v>50270.6</v>
          </cell>
          <cell r="X4833">
            <v>42</v>
          </cell>
          <cell r="Y4833">
            <v>23</v>
          </cell>
          <cell r="Z4833">
            <v>0</v>
          </cell>
        </row>
        <row r="4834">
          <cell r="A4834">
            <v>42451</v>
          </cell>
          <cell r="B4834">
            <v>0</v>
          </cell>
          <cell r="C4834">
            <v>0</v>
          </cell>
          <cell r="D4834">
            <v>0</v>
          </cell>
          <cell r="E4834">
            <v>1815010</v>
          </cell>
          <cell r="F4834">
            <v>97840</v>
          </cell>
          <cell r="H4834">
            <v>0</v>
          </cell>
          <cell r="I4834">
            <v>0</v>
          </cell>
          <cell r="J4834">
            <v>0</v>
          </cell>
          <cell r="K4834">
            <v>0</v>
          </cell>
          <cell r="L4834">
            <v>0</v>
          </cell>
          <cell r="M4834">
            <v>120.33</v>
          </cell>
          <cell r="N4834">
            <v>25.53</v>
          </cell>
          <cell r="O4834">
            <v>0.21216654200947396</v>
          </cell>
          <cell r="P4834">
            <v>240</v>
          </cell>
          <cell r="Q4834">
            <v>82000</v>
          </cell>
          <cell r="R4834">
            <v>7.948350369816338</v>
          </cell>
          <cell r="S4834" t="str">
            <v/>
          </cell>
          <cell r="T4834">
            <v>34694</v>
          </cell>
          <cell r="U4834">
            <v>15.126536842930708</v>
          </cell>
          <cell r="V4834">
            <v>1912850</v>
          </cell>
          <cell r="W4834">
            <v>54335.4</v>
          </cell>
          <cell r="X4834">
            <v>54</v>
          </cell>
          <cell r="Y4834">
            <v>11</v>
          </cell>
          <cell r="Z4834">
            <v>0</v>
          </cell>
        </row>
        <row r="4835">
          <cell r="A4835">
            <v>42452</v>
          </cell>
          <cell r="B4835">
            <v>0</v>
          </cell>
          <cell r="C4835">
            <v>0</v>
          </cell>
          <cell r="D4835">
            <v>1168</v>
          </cell>
          <cell r="E4835">
            <v>1648710</v>
          </cell>
          <cell r="F4835">
            <v>92380</v>
          </cell>
          <cell r="H4835">
            <v>0</v>
          </cell>
          <cell r="I4835">
            <v>0</v>
          </cell>
          <cell r="J4835">
            <v>0</v>
          </cell>
          <cell r="K4835">
            <v>0</v>
          </cell>
          <cell r="L4835">
            <v>280</v>
          </cell>
          <cell r="M4835">
            <v>105.44</v>
          </cell>
          <cell r="N4835">
            <v>19.39</v>
          </cell>
          <cell r="O4835">
            <v>0.18389605462822459</v>
          </cell>
          <cell r="P4835">
            <v>240</v>
          </cell>
          <cell r="Q4835">
            <v>78000</v>
          </cell>
          <cell r="R4835">
            <v>8.2563069044006063</v>
          </cell>
          <cell r="S4835">
            <v>4.1714285714285717</v>
          </cell>
          <cell r="T4835">
            <v>28692</v>
          </cell>
          <cell r="U4835">
            <v>13.73454907367336</v>
          </cell>
          <cell r="V4835">
            <v>1742258</v>
          </cell>
          <cell r="W4835">
            <v>47850.2</v>
          </cell>
          <cell r="X4835">
            <v>62</v>
          </cell>
          <cell r="Y4835">
            <v>3</v>
          </cell>
          <cell r="Z4835">
            <v>4.4319999999999879</v>
          </cell>
        </row>
        <row r="4836">
          <cell r="A4836">
            <v>42453</v>
          </cell>
          <cell r="B4836">
            <v>0</v>
          </cell>
          <cell r="C4836">
            <v>0</v>
          </cell>
          <cell r="D4836">
            <v>26117</v>
          </cell>
          <cell r="E4836">
            <v>1849860</v>
          </cell>
          <cell r="F4836">
            <v>92380</v>
          </cell>
          <cell r="H4836">
            <v>0</v>
          </cell>
          <cell r="I4836">
            <v>0</v>
          </cell>
          <cell r="J4836">
            <v>0</v>
          </cell>
          <cell r="K4836">
            <v>0</v>
          </cell>
          <cell r="L4836">
            <v>620</v>
          </cell>
          <cell r="M4836">
            <v>120.2</v>
          </cell>
          <cell r="N4836">
            <v>21.92</v>
          </cell>
          <cell r="O4836">
            <v>0.18236272878535775</v>
          </cell>
          <cell r="P4836">
            <v>240</v>
          </cell>
          <cell r="Q4836">
            <v>95000</v>
          </cell>
          <cell r="R4836">
            <v>8.0792013311148079</v>
          </cell>
          <cell r="S4836">
            <v>42.124193548387098</v>
          </cell>
          <cell r="T4836">
            <v>27564</v>
          </cell>
          <cell r="U4836">
            <v>11.678966772795789</v>
          </cell>
          <cell r="V4836">
            <v>1968357</v>
          </cell>
          <cell r="W4836">
            <v>39437.4</v>
          </cell>
          <cell r="X4836">
            <v>54</v>
          </cell>
          <cell r="Y4836">
            <v>11</v>
          </cell>
          <cell r="Z4836">
            <v>0</v>
          </cell>
        </row>
        <row r="4837">
          <cell r="A4837">
            <v>42454</v>
          </cell>
          <cell r="B4837">
            <v>0</v>
          </cell>
          <cell r="C4837">
            <v>0</v>
          </cell>
          <cell r="D4837">
            <v>26175</v>
          </cell>
          <cell r="E4837">
            <v>2069350</v>
          </cell>
          <cell r="F4837">
            <v>107420</v>
          </cell>
          <cell r="H4837">
            <v>0</v>
          </cell>
          <cell r="I4837">
            <v>0</v>
          </cell>
          <cell r="J4837">
            <v>0</v>
          </cell>
          <cell r="K4837">
            <v>0</v>
          </cell>
          <cell r="L4837">
            <v>1160</v>
          </cell>
          <cell r="M4837">
            <v>134.6</v>
          </cell>
          <cell r="N4837">
            <v>30.07</v>
          </cell>
          <cell r="O4837">
            <v>0.22340267459138188</v>
          </cell>
          <cell r="P4837">
            <v>240</v>
          </cell>
          <cell r="Q4837">
            <v>105000</v>
          </cell>
          <cell r="R4837">
            <v>8.086069836552749</v>
          </cell>
          <cell r="S4837">
            <v>22.564655172413794</v>
          </cell>
          <cell r="T4837">
            <v>28735</v>
          </cell>
          <cell r="U4837">
            <v>10.878614763418968</v>
          </cell>
          <cell r="V4837">
            <v>2202945</v>
          </cell>
          <cell r="W4837">
            <v>33334.9</v>
          </cell>
          <cell r="X4837">
            <v>44</v>
          </cell>
          <cell r="Y4837">
            <v>21</v>
          </cell>
          <cell r="Z4837">
            <v>0</v>
          </cell>
        </row>
        <row r="4838">
          <cell r="A4838">
            <v>42455</v>
          </cell>
          <cell r="B4838">
            <v>0</v>
          </cell>
          <cell r="C4838">
            <v>0</v>
          </cell>
          <cell r="D4838">
            <v>1878</v>
          </cell>
          <cell r="E4838">
            <v>1883860</v>
          </cell>
          <cell r="F4838">
            <v>100020</v>
          </cell>
          <cell r="H4838">
            <v>0</v>
          </cell>
          <cell r="I4838">
            <v>0</v>
          </cell>
          <cell r="J4838">
            <v>0</v>
          </cell>
          <cell r="K4838">
            <v>0</v>
          </cell>
          <cell r="L4838">
            <v>450</v>
          </cell>
          <cell r="M4838">
            <v>123.32</v>
          </cell>
          <cell r="N4838">
            <v>24.45</v>
          </cell>
          <cell r="O4838">
            <v>0.19826467726240676</v>
          </cell>
          <cell r="P4838">
            <v>240</v>
          </cell>
          <cell r="Q4838">
            <v>96000</v>
          </cell>
          <cell r="R4838">
            <v>8.0436263379824844</v>
          </cell>
          <cell r="S4838">
            <v>4.1733333333333329</v>
          </cell>
          <cell r="T4838">
            <v>26877</v>
          </cell>
          <cell r="U4838">
            <v>11.288091499568427</v>
          </cell>
          <cell r="V4838">
            <v>1985758</v>
          </cell>
          <cell r="W4838">
            <v>41319.5</v>
          </cell>
          <cell r="X4838">
            <v>50</v>
          </cell>
          <cell r="Y4838">
            <v>15</v>
          </cell>
          <cell r="Z4838">
            <v>0</v>
          </cell>
        </row>
        <row r="4839">
          <cell r="A4839">
            <v>42456</v>
          </cell>
          <cell r="B4839">
            <v>0</v>
          </cell>
          <cell r="C4839">
            <v>0</v>
          </cell>
          <cell r="D4839">
            <v>0</v>
          </cell>
          <cell r="E4839">
            <v>1796400</v>
          </cell>
          <cell r="F4839">
            <v>97660</v>
          </cell>
          <cell r="H4839">
            <v>0</v>
          </cell>
          <cell r="I4839">
            <v>0</v>
          </cell>
          <cell r="J4839">
            <v>0</v>
          </cell>
          <cell r="K4839">
            <v>0</v>
          </cell>
          <cell r="L4839">
            <v>0</v>
          </cell>
          <cell r="M4839">
            <v>117.45</v>
          </cell>
          <cell r="N4839">
            <v>25.32</v>
          </cell>
          <cell r="O4839">
            <v>0.21558109833971903</v>
          </cell>
          <cell r="P4839">
            <v>240</v>
          </cell>
          <cell r="Q4839">
            <v>85000</v>
          </cell>
          <cell r="R4839">
            <v>8.0632609621115368</v>
          </cell>
          <cell r="S4839" t="str">
            <v/>
          </cell>
          <cell r="T4839">
            <v>27340</v>
          </cell>
          <cell r="U4839">
            <v>12.038457071053715</v>
          </cell>
          <cell r="V4839">
            <v>1894060</v>
          </cell>
          <cell r="W4839">
            <v>49169</v>
          </cell>
          <cell r="X4839">
            <v>55</v>
          </cell>
          <cell r="Y4839">
            <v>10</v>
          </cell>
          <cell r="Z4839">
            <v>0.35199999999998255</v>
          </cell>
        </row>
        <row r="4840">
          <cell r="A4840">
            <v>42457</v>
          </cell>
          <cell r="B4840">
            <v>0</v>
          </cell>
          <cell r="C4840">
            <v>0</v>
          </cell>
          <cell r="D4840">
            <v>10238</v>
          </cell>
          <cell r="E4840">
            <v>1917480</v>
          </cell>
          <cell r="F4840">
            <v>98990</v>
          </cell>
          <cell r="H4840">
            <v>0</v>
          </cell>
          <cell r="I4840">
            <v>0</v>
          </cell>
          <cell r="J4840">
            <v>0</v>
          </cell>
          <cell r="K4840">
            <v>0</v>
          </cell>
          <cell r="L4840">
            <v>270</v>
          </cell>
          <cell r="M4840">
            <v>124.65</v>
          </cell>
          <cell r="N4840">
            <v>25.38</v>
          </cell>
          <cell r="O4840">
            <v>0.20361010830324908</v>
          </cell>
          <cell r="P4840">
            <v>240</v>
          </cell>
          <cell r="Q4840">
            <v>96000</v>
          </cell>
          <cell r="R4840">
            <v>8.0885278780585637</v>
          </cell>
          <cell r="S4840">
            <v>37.918518518518518</v>
          </cell>
          <cell r="T4840">
            <v>33226</v>
          </cell>
          <cell r="U4840">
            <v>13.672657333962265</v>
          </cell>
          <cell r="V4840">
            <v>2026708</v>
          </cell>
          <cell r="W4840">
            <v>41646.300000000003</v>
          </cell>
          <cell r="X4840">
            <v>48</v>
          </cell>
          <cell r="Y4840">
            <v>17</v>
          </cell>
          <cell r="Z4840">
            <v>0</v>
          </cell>
        </row>
        <row r="4841">
          <cell r="A4841">
            <v>42458</v>
          </cell>
          <cell r="B4841">
            <v>0</v>
          </cell>
          <cell r="C4841">
            <v>0</v>
          </cell>
          <cell r="D4841">
            <v>1770</v>
          </cell>
          <cell r="E4841">
            <v>1918450</v>
          </cell>
          <cell r="F4841">
            <v>103290</v>
          </cell>
          <cell r="H4841">
            <v>0</v>
          </cell>
          <cell r="I4841">
            <v>0</v>
          </cell>
          <cell r="J4841">
            <v>0</v>
          </cell>
          <cell r="K4841">
            <v>0</v>
          </cell>
          <cell r="L4841">
            <v>700</v>
          </cell>
          <cell r="M4841">
            <v>124.88</v>
          </cell>
          <cell r="N4841">
            <v>25.9</v>
          </cell>
          <cell r="O4841">
            <v>0.20739910313901344</v>
          </cell>
          <cell r="P4841">
            <v>240</v>
          </cell>
          <cell r="Q4841">
            <v>90000</v>
          </cell>
          <cell r="R4841">
            <v>8.0947309417040358</v>
          </cell>
          <cell r="S4841">
            <v>2.5285714285714285</v>
          </cell>
          <cell r="T4841">
            <v>24529</v>
          </cell>
          <cell r="U4841">
            <v>10.109752855187274</v>
          </cell>
          <cell r="V4841">
            <v>2023510</v>
          </cell>
          <cell r="W4841">
            <v>38792.699999999997</v>
          </cell>
          <cell r="X4841">
            <v>47</v>
          </cell>
          <cell r="Y4841">
            <v>18</v>
          </cell>
          <cell r="Z4841">
            <v>0</v>
          </cell>
        </row>
        <row r="4842">
          <cell r="A4842">
            <v>42459</v>
          </cell>
          <cell r="B4842">
            <v>0</v>
          </cell>
          <cell r="C4842">
            <v>0</v>
          </cell>
          <cell r="D4842">
            <v>8474</v>
          </cell>
          <cell r="E4842">
            <v>1825170</v>
          </cell>
          <cell r="F4842">
            <v>99980</v>
          </cell>
          <cell r="H4842">
            <v>0</v>
          </cell>
          <cell r="I4842">
            <v>0</v>
          </cell>
          <cell r="J4842">
            <v>0</v>
          </cell>
          <cell r="K4842">
            <v>0</v>
          </cell>
          <cell r="L4842">
            <v>520</v>
          </cell>
          <cell r="M4842">
            <v>119.61</v>
          </cell>
          <cell r="N4842">
            <v>21.96</v>
          </cell>
          <cell r="O4842">
            <v>0.18359668924003011</v>
          </cell>
          <cell r="P4842">
            <v>240</v>
          </cell>
          <cell r="Q4842">
            <v>93000</v>
          </cell>
          <cell r="R4842">
            <v>8.0476130758297799</v>
          </cell>
          <cell r="S4842">
            <v>16.296153846153846</v>
          </cell>
          <cell r="T4842">
            <v>25197</v>
          </cell>
          <cell r="U4842">
            <v>10.867830560646745</v>
          </cell>
          <cell r="V4842">
            <v>1933624</v>
          </cell>
          <cell r="W4842">
            <v>43991.3</v>
          </cell>
          <cell r="X4842">
            <v>58</v>
          </cell>
          <cell r="Y4842">
            <v>7</v>
          </cell>
          <cell r="Z4842">
            <v>2.7039999999999864</v>
          </cell>
        </row>
        <row r="4843">
          <cell r="A4843">
            <v>42460</v>
          </cell>
          <cell r="B4843">
            <v>0</v>
          </cell>
          <cell r="C4843">
            <v>0</v>
          </cell>
          <cell r="D4843">
            <v>1293</v>
          </cell>
          <cell r="E4843">
            <v>1961960</v>
          </cell>
          <cell r="F4843">
            <v>103600</v>
          </cell>
          <cell r="H4843">
            <v>0</v>
          </cell>
          <cell r="I4843">
            <v>0</v>
          </cell>
          <cell r="J4843">
            <v>0</v>
          </cell>
          <cell r="K4843">
            <v>0</v>
          </cell>
          <cell r="L4843">
            <v>290</v>
          </cell>
          <cell r="M4843">
            <v>133.03</v>
          </cell>
          <cell r="N4843">
            <v>23.73</v>
          </cell>
          <cell r="O4843">
            <v>0.17838081635721267</v>
          </cell>
          <cell r="P4843">
            <v>240</v>
          </cell>
          <cell r="Q4843">
            <v>87000</v>
          </cell>
          <cell r="R4843">
            <v>7.7635119897767417</v>
          </cell>
          <cell r="S4843">
            <v>4.4586206896551728</v>
          </cell>
          <cell r="T4843">
            <v>32589</v>
          </cell>
          <cell r="U4843">
            <v>13.150052761371999</v>
          </cell>
          <cell r="V4843">
            <v>2066853</v>
          </cell>
          <cell r="W4843">
            <v>43334.7</v>
          </cell>
          <cell r="X4843">
            <v>65</v>
          </cell>
          <cell r="Y4843">
            <v>0</v>
          </cell>
          <cell r="Z4843">
            <v>10.327999999999975</v>
          </cell>
        </row>
        <row r="4844">
          <cell r="A4844">
            <v>42461</v>
          </cell>
          <cell r="B4844">
            <v>0</v>
          </cell>
          <cell r="C4844">
            <v>0</v>
          </cell>
          <cell r="D4844">
            <v>1063</v>
          </cell>
          <cell r="E4844">
            <v>1958760</v>
          </cell>
          <cell r="F4844">
            <v>102940</v>
          </cell>
          <cell r="H4844">
            <v>0</v>
          </cell>
          <cell r="I4844">
            <v>0</v>
          </cell>
          <cell r="J4844">
            <v>0</v>
          </cell>
          <cell r="K4844">
            <v>0</v>
          </cell>
          <cell r="L4844">
            <v>50</v>
          </cell>
          <cell r="M4844">
            <v>132.94</v>
          </cell>
          <cell r="N4844">
            <v>24.58</v>
          </cell>
          <cell r="O4844">
            <v>0.18489544155258011</v>
          </cell>
          <cell r="P4844">
            <v>240</v>
          </cell>
          <cell r="Q4844">
            <v>86000</v>
          </cell>
          <cell r="R4844">
            <v>7.7542500376109524</v>
          </cell>
          <cell r="S4844">
            <v>21.26</v>
          </cell>
          <cell r="T4844">
            <v>33248</v>
          </cell>
          <cell r="U4844">
            <v>13.442568050716442</v>
          </cell>
          <cell r="V4844">
            <v>2062763</v>
          </cell>
          <cell r="W4844">
            <v>40123.1</v>
          </cell>
          <cell r="X4844">
            <v>52</v>
          </cell>
          <cell r="Y4844">
            <v>13</v>
          </cell>
          <cell r="Z4844">
            <v>0</v>
          </cell>
        </row>
        <row r="4845">
          <cell r="A4845">
            <v>42462</v>
          </cell>
          <cell r="B4845">
            <v>0</v>
          </cell>
          <cell r="C4845">
            <v>0</v>
          </cell>
          <cell r="D4845">
            <v>1433</v>
          </cell>
          <cell r="E4845">
            <v>2008180</v>
          </cell>
          <cell r="F4845">
            <v>106700</v>
          </cell>
          <cell r="H4845">
            <v>0</v>
          </cell>
          <cell r="I4845">
            <v>0</v>
          </cell>
          <cell r="J4845">
            <v>0</v>
          </cell>
          <cell r="K4845">
            <v>0</v>
          </cell>
          <cell r="L4845">
            <v>220</v>
          </cell>
          <cell r="M4845">
            <v>133.56</v>
          </cell>
          <cell r="N4845">
            <v>24.69</v>
          </cell>
          <cell r="O4845">
            <v>0.1848607367475292</v>
          </cell>
          <cell r="P4845">
            <v>240</v>
          </cell>
          <cell r="Q4845">
            <v>90000</v>
          </cell>
          <cell r="R4845">
            <v>7.9173405211141059</v>
          </cell>
          <cell r="S4845">
            <v>6.5136363636363637</v>
          </cell>
          <cell r="T4845">
            <v>36100</v>
          </cell>
          <cell r="U4845">
            <v>14.226345535844651</v>
          </cell>
          <cell r="V4845">
            <v>2116313</v>
          </cell>
          <cell r="W4845">
            <v>45371</v>
          </cell>
          <cell r="X4845">
            <v>51</v>
          </cell>
          <cell r="Y4845">
            <v>14</v>
          </cell>
          <cell r="Z4845">
            <v>0</v>
          </cell>
        </row>
        <row r="4846">
          <cell r="A4846">
            <v>42463</v>
          </cell>
          <cell r="B4846">
            <v>0</v>
          </cell>
          <cell r="C4846">
            <v>0</v>
          </cell>
          <cell r="D4846">
            <v>22446</v>
          </cell>
          <cell r="E4846">
            <v>1982900</v>
          </cell>
          <cell r="F4846">
            <v>105370</v>
          </cell>
          <cell r="H4846">
            <v>0</v>
          </cell>
          <cell r="I4846">
            <v>0</v>
          </cell>
          <cell r="J4846">
            <v>0</v>
          </cell>
          <cell r="K4846">
            <v>0</v>
          </cell>
          <cell r="L4846">
            <v>490</v>
          </cell>
          <cell r="M4846">
            <v>129.57</v>
          </cell>
          <cell r="N4846">
            <v>26.68</v>
          </cell>
          <cell r="O4846">
            <v>0.2059118623138072</v>
          </cell>
          <cell r="P4846">
            <v>240</v>
          </cell>
          <cell r="Q4846">
            <v>97000</v>
          </cell>
          <cell r="R4846">
            <v>8.058462607084973</v>
          </cell>
          <cell r="S4846">
            <v>45.808163265306121</v>
          </cell>
          <cell r="T4846">
            <v>35229</v>
          </cell>
          <cell r="U4846">
            <v>13.91991437976497</v>
          </cell>
          <cell r="V4846">
            <v>2110716</v>
          </cell>
          <cell r="W4846">
            <v>45681.7</v>
          </cell>
          <cell r="X4846">
            <v>48</v>
          </cell>
          <cell r="Y4846">
            <v>17</v>
          </cell>
          <cell r="Z4846">
            <v>0</v>
          </cell>
        </row>
        <row r="4847">
          <cell r="A4847">
            <v>42464</v>
          </cell>
          <cell r="B4847">
            <v>0</v>
          </cell>
          <cell r="C4847">
            <v>0</v>
          </cell>
          <cell r="D4847">
            <v>1360</v>
          </cell>
          <cell r="E4847">
            <v>1786720</v>
          </cell>
          <cell r="F4847">
            <v>98540</v>
          </cell>
          <cell r="H4847">
            <v>0</v>
          </cell>
          <cell r="I4847">
            <v>0</v>
          </cell>
          <cell r="J4847">
            <v>0</v>
          </cell>
          <cell r="K4847">
            <v>0</v>
          </cell>
          <cell r="L4847">
            <v>40</v>
          </cell>
          <cell r="M4847">
            <v>117.46</v>
          </cell>
          <cell r="N4847">
            <v>25.95</v>
          </cell>
          <cell r="O4847">
            <v>0.22092627277371021</v>
          </cell>
          <cell r="P4847">
            <v>240</v>
          </cell>
          <cell r="Q4847">
            <v>83000</v>
          </cell>
          <cell r="R4847">
            <v>8.0251149327430618</v>
          </cell>
          <cell r="S4847">
            <v>34</v>
          </cell>
          <cell r="T4847">
            <v>32317</v>
          </cell>
          <cell r="U4847">
            <v>14.2860660864403</v>
          </cell>
          <cell r="V4847">
            <v>1886620</v>
          </cell>
          <cell r="W4847">
            <v>47513</v>
          </cell>
          <cell r="X4847">
            <v>54</v>
          </cell>
          <cell r="Y4847">
            <v>11</v>
          </cell>
          <cell r="Z4847">
            <v>0</v>
          </cell>
        </row>
        <row r="4848">
          <cell r="A4848">
            <v>42465</v>
          </cell>
          <cell r="B4848">
            <v>0</v>
          </cell>
          <cell r="C4848">
            <v>0</v>
          </cell>
          <cell r="D4848">
            <v>1388</v>
          </cell>
          <cell r="E4848">
            <v>1842700</v>
          </cell>
          <cell r="F4848">
            <v>99960</v>
          </cell>
          <cell r="H4848">
            <v>0</v>
          </cell>
          <cell r="I4848">
            <v>0</v>
          </cell>
          <cell r="J4848">
            <v>0</v>
          </cell>
          <cell r="K4848">
            <v>0</v>
          </cell>
          <cell r="L4848">
            <v>50</v>
          </cell>
          <cell r="M4848">
            <v>122.53</v>
          </cell>
          <cell r="N4848">
            <v>22.87</v>
          </cell>
          <cell r="O4848">
            <v>0.18664816779564189</v>
          </cell>
          <cell r="P4848">
            <v>240</v>
          </cell>
          <cell r="Q4848">
            <v>87000</v>
          </cell>
          <cell r="R4848">
            <v>7.9272831143393452</v>
          </cell>
          <cell r="S4848">
            <v>27.76</v>
          </cell>
          <cell r="T4848">
            <v>39573</v>
          </cell>
          <cell r="U4848">
            <v>16.976886373175969</v>
          </cell>
          <cell r="V4848">
            <v>1944048</v>
          </cell>
          <cell r="W4848">
            <v>46282</v>
          </cell>
          <cell r="X4848">
            <v>46</v>
          </cell>
          <cell r="Y4848">
            <v>19</v>
          </cell>
          <cell r="Z4848">
            <v>0</v>
          </cell>
        </row>
        <row r="4849">
          <cell r="A4849">
            <v>42466</v>
          </cell>
          <cell r="B4849">
            <v>0</v>
          </cell>
          <cell r="C4849">
            <v>0</v>
          </cell>
          <cell r="D4849">
            <v>18088</v>
          </cell>
          <cell r="E4849">
            <v>1835590</v>
          </cell>
          <cell r="F4849">
            <v>100960</v>
          </cell>
          <cell r="H4849">
            <v>0</v>
          </cell>
          <cell r="I4849">
            <v>0</v>
          </cell>
          <cell r="J4849">
            <v>0</v>
          </cell>
          <cell r="K4849">
            <v>0</v>
          </cell>
          <cell r="L4849">
            <v>430</v>
          </cell>
          <cell r="M4849">
            <v>121.13</v>
          </cell>
          <cell r="N4849">
            <v>23.38</v>
          </cell>
          <cell r="O4849">
            <v>0.19301576818294394</v>
          </cell>
          <cell r="P4849">
            <v>240</v>
          </cell>
          <cell r="Q4849">
            <v>96000</v>
          </cell>
          <cell r="R4849">
            <v>7.9936844712292574</v>
          </cell>
          <cell r="S4849">
            <v>42.06511627906977</v>
          </cell>
          <cell r="T4849">
            <v>37075</v>
          </cell>
          <cell r="U4849">
            <v>15.819067264629053</v>
          </cell>
          <cell r="V4849">
            <v>1954638</v>
          </cell>
          <cell r="W4849">
            <v>37430.699999999997</v>
          </cell>
          <cell r="X4849">
            <v>58</v>
          </cell>
          <cell r="Y4849">
            <v>7</v>
          </cell>
          <cell r="Z4849">
            <v>1.5279999999999774</v>
          </cell>
        </row>
        <row r="4850">
          <cell r="A4850">
            <v>42467</v>
          </cell>
          <cell r="B4850">
            <v>0</v>
          </cell>
          <cell r="C4850">
            <v>0</v>
          </cell>
          <cell r="D4850">
            <v>1404</v>
          </cell>
          <cell r="E4850">
            <v>2037650</v>
          </cell>
          <cell r="F4850">
            <v>106420</v>
          </cell>
          <cell r="H4850">
            <v>0</v>
          </cell>
          <cell r="I4850">
            <v>0</v>
          </cell>
          <cell r="J4850">
            <v>0</v>
          </cell>
          <cell r="K4850">
            <v>0</v>
          </cell>
          <cell r="L4850">
            <v>440</v>
          </cell>
          <cell r="M4850">
            <v>134.4</v>
          </cell>
          <cell r="N4850">
            <v>28.52</v>
          </cell>
          <cell r="O4850">
            <v>0.21220238095238095</v>
          </cell>
          <cell r="P4850">
            <v>240</v>
          </cell>
          <cell r="Q4850">
            <v>94000</v>
          </cell>
          <cell r="R4850">
            <v>7.9764508928571427</v>
          </cell>
          <cell r="S4850">
            <v>3.1909090909090909</v>
          </cell>
          <cell r="T4850">
            <v>37071</v>
          </cell>
          <cell r="U4850">
            <v>14.410435176562384</v>
          </cell>
          <cell r="V4850">
            <v>2145474</v>
          </cell>
          <cell r="W4850">
            <v>40835.599999999999</v>
          </cell>
          <cell r="X4850">
            <v>52</v>
          </cell>
          <cell r="Y4850">
            <v>13</v>
          </cell>
          <cell r="Z4850">
            <v>0</v>
          </cell>
        </row>
        <row r="4851">
          <cell r="A4851">
            <v>42468</v>
          </cell>
          <cell r="B4851">
            <v>0</v>
          </cell>
          <cell r="C4851">
            <v>0</v>
          </cell>
          <cell r="D4851">
            <v>1910</v>
          </cell>
          <cell r="E4851">
            <v>1977570</v>
          </cell>
          <cell r="F4851">
            <v>101650</v>
          </cell>
          <cell r="H4851">
            <v>0</v>
          </cell>
          <cell r="I4851">
            <v>0</v>
          </cell>
          <cell r="J4851">
            <v>0</v>
          </cell>
          <cell r="K4851">
            <v>0</v>
          </cell>
          <cell r="L4851">
            <v>670</v>
          </cell>
          <cell r="M4851">
            <v>131.19999999999999</v>
          </cell>
          <cell r="N4851">
            <v>30.08</v>
          </cell>
          <cell r="O4851">
            <v>0.22926829268292684</v>
          </cell>
          <cell r="P4851">
            <v>240</v>
          </cell>
          <cell r="Q4851">
            <v>98000</v>
          </cell>
          <cell r="R4851">
            <v>7.9238567073170731</v>
          </cell>
          <cell r="S4851">
            <v>2.8507462686567164</v>
          </cell>
          <cell r="T4851">
            <v>39039</v>
          </cell>
          <cell r="U4851">
            <v>15.64463824941258</v>
          </cell>
          <cell r="V4851">
            <v>2081130</v>
          </cell>
          <cell r="W4851">
            <v>40278.699999999997</v>
          </cell>
          <cell r="X4851">
            <v>46</v>
          </cell>
          <cell r="Y4851">
            <v>19</v>
          </cell>
          <cell r="Z4851">
            <v>0</v>
          </cell>
        </row>
        <row r="4852">
          <cell r="A4852">
            <v>42469</v>
          </cell>
          <cell r="B4852">
            <v>0</v>
          </cell>
          <cell r="C4852">
            <v>0</v>
          </cell>
          <cell r="D4852">
            <v>21884</v>
          </cell>
          <cell r="E4852">
            <v>1975230</v>
          </cell>
          <cell r="F4852">
            <v>105080</v>
          </cell>
          <cell r="H4852">
            <v>0</v>
          </cell>
          <cell r="I4852">
            <v>0</v>
          </cell>
          <cell r="J4852">
            <v>0</v>
          </cell>
          <cell r="K4852">
            <v>0</v>
          </cell>
          <cell r="L4852">
            <v>490</v>
          </cell>
          <cell r="M4852">
            <v>131.85</v>
          </cell>
          <cell r="N4852">
            <v>29.34</v>
          </cell>
          <cell r="O4852">
            <v>0.22252559726962459</v>
          </cell>
          <cell r="P4852">
            <v>240</v>
          </cell>
          <cell r="Q4852">
            <v>98000</v>
          </cell>
          <cell r="R4852">
            <v>7.8889268107698145</v>
          </cell>
          <cell r="S4852">
            <v>44.66122448979592</v>
          </cell>
          <cell r="T4852">
            <v>40184</v>
          </cell>
          <cell r="U4852">
            <v>15.9421328383584</v>
          </cell>
          <cell r="V4852">
            <v>2102194</v>
          </cell>
          <cell r="W4852">
            <v>48331.7</v>
          </cell>
          <cell r="X4852">
            <v>39</v>
          </cell>
          <cell r="Y4852">
            <v>26</v>
          </cell>
          <cell r="Z4852">
            <v>0</v>
          </cell>
        </row>
        <row r="4853">
          <cell r="A4853">
            <v>42470</v>
          </cell>
          <cell r="B4853">
            <v>0</v>
          </cell>
          <cell r="C4853">
            <v>0</v>
          </cell>
          <cell r="D4853">
            <v>1241</v>
          </cell>
          <cell r="E4853">
            <v>1689590</v>
          </cell>
          <cell r="F4853">
            <v>96060</v>
          </cell>
          <cell r="H4853">
            <v>0</v>
          </cell>
          <cell r="I4853">
            <v>0</v>
          </cell>
          <cell r="J4853">
            <v>0</v>
          </cell>
          <cell r="K4853">
            <v>0</v>
          </cell>
          <cell r="L4853">
            <v>50</v>
          </cell>
          <cell r="M4853">
            <v>111.66</v>
          </cell>
          <cell r="N4853">
            <v>25.84</v>
          </cell>
          <cell r="O4853">
            <v>0.23141680100304496</v>
          </cell>
          <cell r="P4853">
            <v>240</v>
          </cell>
          <cell r="Q4853">
            <v>78000</v>
          </cell>
          <cell r="R4853">
            <v>7.9959251298584988</v>
          </cell>
          <cell r="S4853">
            <v>24.82</v>
          </cell>
          <cell r="T4853">
            <v>37161</v>
          </cell>
          <cell r="U4853">
            <v>17.344244276791365</v>
          </cell>
          <cell r="V4853">
            <v>1786891</v>
          </cell>
          <cell r="W4853">
            <v>45830.9</v>
          </cell>
          <cell r="X4853">
            <v>58</v>
          </cell>
          <cell r="Y4853">
            <v>7</v>
          </cell>
          <cell r="Z4853">
            <v>0</v>
          </cell>
        </row>
        <row r="4854">
          <cell r="A4854">
            <v>42471</v>
          </cell>
          <cell r="B4854">
            <v>0</v>
          </cell>
          <cell r="C4854">
            <v>0</v>
          </cell>
          <cell r="D4854">
            <v>1925</v>
          </cell>
          <cell r="E4854">
            <v>1863170</v>
          </cell>
          <cell r="F4854">
            <v>97250</v>
          </cell>
          <cell r="H4854">
            <v>0</v>
          </cell>
          <cell r="I4854">
            <v>0</v>
          </cell>
          <cell r="J4854">
            <v>0</v>
          </cell>
          <cell r="K4854">
            <v>0</v>
          </cell>
          <cell r="L4854">
            <v>610</v>
          </cell>
          <cell r="M4854">
            <v>122.89</v>
          </cell>
          <cell r="N4854">
            <v>26.97</v>
          </cell>
          <cell r="O4854">
            <v>0.21946456180323864</v>
          </cell>
          <cell r="P4854">
            <v>240</v>
          </cell>
          <cell r="Q4854">
            <v>90000</v>
          </cell>
          <cell r="R4854">
            <v>7.9763202864350236</v>
          </cell>
          <cell r="S4854">
            <v>3.1557377049180326</v>
          </cell>
          <cell r="T4854">
            <v>34258</v>
          </cell>
          <cell r="U4854">
            <v>14.559708919685374</v>
          </cell>
          <cell r="V4854">
            <v>1962345</v>
          </cell>
          <cell r="W4854">
            <v>45916.3</v>
          </cell>
          <cell r="X4854">
            <v>57</v>
          </cell>
          <cell r="Y4854">
            <v>8</v>
          </cell>
          <cell r="Z4854">
            <v>3.8352000000000004</v>
          </cell>
        </row>
        <row r="4855">
          <cell r="A4855">
            <v>42472</v>
          </cell>
          <cell r="B4855">
            <v>0</v>
          </cell>
          <cell r="C4855">
            <v>0</v>
          </cell>
          <cell r="D4855">
            <v>34035</v>
          </cell>
          <cell r="E4855">
            <v>2088040</v>
          </cell>
          <cell r="F4855">
            <v>105950</v>
          </cell>
          <cell r="H4855">
            <v>0</v>
          </cell>
          <cell r="I4855">
            <v>0</v>
          </cell>
          <cell r="J4855">
            <v>0</v>
          </cell>
          <cell r="K4855">
            <v>0</v>
          </cell>
          <cell r="L4855">
            <v>980</v>
          </cell>
          <cell r="M4855">
            <v>137.13</v>
          </cell>
          <cell r="N4855">
            <v>28.24</v>
          </cell>
          <cell r="O4855">
            <v>0.2059359731641508</v>
          </cell>
          <cell r="P4855">
            <v>240</v>
          </cell>
          <cell r="Q4855">
            <v>101000</v>
          </cell>
          <cell r="R4855">
            <v>7.9996718442353973</v>
          </cell>
          <cell r="S4855">
            <v>34.729591836734691</v>
          </cell>
          <cell r="T4855">
            <v>37794</v>
          </cell>
          <cell r="U4855">
            <v>14.147146463796412</v>
          </cell>
          <cell r="V4855">
            <v>2228025</v>
          </cell>
          <cell r="W4855">
            <v>33585.5</v>
          </cell>
          <cell r="X4855">
            <v>46</v>
          </cell>
          <cell r="Y4855">
            <v>19</v>
          </cell>
          <cell r="Z4855">
            <v>0</v>
          </cell>
        </row>
        <row r="4856">
          <cell r="A4856">
            <v>42473</v>
          </cell>
          <cell r="B4856">
            <v>0</v>
          </cell>
          <cell r="C4856">
            <v>0</v>
          </cell>
          <cell r="D4856">
            <v>12445</v>
          </cell>
          <cell r="E4856">
            <v>2015680</v>
          </cell>
          <cell r="F4856">
            <v>104870</v>
          </cell>
          <cell r="H4856">
            <v>0</v>
          </cell>
          <cell r="I4856">
            <v>0</v>
          </cell>
          <cell r="J4856">
            <v>0</v>
          </cell>
          <cell r="K4856">
            <v>0</v>
          </cell>
          <cell r="L4856">
            <v>630</v>
          </cell>
          <cell r="M4856">
            <v>133.81</v>
          </cell>
          <cell r="N4856">
            <v>29.44</v>
          </cell>
          <cell r="O4856">
            <v>0.22001345190942381</v>
          </cell>
          <cell r="P4856">
            <v>240</v>
          </cell>
          <cell r="Q4856">
            <v>96000</v>
          </cell>
          <cell r="R4856">
            <v>7.923735146850011</v>
          </cell>
          <cell r="S4856">
            <v>19.753968253968253</v>
          </cell>
          <cell r="T4856">
            <v>38493</v>
          </cell>
          <cell r="U4856">
            <v>15.050744141453684</v>
          </cell>
          <cell r="V4856">
            <v>2132995</v>
          </cell>
          <cell r="W4856">
            <v>42899</v>
          </cell>
          <cell r="X4856">
            <v>48</v>
          </cell>
          <cell r="Y4856">
            <v>17</v>
          </cell>
          <cell r="Z4856">
            <v>0</v>
          </cell>
        </row>
        <row r="4857">
          <cell r="A4857">
            <v>42474</v>
          </cell>
          <cell r="B4857">
            <v>0</v>
          </cell>
          <cell r="C4857">
            <v>0</v>
          </cell>
          <cell r="D4857">
            <v>1070</v>
          </cell>
          <cell r="E4857">
            <v>1971720</v>
          </cell>
          <cell r="F4857">
            <v>104530</v>
          </cell>
          <cell r="H4857">
            <v>0</v>
          </cell>
          <cell r="I4857">
            <v>0</v>
          </cell>
          <cell r="J4857">
            <v>0</v>
          </cell>
          <cell r="K4857">
            <v>0</v>
          </cell>
          <cell r="L4857">
            <v>40</v>
          </cell>
          <cell r="M4857">
            <v>132.38</v>
          </cell>
          <cell r="N4857">
            <v>32.49</v>
          </cell>
          <cell r="O4857">
            <v>0.24542982323613841</v>
          </cell>
          <cell r="P4857">
            <v>240</v>
          </cell>
          <cell r="Q4857">
            <v>88000</v>
          </cell>
          <cell r="R4857">
            <v>7.8420078561716275</v>
          </cell>
          <cell r="S4857">
            <v>26.75</v>
          </cell>
          <cell r="T4857">
            <v>36268</v>
          </cell>
          <cell r="U4857">
            <v>14.560834151695454</v>
          </cell>
          <cell r="V4857">
            <v>2077320</v>
          </cell>
          <cell r="W4857">
            <v>50091.8</v>
          </cell>
          <cell r="X4857">
            <v>56</v>
          </cell>
          <cell r="Y4857">
            <v>9</v>
          </cell>
          <cell r="Z4857">
            <v>0</v>
          </cell>
        </row>
        <row r="4858">
          <cell r="A4858">
            <v>42475</v>
          </cell>
          <cell r="B4858">
            <v>0</v>
          </cell>
          <cell r="C4858">
            <v>0</v>
          </cell>
          <cell r="D4858">
            <v>0</v>
          </cell>
          <cell r="E4858">
            <v>1857480</v>
          </cell>
          <cell r="F4858">
            <v>102770</v>
          </cell>
          <cell r="H4858">
            <v>0</v>
          </cell>
          <cell r="I4858">
            <v>0</v>
          </cell>
          <cell r="J4858">
            <v>0</v>
          </cell>
          <cell r="K4858">
            <v>0</v>
          </cell>
          <cell r="L4858">
            <v>0</v>
          </cell>
          <cell r="M4858">
            <v>122.46</v>
          </cell>
          <cell r="N4858">
            <v>27.89</v>
          </cell>
          <cell r="O4858">
            <v>0.22774783602809082</v>
          </cell>
          <cell r="P4858">
            <v>240</v>
          </cell>
          <cell r="Q4858">
            <v>83000</v>
          </cell>
          <cell r="R4858">
            <v>8.0036338396211004</v>
          </cell>
          <cell r="S4858" t="str">
            <v/>
          </cell>
          <cell r="T4858">
            <v>31941</v>
          </cell>
          <cell r="U4858">
            <v>13.589488075500574</v>
          </cell>
          <cell r="V4858">
            <v>1960250</v>
          </cell>
          <cell r="W4858">
            <v>47163.1</v>
          </cell>
          <cell r="X4858">
            <v>64</v>
          </cell>
          <cell r="Y4858">
            <v>1</v>
          </cell>
          <cell r="Z4858">
            <v>4.8591999999999942</v>
          </cell>
        </row>
        <row r="4859">
          <cell r="A4859">
            <v>42476</v>
          </cell>
          <cell r="B4859">
            <v>0</v>
          </cell>
          <cell r="C4859">
            <v>0</v>
          </cell>
          <cell r="D4859">
            <v>0</v>
          </cell>
          <cell r="E4859">
            <v>1774400</v>
          </cell>
          <cell r="F4859">
            <v>100460</v>
          </cell>
          <cell r="H4859">
            <v>0</v>
          </cell>
          <cell r="I4859">
            <v>0</v>
          </cell>
          <cell r="J4859">
            <v>0</v>
          </cell>
          <cell r="K4859">
            <v>0</v>
          </cell>
          <cell r="L4859">
            <v>0</v>
          </cell>
          <cell r="M4859">
            <v>116.87</v>
          </cell>
          <cell r="N4859">
            <v>28.05</v>
          </cell>
          <cell r="O4859">
            <v>0.24001026781894413</v>
          </cell>
          <cell r="P4859">
            <v>240</v>
          </cell>
          <cell r="Q4859">
            <v>80000</v>
          </cell>
          <cell r="R4859">
            <v>8.0211345939933256</v>
          </cell>
          <cell r="S4859" t="str">
            <v/>
          </cell>
          <cell r="T4859">
            <v>29567</v>
          </cell>
          <cell r="U4859">
            <v>13.152383644645466</v>
          </cell>
          <cell r="V4859">
            <v>1874860</v>
          </cell>
          <cell r="W4859">
            <v>45369.599999999999</v>
          </cell>
          <cell r="X4859">
            <v>62</v>
          </cell>
          <cell r="Y4859">
            <v>3</v>
          </cell>
          <cell r="Z4859">
            <v>4.0431999999999775</v>
          </cell>
        </row>
        <row r="4860">
          <cell r="A4860">
            <v>42477</v>
          </cell>
          <cell r="B4860">
            <v>0</v>
          </cell>
          <cell r="C4860">
            <v>0</v>
          </cell>
          <cell r="D4860">
            <v>995</v>
          </cell>
          <cell r="E4860">
            <v>1923340</v>
          </cell>
          <cell r="F4860">
            <v>102180</v>
          </cell>
          <cell r="H4860">
            <v>0</v>
          </cell>
          <cell r="I4860">
            <v>0</v>
          </cell>
          <cell r="J4860">
            <v>0</v>
          </cell>
          <cell r="K4860">
            <v>0</v>
          </cell>
          <cell r="L4860">
            <v>40</v>
          </cell>
          <cell r="M4860">
            <v>123.99</v>
          </cell>
          <cell r="N4860">
            <v>31.54</v>
          </cell>
          <cell r="O4860">
            <v>0.25437535285103635</v>
          </cell>
          <cell r="P4860">
            <v>240</v>
          </cell>
          <cell r="Q4860">
            <v>90000</v>
          </cell>
          <cell r="R4860">
            <v>8.1680780708121627</v>
          </cell>
          <cell r="S4860">
            <v>24.875</v>
          </cell>
          <cell r="T4860">
            <v>31039</v>
          </cell>
          <cell r="U4860">
            <v>12.773912850386008</v>
          </cell>
          <cell r="V4860">
            <v>2026515</v>
          </cell>
          <cell r="W4860">
            <v>41046.6</v>
          </cell>
          <cell r="X4860">
            <v>64</v>
          </cell>
          <cell r="Y4860">
            <v>1</v>
          </cell>
          <cell r="Z4860">
            <v>6.0079999999999742</v>
          </cell>
        </row>
        <row r="4861">
          <cell r="A4861">
            <v>42478</v>
          </cell>
          <cell r="B4861">
            <v>0</v>
          </cell>
          <cell r="C4861">
            <v>0</v>
          </cell>
          <cell r="D4861">
            <v>1976</v>
          </cell>
          <cell r="E4861">
            <v>2036600</v>
          </cell>
          <cell r="F4861">
            <v>105990</v>
          </cell>
          <cell r="H4861">
            <v>0</v>
          </cell>
          <cell r="I4861">
            <v>0</v>
          </cell>
          <cell r="J4861">
            <v>0</v>
          </cell>
          <cell r="K4861">
            <v>0</v>
          </cell>
          <cell r="L4861">
            <v>590</v>
          </cell>
          <cell r="M4861">
            <v>129.6</v>
          </cell>
          <cell r="N4861">
            <v>33.020000000000003</v>
          </cell>
          <cell r="O4861">
            <v>0.25478395061728398</v>
          </cell>
          <cell r="P4861">
            <v>240</v>
          </cell>
          <cell r="Q4861">
            <v>91000</v>
          </cell>
          <cell r="R4861">
            <v>8.2661651234567906</v>
          </cell>
          <cell r="S4861">
            <v>3.3491525423728814</v>
          </cell>
          <cell r="T4861">
            <v>31925</v>
          </cell>
          <cell r="U4861">
            <v>12.41530920475285</v>
          </cell>
          <cell r="V4861">
            <v>2144566</v>
          </cell>
          <cell r="W4861">
            <v>37405.800000000003</v>
          </cell>
          <cell r="X4861">
            <v>62</v>
          </cell>
          <cell r="Y4861">
            <v>3</v>
          </cell>
          <cell r="Z4861">
            <v>4.265599999999985</v>
          </cell>
        </row>
        <row r="4862">
          <cell r="A4862">
            <v>42479</v>
          </cell>
          <cell r="B4862">
            <v>0</v>
          </cell>
          <cell r="C4862">
            <v>0</v>
          </cell>
          <cell r="D4862">
            <v>6878</v>
          </cell>
          <cell r="E4862">
            <v>2020940</v>
          </cell>
          <cell r="F4862">
            <v>105010</v>
          </cell>
          <cell r="H4862">
            <v>0</v>
          </cell>
          <cell r="I4862">
            <v>0</v>
          </cell>
          <cell r="J4862">
            <v>0</v>
          </cell>
          <cell r="K4862">
            <v>0</v>
          </cell>
          <cell r="L4862">
            <v>580</v>
          </cell>
          <cell r="M4862">
            <v>127.76</v>
          </cell>
          <cell r="N4862">
            <v>31.79</v>
          </cell>
          <cell r="O4862">
            <v>0.24882592360676267</v>
          </cell>
          <cell r="P4862">
            <v>240</v>
          </cell>
          <cell r="Q4862">
            <v>92000</v>
          </cell>
          <cell r="R4862">
            <v>8.3200923606762682</v>
          </cell>
          <cell r="S4862">
            <v>11.858620689655172</v>
          </cell>
          <cell r="T4862">
            <v>30901</v>
          </cell>
          <cell r="U4862">
            <v>12.083221900687725</v>
          </cell>
          <cell r="V4862">
            <v>2132828</v>
          </cell>
          <cell r="W4862">
            <v>43848.2</v>
          </cell>
          <cell r="X4862">
            <v>64</v>
          </cell>
          <cell r="Y4862">
            <v>1</v>
          </cell>
          <cell r="Z4862">
            <v>6.2127999999999872</v>
          </cell>
        </row>
        <row r="4863">
          <cell r="A4863">
            <v>42480</v>
          </cell>
          <cell r="B4863">
            <v>0</v>
          </cell>
          <cell r="C4863">
            <v>0</v>
          </cell>
          <cell r="D4863">
            <v>3572</v>
          </cell>
          <cell r="E4863">
            <v>2046100</v>
          </cell>
          <cell r="F4863">
            <v>106900</v>
          </cell>
          <cell r="H4863">
            <v>0</v>
          </cell>
          <cell r="I4863">
            <v>0</v>
          </cell>
          <cell r="J4863">
            <v>0</v>
          </cell>
          <cell r="K4863">
            <v>0</v>
          </cell>
          <cell r="L4863">
            <v>730</v>
          </cell>
          <cell r="M4863">
            <v>130.27000000000001</v>
          </cell>
          <cell r="N4863">
            <v>32.35</v>
          </cell>
          <cell r="O4863">
            <v>0.24833039072695171</v>
          </cell>
          <cell r="P4863">
            <v>240</v>
          </cell>
          <cell r="Q4863">
            <v>92000</v>
          </cell>
          <cell r="R4863">
            <v>8.2636063560297828</v>
          </cell>
          <cell r="S4863">
            <v>4.8931506849315065</v>
          </cell>
          <cell r="T4863">
            <v>25705</v>
          </cell>
          <cell r="U4863">
            <v>9.9407624693263177</v>
          </cell>
          <cell r="V4863">
            <v>2156572</v>
          </cell>
          <cell r="W4863">
            <v>48675.3</v>
          </cell>
          <cell r="X4863">
            <v>64</v>
          </cell>
          <cell r="Y4863">
            <v>1</v>
          </cell>
          <cell r="Z4863">
            <v>11.463999999999984</v>
          </cell>
        </row>
        <row r="4864">
          <cell r="A4864">
            <v>42481</v>
          </cell>
          <cell r="B4864">
            <v>0</v>
          </cell>
          <cell r="C4864">
            <v>0</v>
          </cell>
          <cell r="D4864">
            <v>1050</v>
          </cell>
          <cell r="E4864">
            <v>2098710</v>
          </cell>
          <cell r="F4864">
            <v>109190</v>
          </cell>
          <cell r="H4864">
            <v>0</v>
          </cell>
          <cell r="I4864">
            <v>0</v>
          </cell>
          <cell r="J4864">
            <v>0</v>
          </cell>
          <cell r="K4864">
            <v>0</v>
          </cell>
          <cell r="L4864">
            <v>170</v>
          </cell>
          <cell r="M4864">
            <v>135.44999999999999</v>
          </cell>
          <cell r="N4864">
            <v>34.33</v>
          </cell>
          <cell r="O4864">
            <v>0.25345145810262087</v>
          </cell>
          <cell r="P4864">
            <v>240</v>
          </cell>
          <cell r="Q4864">
            <v>94000</v>
          </cell>
          <cell r="R4864">
            <v>8.1502399409376149</v>
          </cell>
          <cell r="S4864">
            <v>6.1764705882352944</v>
          </cell>
          <cell r="T4864">
            <v>28013</v>
          </cell>
          <cell r="U4864">
            <v>10.576446728083477</v>
          </cell>
          <cell r="V4864">
            <v>2208950</v>
          </cell>
          <cell r="W4864">
            <v>47686.1</v>
          </cell>
          <cell r="X4864">
            <v>65</v>
          </cell>
          <cell r="Y4864">
            <v>0</v>
          </cell>
          <cell r="Z4864">
            <v>11.603199999999987</v>
          </cell>
        </row>
        <row r="4865">
          <cell r="A4865">
            <v>42482</v>
          </cell>
          <cell r="B4865">
            <v>0</v>
          </cell>
          <cell r="C4865">
            <v>0</v>
          </cell>
          <cell r="D4865">
            <v>882</v>
          </cell>
          <cell r="E4865">
            <v>2027000</v>
          </cell>
          <cell r="F4865">
            <v>102930</v>
          </cell>
          <cell r="H4865">
            <v>0</v>
          </cell>
          <cell r="I4865">
            <v>0</v>
          </cell>
          <cell r="J4865">
            <v>0</v>
          </cell>
          <cell r="K4865">
            <v>0</v>
          </cell>
          <cell r="L4865">
            <v>500</v>
          </cell>
          <cell r="M4865">
            <v>130.69999999999999</v>
          </cell>
          <cell r="N4865">
            <v>32.479999999999997</v>
          </cell>
          <cell r="O4865">
            <v>0.24850803366488142</v>
          </cell>
          <cell r="P4865">
            <v>240</v>
          </cell>
          <cell r="Q4865">
            <v>89000</v>
          </cell>
          <cell r="R4865">
            <v>8.1481637337413932</v>
          </cell>
          <cell r="S4865">
            <v>1.764</v>
          </cell>
          <cell r="T4865">
            <v>22763</v>
          </cell>
          <cell r="U4865">
            <v>8.9094401570856547</v>
          </cell>
          <cell r="V4865">
            <v>2130812</v>
          </cell>
          <cell r="W4865">
            <v>49045.599999999999</v>
          </cell>
          <cell r="X4865">
            <v>62</v>
          </cell>
          <cell r="Y4865">
            <v>3</v>
          </cell>
          <cell r="Z4865">
            <v>6.9568000000000012</v>
          </cell>
        </row>
        <row r="4866">
          <cell r="A4866">
            <v>42483</v>
          </cell>
          <cell r="B4866">
            <v>0</v>
          </cell>
          <cell r="C4866">
            <v>0</v>
          </cell>
          <cell r="D4866">
            <v>878</v>
          </cell>
          <cell r="E4866">
            <v>2026290</v>
          </cell>
          <cell r="F4866">
            <v>104980</v>
          </cell>
          <cell r="H4866">
            <v>0</v>
          </cell>
          <cell r="I4866">
            <v>0</v>
          </cell>
          <cell r="J4866">
            <v>0</v>
          </cell>
          <cell r="K4866">
            <v>0</v>
          </cell>
          <cell r="L4866">
            <v>300</v>
          </cell>
          <cell r="M4866">
            <v>129.02000000000001</v>
          </cell>
          <cell r="N4866">
            <v>30.35</v>
          </cell>
          <cell r="O4866">
            <v>0.23523484731049449</v>
          </cell>
          <cell r="P4866">
            <v>240</v>
          </cell>
          <cell r="Q4866">
            <v>88000</v>
          </cell>
          <cell r="R4866">
            <v>8.259455898310339</v>
          </cell>
          <cell r="S4866">
            <v>2.9266666666666667</v>
          </cell>
          <cell r="T4866">
            <v>27079</v>
          </cell>
          <cell r="U4866">
            <v>10.592081787943425</v>
          </cell>
          <cell r="V4866">
            <v>2132148</v>
          </cell>
          <cell r="W4866">
            <v>50945.8</v>
          </cell>
          <cell r="X4866">
            <v>57</v>
          </cell>
          <cell r="Y4866">
            <v>8</v>
          </cell>
          <cell r="Z4866">
            <v>3.6607999999999947</v>
          </cell>
        </row>
        <row r="4867">
          <cell r="A4867">
            <v>42484</v>
          </cell>
          <cell r="B4867">
            <v>0</v>
          </cell>
          <cell r="C4867">
            <v>0</v>
          </cell>
          <cell r="D4867">
            <v>3018</v>
          </cell>
          <cell r="E4867">
            <v>2054700</v>
          </cell>
          <cell r="F4867">
            <v>105750</v>
          </cell>
          <cell r="H4867">
            <v>0</v>
          </cell>
          <cell r="I4867">
            <v>0</v>
          </cell>
          <cell r="J4867">
            <v>0</v>
          </cell>
          <cell r="K4867">
            <v>0</v>
          </cell>
          <cell r="L4867">
            <v>420</v>
          </cell>
          <cell r="M4867">
            <v>129.16</v>
          </cell>
          <cell r="N4867">
            <v>28.76</v>
          </cell>
          <cell r="O4867">
            <v>0.22266955713843298</v>
          </cell>
          <cell r="P4867">
            <v>240</v>
          </cell>
          <cell r="Q4867">
            <v>97000</v>
          </cell>
          <cell r="R4867">
            <v>8.3634639207184893</v>
          </cell>
          <cell r="S4867">
            <v>7.1857142857142859</v>
          </cell>
          <cell r="T4867">
            <v>25387</v>
          </cell>
          <cell r="U4867">
            <v>9.7864900243497939</v>
          </cell>
          <cell r="V4867">
            <v>2163468</v>
          </cell>
          <cell r="W4867">
            <v>47898.6</v>
          </cell>
          <cell r="X4867">
            <v>62</v>
          </cell>
          <cell r="Y4867">
            <v>3</v>
          </cell>
          <cell r="Z4867">
            <v>7.564799999999984</v>
          </cell>
        </row>
        <row r="4868">
          <cell r="A4868">
            <v>42485</v>
          </cell>
          <cell r="B4868">
            <v>0</v>
          </cell>
          <cell r="C4868">
            <v>0</v>
          </cell>
          <cell r="D4868">
            <v>60390</v>
          </cell>
          <cell r="E4868">
            <v>2121160</v>
          </cell>
          <cell r="F4868">
            <v>111870</v>
          </cell>
          <cell r="H4868">
            <v>0</v>
          </cell>
          <cell r="I4868">
            <v>0</v>
          </cell>
          <cell r="J4868">
            <v>0</v>
          </cell>
          <cell r="K4868">
            <v>0</v>
          </cell>
          <cell r="L4868">
            <v>960</v>
          </cell>
          <cell r="M4868">
            <v>133.85</v>
          </cell>
          <cell r="N4868">
            <v>31.54</v>
          </cell>
          <cell r="O4868">
            <v>0.23563690698543147</v>
          </cell>
          <cell r="P4868">
            <v>240</v>
          </cell>
          <cell r="Q4868">
            <v>101000</v>
          </cell>
          <cell r="R4868">
            <v>8.3415390362345914</v>
          </cell>
          <cell r="S4868">
            <v>62.90625</v>
          </cell>
          <cell r="T4868">
            <v>24494</v>
          </cell>
          <cell r="U4868">
            <v>8.9072197852988122</v>
          </cell>
          <cell r="V4868">
            <v>2293420</v>
          </cell>
          <cell r="W4868">
            <v>48126.2</v>
          </cell>
          <cell r="X4868">
            <v>69</v>
          </cell>
          <cell r="Y4868">
            <v>0</v>
          </cell>
          <cell r="Z4868">
            <v>10.785599999999988</v>
          </cell>
        </row>
        <row r="4869">
          <cell r="A4869">
            <v>42486</v>
          </cell>
          <cell r="B4869">
            <v>0</v>
          </cell>
          <cell r="C4869">
            <v>0</v>
          </cell>
          <cell r="D4869">
            <v>179279</v>
          </cell>
          <cell r="E4869">
            <v>2112970</v>
          </cell>
          <cell r="F4869">
            <v>113000</v>
          </cell>
          <cell r="H4869">
            <v>0</v>
          </cell>
          <cell r="I4869">
            <v>0</v>
          </cell>
          <cell r="J4869">
            <v>0</v>
          </cell>
          <cell r="K4869">
            <v>0</v>
          </cell>
          <cell r="L4869">
            <v>2760</v>
          </cell>
          <cell r="M4869">
            <v>131.36000000000001</v>
          </cell>
          <cell r="N4869">
            <v>31.68</v>
          </cell>
          <cell r="O4869">
            <v>0.24116930572472592</v>
          </cell>
          <cell r="P4869">
            <v>240</v>
          </cell>
          <cell r="Q4869">
            <v>116000</v>
          </cell>
          <cell r="R4869">
            <v>8.4727847137637031</v>
          </cell>
          <cell r="S4869">
            <v>64.95615942028985</v>
          </cell>
          <cell r="T4869">
            <v>22111</v>
          </cell>
          <cell r="U4869">
            <v>7.6668045595279315</v>
          </cell>
          <cell r="V4869">
            <v>2405249</v>
          </cell>
          <cell r="W4869">
            <v>48986.5</v>
          </cell>
          <cell r="X4869">
            <v>71</v>
          </cell>
          <cell r="Y4869">
            <v>0</v>
          </cell>
          <cell r="Z4869">
            <v>16.840000000000003</v>
          </cell>
        </row>
        <row r="4870">
          <cell r="A4870">
            <v>42487</v>
          </cell>
          <cell r="B4870">
            <v>0</v>
          </cell>
          <cell r="C4870">
            <v>0</v>
          </cell>
          <cell r="D4870">
            <v>208044</v>
          </cell>
          <cell r="E4870">
            <v>2107140</v>
          </cell>
          <cell r="F4870">
            <v>108850</v>
          </cell>
          <cell r="H4870">
            <v>0</v>
          </cell>
          <cell r="I4870">
            <v>0</v>
          </cell>
          <cell r="J4870">
            <v>0</v>
          </cell>
          <cell r="K4870">
            <v>0</v>
          </cell>
          <cell r="L4870">
            <v>2720</v>
          </cell>
          <cell r="M4870">
            <v>132.19</v>
          </cell>
          <cell r="N4870">
            <v>33.01</v>
          </cell>
          <cell r="O4870">
            <v>0.24971631742189271</v>
          </cell>
          <cell r="P4870">
            <v>240</v>
          </cell>
          <cell r="Q4870">
            <v>111000</v>
          </cell>
          <cell r="R4870">
            <v>8.3818367501323845</v>
          </cell>
          <cell r="S4870">
            <v>76.486764705882351</v>
          </cell>
          <cell r="T4870">
            <v>24263</v>
          </cell>
          <cell r="U4870">
            <v>8.3477962767848961</v>
          </cell>
          <cell r="V4870">
            <v>2424034</v>
          </cell>
          <cell r="W4870">
            <v>52367.7</v>
          </cell>
          <cell r="X4870">
            <v>65</v>
          </cell>
          <cell r="Y4870">
            <v>0</v>
          </cell>
          <cell r="Z4870">
            <v>12.214399999999991</v>
          </cell>
        </row>
        <row r="4871">
          <cell r="A4871">
            <v>42488</v>
          </cell>
          <cell r="B4871">
            <v>0</v>
          </cell>
          <cell r="C4871">
            <v>0</v>
          </cell>
          <cell r="D4871">
            <v>3082</v>
          </cell>
          <cell r="E4871">
            <v>2077750</v>
          </cell>
          <cell r="F4871">
            <v>103820</v>
          </cell>
          <cell r="H4871">
            <v>0</v>
          </cell>
          <cell r="I4871">
            <v>0</v>
          </cell>
          <cell r="J4871">
            <v>0</v>
          </cell>
          <cell r="K4871">
            <v>0</v>
          </cell>
          <cell r="L4871">
            <v>680</v>
          </cell>
          <cell r="M4871">
            <v>133.56</v>
          </cell>
          <cell r="N4871">
            <v>32.35</v>
          </cell>
          <cell r="O4871">
            <v>0.24221323749625637</v>
          </cell>
          <cell r="P4871">
            <v>240</v>
          </cell>
          <cell r="Q4871">
            <v>90000</v>
          </cell>
          <cell r="R4871">
            <v>8.1670035938903869</v>
          </cell>
          <cell r="S4871">
            <v>4.5323529411764705</v>
          </cell>
          <cell r="T4871">
            <v>23047</v>
          </cell>
          <cell r="U4871">
            <v>8.7982882399576692</v>
          </cell>
          <cell r="V4871">
            <v>2184652</v>
          </cell>
          <cell r="W4871">
            <v>52176.7</v>
          </cell>
          <cell r="X4871">
            <v>65</v>
          </cell>
          <cell r="Y4871">
            <v>0</v>
          </cell>
          <cell r="Z4871">
            <v>8.3967999999999918</v>
          </cell>
        </row>
        <row r="4872">
          <cell r="A4872">
            <v>42489</v>
          </cell>
          <cell r="B4872">
            <v>0</v>
          </cell>
          <cell r="C4872">
            <v>0</v>
          </cell>
          <cell r="D4872">
            <v>11165</v>
          </cell>
          <cell r="E4872">
            <v>1981800</v>
          </cell>
          <cell r="F4872">
            <v>103430</v>
          </cell>
          <cell r="H4872">
            <v>0</v>
          </cell>
          <cell r="I4872">
            <v>0</v>
          </cell>
          <cell r="J4872">
            <v>0</v>
          </cell>
          <cell r="K4872">
            <v>0</v>
          </cell>
          <cell r="L4872">
            <v>640</v>
          </cell>
          <cell r="M4872">
            <v>124.64</v>
          </cell>
          <cell r="N4872">
            <v>31.32</v>
          </cell>
          <cell r="O4872">
            <v>0.25128369704749681</v>
          </cell>
          <cell r="P4872">
            <v>240</v>
          </cell>
          <cell r="Q4872">
            <v>97000</v>
          </cell>
          <cell r="R4872">
            <v>8.3650112323491648</v>
          </cell>
          <cell r="S4872">
            <v>17.4453125</v>
          </cell>
          <cell r="T4872">
            <v>22947</v>
          </cell>
          <cell r="U4872">
            <v>9.128908435671713</v>
          </cell>
          <cell r="V4872">
            <v>2096395</v>
          </cell>
          <cell r="W4872">
            <v>51840.1</v>
          </cell>
          <cell r="X4872">
            <v>58</v>
          </cell>
          <cell r="Y4872">
            <v>7</v>
          </cell>
          <cell r="Z4872">
            <v>3.8527999999999949</v>
          </cell>
        </row>
        <row r="4873">
          <cell r="A4873">
            <v>42490</v>
          </cell>
          <cell r="B4873">
            <v>0</v>
          </cell>
          <cell r="C4873">
            <v>0</v>
          </cell>
          <cell r="D4873">
            <v>59540</v>
          </cell>
          <cell r="E4873">
            <v>2061770</v>
          </cell>
          <cell r="F4873">
            <v>107780</v>
          </cell>
          <cell r="H4873">
            <v>0</v>
          </cell>
          <cell r="I4873">
            <v>0</v>
          </cell>
          <cell r="J4873">
            <v>0</v>
          </cell>
          <cell r="K4873">
            <v>0</v>
          </cell>
          <cell r="L4873">
            <v>980</v>
          </cell>
          <cell r="M4873">
            <v>132.76</v>
          </cell>
          <cell r="N4873">
            <v>35.130000000000003</v>
          </cell>
          <cell r="O4873">
            <v>0.26461283519132273</v>
          </cell>
          <cell r="P4873">
            <v>240</v>
          </cell>
          <cell r="Q4873">
            <v>101000</v>
          </cell>
          <cell r="R4873">
            <v>8.1709475745706541</v>
          </cell>
          <cell r="S4873">
            <v>60.755102040816325</v>
          </cell>
          <cell r="T4873">
            <v>23693</v>
          </cell>
          <cell r="U4873">
            <v>8.8645868942034625</v>
          </cell>
          <cell r="V4873">
            <v>2229090</v>
          </cell>
          <cell r="W4873">
            <v>50309.5</v>
          </cell>
          <cell r="X4873">
            <v>65</v>
          </cell>
          <cell r="Y4873">
            <v>0</v>
          </cell>
          <cell r="Z4873">
            <v>12.012799999999984</v>
          </cell>
        </row>
        <row r="4874">
          <cell r="A4874">
            <v>42491</v>
          </cell>
          <cell r="B4874">
            <v>0</v>
          </cell>
          <cell r="C4874">
            <v>0</v>
          </cell>
          <cell r="D4874">
            <v>111546</v>
          </cell>
          <cell r="E4874">
            <v>2044400</v>
          </cell>
          <cell r="F4874">
            <v>108460</v>
          </cell>
          <cell r="H4874">
            <v>0</v>
          </cell>
          <cell r="I4874">
            <v>0</v>
          </cell>
          <cell r="J4874">
            <v>0</v>
          </cell>
          <cell r="K4874">
            <v>0</v>
          </cell>
          <cell r="L4874">
            <v>1510</v>
          </cell>
          <cell r="M4874">
            <v>132.74</v>
          </cell>
          <cell r="N4874">
            <v>31.36</v>
          </cell>
          <cell r="O4874">
            <v>0.23625131836673194</v>
          </cell>
          <cell r="P4874">
            <v>240</v>
          </cell>
          <cell r="Q4874">
            <v>104000</v>
          </cell>
          <cell r="R4874">
            <v>8.10931143588971</v>
          </cell>
          <cell r="S4874">
            <v>73.871523178807948</v>
          </cell>
          <cell r="T4874">
            <v>22750</v>
          </cell>
          <cell r="U4874">
            <v>8.3790186035543091</v>
          </cell>
          <cell r="V4874">
            <v>2264406</v>
          </cell>
          <cell r="W4874">
            <v>46534.9</v>
          </cell>
          <cell r="X4874">
            <v>68</v>
          </cell>
          <cell r="Y4874">
            <v>0</v>
          </cell>
          <cell r="Z4874">
            <v>12.009599999999978</v>
          </cell>
        </row>
        <row r="4875">
          <cell r="A4875">
            <v>42492</v>
          </cell>
          <cell r="B4875">
            <v>0</v>
          </cell>
          <cell r="C4875">
            <v>0</v>
          </cell>
          <cell r="D4875">
            <v>935</v>
          </cell>
          <cell r="E4875">
            <v>2000250</v>
          </cell>
          <cell r="F4875">
            <v>103360</v>
          </cell>
          <cell r="H4875">
            <v>0</v>
          </cell>
          <cell r="I4875">
            <v>0</v>
          </cell>
          <cell r="J4875">
            <v>0</v>
          </cell>
          <cell r="K4875">
            <v>0</v>
          </cell>
          <cell r="L4875">
            <v>80</v>
          </cell>
          <cell r="M4875">
            <v>130.81</v>
          </cell>
          <cell r="N4875">
            <v>28.67</v>
          </cell>
          <cell r="O4875">
            <v>0.21917284611268253</v>
          </cell>
          <cell r="P4875">
            <v>240</v>
          </cell>
          <cell r="Q4875">
            <v>90000</v>
          </cell>
          <cell r="R4875">
            <v>8.0407078969497743</v>
          </cell>
          <cell r="S4875">
            <v>11.6875</v>
          </cell>
          <cell r="T4875">
            <v>26910</v>
          </cell>
          <cell r="U4875">
            <v>10.664034268689907</v>
          </cell>
          <cell r="V4875">
            <v>2104545</v>
          </cell>
          <cell r="W4875">
            <v>49779.9</v>
          </cell>
          <cell r="X4875">
            <v>56</v>
          </cell>
          <cell r="Y4875">
            <v>9</v>
          </cell>
          <cell r="Z4875">
            <v>1.8159999999999883</v>
          </cell>
        </row>
        <row r="4876">
          <cell r="A4876">
            <v>42493</v>
          </cell>
          <cell r="B4876">
            <v>0</v>
          </cell>
          <cell r="C4876">
            <v>0</v>
          </cell>
          <cell r="D4876">
            <v>934</v>
          </cell>
          <cell r="E4876">
            <v>2026640</v>
          </cell>
          <cell r="F4876">
            <v>103730</v>
          </cell>
          <cell r="H4876">
            <v>0</v>
          </cell>
          <cell r="I4876">
            <v>0</v>
          </cell>
          <cell r="J4876">
            <v>0</v>
          </cell>
          <cell r="K4876">
            <v>0</v>
          </cell>
          <cell r="L4876">
            <v>60</v>
          </cell>
          <cell r="M4876">
            <v>128.47999999999999</v>
          </cell>
          <cell r="N4876">
            <v>30.67</v>
          </cell>
          <cell r="O4876">
            <v>0.23871419676214201</v>
          </cell>
          <cell r="P4876">
            <v>240</v>
          </cell>
          <cell r="Q4876">
            <v>91000</v>
          </cell>
          <cell r="R4876">
            <v>8.2906678082191796</v>
          </cell>
          <cell r="S4876">
            <v>15.566666666666666</v>
          </cell>
          <cell r="T4876">
            <v>23038</v>
          </cell>
          <cell r="U4876">
            <v>9.0149936376978594</v>
          </cell>
          <cell r="V4876">
            <v>2131304</v>
          </cell>
          <cell r="W4876">
            <v>49042.5</v>
          </cell>
          <cell r="X4876">
            <v>56</v>
          </cell>
          <cell r="Y4876">
            <v>9</v>
          </cell>
          <cell r="Z4876">
            <v>1.0815999999999732</v>
          </cell>
        </row>
        <row r="4877">
          <cell r="A4877">
            <v>42494</v>
          </cell>
          <cell r="B4877">
            <v>0</v>
          </cell>
          <cell r="C4877">
            <v>0</v>
          </cell>
          <cell r="D4877">
            <v>893</v>
          </cell>
          <cell r="E4877">
            <v>2016570</v>
          </cell>
          <cell r="F4877">
            <v>103300</v>
          </cell>
          <cell r="H4877">
            <v>0</v>
          </cell>
          <cell r="I4877">
            <v>0</v>
          </cell>
          <cell r="J4877">
            <v>0</v>
          </cell>
          <cell r="K4877">
            <v>0</v>
          </cell>
          <cell r="L4877">
            <v>40</v>
          </cell>
          <cell r="M4877">
            <v>127.82</v>
          </cell>
          <cell r="N4877">
            <v>29.82</v>
          </cell>
          <cell r="O4877">
            <v>0.23329682365826945</v>
          </cell>
          <cell r="P4877">
            <v>240</v>
          </cell>
          <cell r="Q4877">
            <v>90000</v>
          </cell>
          <cell r="R4877">
            <v>8.292403379752777</v>
          </cell>
          <cell r="S4877">
            <v>22.324999999999999</v>
          </cell>
          <cell r="T4877">
            <v>29277</v>
          </cell>
          <cell r="U4877">
            <v>11.513317612576229</v>
          </cell>
          <cell r="V4877">
            <v>2120763</v>
          </cell>
          <cell r="W4877">
            <v>47766.7</v>
          </cell>
          <cell r="X4877">
            <v>56</v>
          </cell>
          <cell r="Y4877">
            <v>9</v>
          </cell>
          <cell r="Z4877">
            <v>0</v>
          </cell>
        </row>
        <row r="4878">
          <cell r="A4878">
            <v>42495</v>
          </cell>
          <cell r="B4878">
            <v>0</v>
          </cell>
          <cell r="C4878">
            <v>0</v>
          </cell>
          <cell r="D4878">
            <v>703</v>
          </cell>
          <cell r="E4878">
            <v>2013830</v>
          </cell>
          <cell r="F4878">
            <v>101900</v>
          </cell>
          <cell r="H4878">
            <v>0</v>
          </cell>
          <cell r="I4878">
            <v>0</v>
          </cell>
          <cell r="J4878">
            <v>0</v>
          </cell>
          <cell r="K4878">
            <v>0</v>
          </cell>
          <cell r="L4878">
            <v>40</v>
          </cell>
          <cell r="M4878">
            <v>125.93</v>
          </cell>
          <cell r="N4878">
            <v>29.56</v>
          </cell>
          <cell r="O4878">
            <v>0.23473358214881282</v>
          </cell>
          <cell r="P4878">
            <v>240</v>
          </cell>
          <cell r="Q4878">
            <v>87000</v>
          </cell>
          <cell r="R4878">
            <v>8.4004208687365995</v>
          </cell>
          <cell r="S4878">
            <v>17.574999999999999</v>
          </cell>
          <cell r="T4878">
            <v>37656</v>
          </cell>
          <cell r="U4878">
            <v>14.83869510634166</v>
          </cell>
          <cell r="V4878">
            <v>2116433</v>
          </cell>
          <cell r="W4878">
            <v>48068.800000000003</v>
          </cell>
          <cell r="X4878">
            <v>54</v>
          </cell>
          <cell r="Y4878">
            <v>11</v>
          </cell>
          <cell r="Z4878">
            <v>0</v>
          </cell>
        </row>
        <row r="4879">
          <cell r="A4879">
            <v>42496</v>
          </cell>
          <cell r="B4879">
            <v>0</v>
          </cell>
          <cell r="C4879">
            <v>0</v>
          </cell>
          <cell r="D4879">
            <v>1229</v>
          </cell>
          <cell r="E4879">
            <v>2018940</v>
          </cell>
          <cell r="F4879">
            <v>105550</v>
          </cell>
          <cell r="H4879">
            <v>0</v>
          </cell>
          <cell r="I4879">
            <v>0</v>
          </cell>
          <cell r="J4879">
            <v>0</v>
          </cell>
          <cell r="K4879">
            <v>0</v>
          </cell>
          <cell r="L4879">
            <v>290</v>
          </cell>
          <cell r="M4879">
            <v>124.03</v>
          </cell>
          <cell r="N4879">
            <v>30.55</v>
          </cell>
          <cell r="O4879">
            <v>0.24631137627993227</v>
          </cell>
          <cell r="P4879">
            <v>240</v>
          </cell>
          <cell r="Q4879">
            <v>90000</v>
          </cell>
          <cell r="R4879">
            <v>8.5644198984116748</v>
          </cell>
          <cell r="S4879">
            <v>4.2379310344827585</v>
          </cell>
          <cell r="T4879">
            <v>31157</v>
          </cell>
          <cell r="U4879">
            <v>12.224070067586544</v>
          </cell>
          <cell r="V4879">
            <v>2125719</v>
          </cell>
          <cell r="W4879">
            <v>47932.1</v>
          </cell>
          <cell r="X4879">
            <v>58</v>
          </cell>
          <cell r="Y4879">
            <v>7</v>
          </cell>
          <cell r="Z4879">
            <v>1.3551999999999893</v>
          </cell>
        </row>
        <row r="4880">
          <cell r="A4880">
            <v>42497</v>
          </cell>
          <cell r="B4880">
            <v>0</v>
          </cell>
          <cell r="C4880">
            <v>0</v>
          </cell>
          <cell r="D4880">
            <v>34108</v>
          </cell>
          <cell r="E4880">
            <v>2027440</v>
          </cell>
          <cell r="F4880">
            <v>105730</v>
          </cell>
          <cell r="H4880">
            <v>0</v>
          </cell>
          <cell r="I4880">
            <v>0</v>
          </cell>
          <cell r="J4880">
            <v>0</v>
          </cell>
          <cell r="K4880">
            <v>0</v>
          </cell>
          <cell r="L4880">
            <v>710</v>
          </cell>
          <cell r="M4880">
            <v>126.38</v>
          </cell>
          <cell r="N4880">
            <v>29.64</v>
          </cell>
          <cell r="O4880">
            <v>0.23453078018673842</v>
          </cell>
          <cell r="P4880">
            <v>240</v>
          </cell>
          <cell r="Q4880">
            <v>99000</v>
          </cell>
          <cell r="R4880">
            <v>8.4395078335179612</v>
          </cell>
          <cell r="S4880">
            <v>48.039436619718309</v>
          </cell>
          <cell r="T4880">
            <v>33590</v>
          </cell>
          <cell r="U4880">
            <v>12.925919056069409</v>
          </cell>
          <cell r="V4880">
            <v>2167278</v>
          </cell>
          <cell r="W4880">
            <v>47741.5</v>
          </cell>
          <cell r="X4880">
            <v>68</v>
          </cell>
          <cell r="Y4880">
            <v>0</v>
          </cell>
          <cell r="Z4880">
            <v>8.9568000000000012</v>
          </cell>
        </row>
        <row r="4881">
          <cell r="A4881">
            <v>42498</v>
          </cell>
          <cell r="B4881">
            <v>0</v>
          </cell>
          <cell r="C4881">
            <v>0</v>
          </cell>
          <cell r="D4881">
            <v>45475</v>
          </cell>
          <cell r="E4881">
            <v>2071680</v>
          </cell>
          <cell r="F4881">
            <v>108990</v>
          </cell>
          <cell r="H4881">
            <v>0</v>
          </cell>
          <cell r="I4881">
            <v>0</v>
          </cell>
          <cell r="J4881">
            <v>0</v>
          </cell>
          <cell r="K4881">
            <v>0</v>
          </cell>
          <cell r="L4881">
            <v>960</v>
          </cell>
          <cell r="M4881">
            <v>127.96</v>
          </cell>
          <cell r="N4881">
            <v>31.9</v>
          </cell>
          <cell r="O4881">
            <v>0.2492966552047515</v>
          </cell>
          <cell r="P4881">
            <v>240</v>
          </cell>
          <cell r="Q4881">
            <v>103000</v>
          </cell>
          <cell r="R4881">
            <v>8.5209049703032189</v>
          </cell>
          <cell r="S4881">
            <v>47.369791666666664</v>
          </cell>
          <cell r="T4881">
            <v>39110</v>
          </cell>
          <cell r="U4881">
            <v>14.652118348086043</v>
          </cell>
          <cell r="V4881">
            <v>2226145</v>
          </cell>
          <cell r="W4881">
            <v>48044.9</v>
          </cell>
          <cell r="X4881">
            <v>68</v>
          </cell>
          <cell r="Y4881">
            <v>0</v>
          </cell>
          <cell r="Z4881">
            <v>12.007999999999974</v>
          </cell>
        </row>
        <row r="4882">
          <cell r="A4882">
            <v>42499</v>
          </cell>
          <cell r="B4882">
            <v>0</v>
          </cell>
          <cell r="C4882">
            <v>0</v>
          </cell>
          <cell r="D4882">
            <v>110365</v>
          </cell>
          <cell r="E4882">
            <v>2092700</v>
          </cell>
          <cell r="F4882">
            <v>110520</v>
          </cell>
          <cell r="H4882">
            <v>0</v>
          </cell>
          <cell r="I4882">
            <v>0</v>
          </cell>
          <cell r="J4882">
            <v>0</v>
          </cell>
          <cell r="K4882">
            <v>0</v>
          </cell>
          <cell r="L4882">
            <v>1790</v>
          </cell>
          <cell r="M4882">
            <v>128.88999999999999</v>
          </cell>
          <cell r="N4882">
            <v>31.43</v>
          </cell>
          <cell r="O4882">
            <v>0.24385134610908529</v>
          </cell>
          <cell r="P4882">
            <v>240</v>
          </cell>
          <cell r="Q4882">
            <v>101000</v>
          </cell>
          <cell r="R4882">
            <v>8.5469004577546759</v>
          </cell>
          <cell r="S4882">
            <v>61.656424581005588</v>
          </cell>
          <cell r="T4882">
            <v>38749</v>
          </cell>
          <cell r="U4882">
            <v>13.968220748319165</v>
          </cell>
          <cell r="V4882">
            <v>2313585</v>
          </cell>
          <cell r="W4882">
            <v>48165.1</v>
          </cell>
          <cell r="X4882">
            <v>68</v>
          </cell>
          <cell r="Y4882">
            <v>0</v>
          </cell>
          <cell r="Z4882">
            <v>12.684799999999989</v>
          </cell>
        </row>
        <row r="4883">
          <cell r="A4883">
            <v>42500</v>
          </cell>
          <cell r="B4883">
            <v>0</v>
          </cell>
          <cell r="C4883">
            <v>0</v>
          </cell>
          <cell r="D4883">
            <v>197118</v>
          </cell>
          <cell r="E4883">
            <v>2071840</v>
          </cell>
          <cell r="F4883">
            <v>109240</v>
          </cell>
          <cell r="H4883">
            <v>0</v>
          </cell>
          <cell r="I4883">
            <v>0</v>
          </cell>
          <cell r="J4883">
            <v>0</v>
          </cell>
          <cell r="K4883">
            <v>0</v>
          </cell>
          <cell r="L4883">
            <v>2970</v>
          </cell>
          <cell r="M4883">
            <v>129.62</v>
          </cell>
          <cell r="N4883">
            <v>30.32</v>
          </cell>
          <cell r="O4883">
            <v>0.23391451936429564</v>
          </cell>
          <cell r="P4883">
            <v>240</v>
          </cell>
          <cell r="Q4883">
            <v>112000</v>
          </cell>
          <cell r="R4883">
            <v>8.4133621354729211</v>
          </cell>
          <cell r="S4883">
            <v>66.369696969696975</v>
          </cell>
          <cell r="T4883">
            <v>38874</v>
          </cell>
          <cell r="U4883">
            <v>13.632555405395177</v>
          </cell>
          <cell r="V4883">
            <v>2378198</v>
          </cell>
          <cell r="W4883">
            <v>50067.199999999997</v>
          </cell>
          <cell r="X4883">
            <v>68</v>
          </cell>
          <cell r="Y4883">
            <v>0</v>
          </cell>
          <cell r="Z4883">
            <v>15.944000000000031</v>
          </cell>
        </row>
        <row r="4884">
          <cell r="A4884">
            <v>42501</v>
          </cell>
          <cell r="B4884">
            <v>0</v>
          </cell>
          <cell r="C4884">
            <v>0</v>
          </cell>
          <cell r="D4884">
            <v>327940</v>
          </cell>
          <cell r="E4884">
            <v>2212280</v>
          </cell>
          <cell r="F4884">
            <v>115190</v>
          </cell>
          <cell r="H4884">
            <v>0</v>
          </cell>
          <cell r="I4884">
            <v>0</v>
          </cell>
          <cell r="J4884">
            <v>0</v>
          </cell>
          <cell r="K4884">
            <v>0</v>
          </cell>
          <cell r="L4884">
            <v>4350</v>
          </cell>
          <cell r="M4884">
            <v>140.01</v>
          </cell>
          <cell r="N4884">
            <v>32.020000000000003</v>
          </cell>
          <cell r="O4884">
            <v>0.22869795014641814</v>
          </cell>
          <cell r="P4884">
            <v>240</v>
          </cell>
          <cell r="Q4884">
            <v>123000</v>
          </cell>
          <cell r="R4884">
            <v>8.3117991572030565</v>
          </cell>
          <cell r="S4884">
            <v>75.38850574712643</v>
          </cell>
          <cell r="T4884">
            <v>23672</v>
          </cell>
          <cell r="U4884">
            <v>7.4348021586120421</v>
          </cell>
          <cell r="V4884">
            <v>2655410</v>
          </cell>
          <cell r="W4884">
            <v>51353</v>
          </cell>
          <cell r="X4884">
            <v>72</v>
          </cell>
          <cell r="Y4884">
            <v>0</v>
          </cell>
          <cell r="Z4884">
            <v>18.708800000000011</v>
          </cell>
        </row>
        <row r="4885">
          <cell r="A4885">
            <v>42502</v>
          </cell>
          <cell r="B4885">
            <v>0</v>
          </cell>
          <cell r="C4885">
            <v>0</v>
          </cell>
          <cell r="D4885">
            <v>16466</v>
          </cell>
          <cell r="E4885">
            <v>2094960</v>
          </cell>
          <cell r="F4885">
            <v>108170</v>
          </cell>
          <cell r="H4885">
            <v>0</v>
          </cell>
          <cell r="I4885">
            <v>0</v>
          </cell>
          <cell r="J4885">
            <v>0</v>
          </cell>
          <cell r="K4885">
            <v>0</v>
          </cell>
          <cell r="L4885">
            <v>690</v>
          </cell>
          <cell r="M4885">
            <v>130.94</v>
          </cell>
          <cell r="N4885">
            <v>30.77</v>
          </cell>
          <cell r="O4885">
            <v>0.23499312662288072</v>
          </cell>
          <cell r="P4885">
            <v>240</v>
          </cell>
          <cell r="Q4885">
            <v>103000</v>
          </cell>
          <cell r="R4885">
            <v>8.4127462960134416</v>
          </cell>
          <cell r="S4885">
            <v>23.86376811594203</v>
          </cell>
          <cell r="T4885">
            <v>24774</v>
          </cell>
          <cell r="U4885">
            <v>9.3086832018078969</v>
          </cell>
          <cell r="V4885">
            <v>2219596</v>
          </cell>
          <cell r="W4885">
            <v>50475.9</v>
          </cell>
          <cell r="X4885">
            <v>64</v>
          </cell>
          <cell r="Y4885">
            <v>1</v>
          </cell>
          <cell r="Z4885">
            <v>11.467199999999991</v>
          </cell>
        </row>
        <row r="4886">
          <cell r="A4886">
            <v>42503</v>
          </cell>
          <cell r="B4886">
            <v>0</v>
          </cell>
          <cell r="C4886">
            <v>0</v>
          </cell>
          <cell r="D4886">
            <v>1261</v>
          </cell>
          <cell r="E4886">
            <v>1994780</v>
          </cell>
          <cell r="F4886">
            <v>104630</v>
          </cell>
          <cell r="H4886">
            <v>0</v>
          </cell>
          <cell r="I4886">
            <v>0</v>
          </cell>
          <cell r="J4886">
            <v>0</v>
          </cell>
          <cell r="K4886">
            <v>0</v>
          </cell>
          <cell r="L4886">
            <v>450</v>
          </cell>
          <cell r="M4886">
            <v>126.85</v>
          </cell>
          <cell r="N4886">
            <v>27.81</v>
          </cell>
          <cell r="O4886">
            <v>0.21923531730390225</v>
          </cell>
          <cell r="P4886">
            <v>240</v>
          </cell>
          <cell r="Q4886">
            <v>91000</v>
          </cell>
          <cell r="R4886">
            <v>8.2751675206937332</v>
          </cell>
          <cell r="S4886">
            <v>2.8022222222222224</v>
          </cell>
          <cell r="T4886">
            <v>24318</v>
          </cell>
          <cell r="U4886">
            <v>9.6546351142087463</v>
          </cell>
          <cell r="V4886">
            <v>2100671</v>
          </cell>
          <cell r="W4886">
            <v>56152.800000000003</v>
          </cell>
          <cell r="X4886">
            <v>60</v>
          </cell>
          <cell r="Y4886">
            <v>5</v>
          </cell>
          <cell r="Z4886">
            <v>2.9168000000000021</v>
          </cell>
        </row>
        <row r="4887">
          <cell r="A4887">
            <v>42504</v>
          </cell>
          <cell r="B4887">
            <v>0</v>
          </cell>
          <cell r="C4887">
            <v>0</v>
          </cell>
          <cell r="D4887">
            <v>765</v>
          </cell>
          <cell r="E4887">
            <v>1936730</v>
          </cell>
          <cell r="F4887">
            <v>103940</v>
          </cell>
          <cell r="H4887">
            <v>0</v>
          </cell>
          <cell r="I4887">
            <v>0</v>
          </cell>
          <cell r="J4887">
            <v>0</v>
          </cell>
          <cell r="K4887">
            <v>0</v>
          </cell>
          <cell r="L4887">
            <v>90</v>
          </cell>
          <cell r="M4887">
            <v>121.32</v>
          </cell>
          <cell r="N4887">
            <v>28.32</v>
          </cell>
          <cell r="O4887">
            <v>0.23343224530168152</v>
          </cell>
          <cell r="P4887">
            <v>240</v>
          </cell>
          <cell r="Q4887">
            <v>86000</v>
          </cell>
          <cell r="R4887">
            <v>8.4102786020441815</v>
          </cell>
          <cell r="S4887">
            <v>8.5</v>
          </cell>
          <cell r="T4887">
            <v>22332</v>
          </cell>
          <cell r="U4887">
            <v>9.1234293523918222</v>
          </cell>
          <cell r="V4887">
            <v>2041435</v>
          </cell>
          <cell r="W4887">
            <v>50953.8</v>
          </cell>
          <cell r="X4887">
            <v>56</v>
          </cell>
          <cell r="Y4887">
            <v>9</v>
          </cell>
          <cell r="Z4887">
            <v>0</v>
          </cell>
        </row>
        <row r="4888">
          <cell r="A4888">
            <v>42505</v>
          </cell>
          <cell r="B4888">
            <v>0</v>
          </cell>
          <cell r="C4888">
            <v>0</v>
          </cell>
          <cell r="D4888">
            <v>0</v>
          </cell>
          <cell r="E4888">
            <v>1928300</v>
          </cell>
          <cell r="F4888">
            <v>102230</v>
          </cell>
          <cell r="H4888">
            <v>0</v>
          </cell>
          <cell r="I4888">
            <v>0</v>
          </cell>
          <cell r="J4888">
            <v>0</v>
          </cell>
          <cell r="K4888">
            <v>0</v>
          </cell>
          <cell r="L4888">
            <v>0</v>
          </cell>
          <cell r="M4888">
            <v>121.59</v>
          </cell>
          <cell r="N4888">
            <v>28.16</v>
          </cell>
          <cell r="O4888">
            <v>0.23159799325602434</v>
          </cell>
          <cell r="P4888">
            <v>240</v>
          </cell>
          <cell r="Q4888">
            <v>84000</v>
          </cell>
          <cell r="R4888">
            <v>8.3499054198536058</v>
          </cell>
          <cell r="S4888" t="str">
            <v/>
          </cell>
          <cell r="T4888">
            <v>22111</v>
          </cell>
          <cell r="U4888">
            <v>9.0816555283595903</v>
          </cell>
          <cell r="V4888">
            <v>2030530</v>
          </cell>
          <cell r="W4888">
            <v>46984.6</v>
          </cell>
          <cell r="X4888">
            <v>52</v>
          </cell>
          <cell r="Y4888">
            <v>13</v>
          </cell>
          <cell r="Z4888">
            <v>0</v>
          </cell>
        </row>
        <row r="4889">
          <cell r="A4889">
            <v>42506</v>
          </cell>
          <cell r="B4889">
            <v>0</v>
          </cell>
          <cell r="C4889">
            <v>0</v>
          </cell>
          <cell r="D4889">
            <v>456</v>
          </cell>
          <cell r="E4889">
            <v>1872090</v>
          </cell>
          <cell r="F4889">
            <v>102440</v>
          </cell>
          <cell r="H4889">
            <v>0</v>
          </cell>
          <cell r="I4889">
            <v>0</v>
          </cell>
          <cell r="J4889">
            <v>0</v>
          </cell>
          <cell r="K4889">
            <v>0</v>
          </cell>
          <cell r="L4889">
            <v>90</v>
          </cell>
          <cell r="M4889">
            <v>118.76</v>
          </cell>
          <cell r="N4889">
            <v>27.87</v>
          </cell>
          <cell r="O4889">
            <v>0.23467497473896934</v>
          </cell>
          <cell r="P4889">
            <v>240</v>
          </cell>
          <cell r="Q4889">
            <v>83000</v>
          </cell>
          <cell r="R4889">
            <v>8.3131104749073756</v>
          </cell>
          <cell r="S4889">
            <v>5.0666666666666664</v>
          </cell>
          <cell r="T4889">
            <v>26441</v>
          </cell>
          <cell r="U4889">
            <v>11.165544464618989</v>
          </cell>
          <cell r="V4889">
            <v>1974986</v>
          </cell>
          <cell r="W4889">
            <v>44161.7</v>
          </cell>
          <cell r="X4889">
            <v>52</v>
          </cell>
          <cell r="Y4889">
            <v>13</v>
          </cell>
          <cell r="Z4889">
            <v>0</v>
          </cell>
        </row>
        <row r="4890">
          <cell r="A4890">
            <v>42507</v>
          </cell>
          <cell r="B4890">
            <v>0</v>
          </cell>
          <cell r="C4890">
            <v>0</v>
          </cell>
          <cell r="D4890">
            <v>0</v>
          </cell>
          <cell r="E4890">
            <v>1851930</v>
          </cell>
          <cell r="F4890">
            <v>103360</v>
          </cell>
          <cell r="H4890">
            <v>0</v>
          </cell>
          <cell r="I4890">
            <v>0</v>
          </cell>
          <cell r="J4890">
            <v>0</v>
          </cell>
          <cell r="K4890">
            <v>0</v>
          </cell>
          <cell r="L4890">
            <v>0</v>
          </cell>
          <cell r="M4890">
            <v>117.57</v>
          </cell>
          <cell r="N4890">
            <v>28.05</v>
          </cell>
          <cell r="O4890">
            <v>0.23858127073232971</v>
          </cell>
          <cell r="P4890">
            <v>240</v>
          </cell>
          <cell r="Q4890">
            <v>83000</v>
          </cell>
          <cell r="R4890">
            <v>8.3154291060644727</v>
          </cell>
          <cell r="S4890" t="str">
            <v/>
          </cell>
          <cell r="T4890">
            <v>23981</v>
          </cell>
          <cell r="U4890">
            <v>10.228740493737503</v>
          </cell>
          <cell r="V4890">
            <v>1955290</v>
          </cell>
          <cell r="W4890">
            <v>44015.1</v>
          </cell>
          <cell r="X4890">
            <v>50</v>
          </cell>
          <cell r="Y4890">
            <v>15</v>
          </cell>
          <cell r="Z4890">
            <v>0</v>
          </cell>
        </row>
        <row r="4891">
          <cell r="A4891">
            <v>42508</v>
          </cell>
          <cell r="B4891">
            <v>0</v>
          </cell>
          <cell r="C4891">
            <v>0</v>
          </cell>
          <cell r="D4891">
            <v>0</v>
          </cell>
          <cell r="E4891">
            <v>1827170</v>
          </cell>
          <cell r="F4891">
            <v>100690</v>
          </cell>
          <cell r="H4891">
            <v>0</v>
          </cell>
          <cell r="I4891">
            <v>0</v>
          </cell>
          <cell r="J4891">
            <v>0</v>
          </cell>
          <cell r="K4891">
            <v>0</v>
          </cell>
          <cell r="L4891">
            <v>0</v>
          </cell>
          <cell r="M4891">
            <v>116.48</v>
          </cell>
          <cell r="N4891">
            <v>27.53</v>
          </cell>
          <cell r="O4891">
            <v>0.23634958791208791</v>
          </cell>
          <cell r="P4891">
            <v>240</v>
          </cell>
          <cell r="Q4891">
            <v>80000</v>
          </cell>
          <cell r="R4891">
            <v>8.2754979395604398</v>
          </cell>
          <cell r="S4891" t="str">
            <v/>
          </cell>
          <cell r="T4891">
            <v>22783</v>
          </cell>
          <cell r="U4891">
            <v>9.8560175531418253</v>
          </cell>
          <cell r="V4891">
            <v>1927860</v>
          </cell>
          <cell r="W4891">
            <v>41677.199999999997</v>
          </cell>
          <cell r="X4891">
            <v>60</v>
          </cell>
          <cell r="Y4891">
            <v>5</v>
          </cell>
          <cell r="Z4891">
            <v>5.5247999999999848</v>
          </cell>
        </row>
        <row r="4892">
          <cell r="A4892">
            <v>42509</v>
          </cell>
          <cell r="B4892">
            <v>0</v>
          </cell>
          <cell r="C4892">
            <v>0</v>
          </cell>
          <cell r="D4892">
            <v>783</v>
          </cell>
          <cell r="E4892">
            <v>1819010</v>
          </cell>
          <cell r="F4892">
            <v>102010</v>
          </cell>
          <cell r="H4892">
            <v>0</v>
          </cell>
          <cell r="I4892">
            <v>0</v>
          </cell>
          <cell r="J4892">
            <v>0</v>
          </cell>
          <cell r="K4892">
            <v>0</v>
          </cell>
          <cell r="L4892">
            <v>40</v>
          </cell>
          <cell r="M4892">
            <v>114.66</v>
          </cell>
          <cell r="N4892">
            <v>26.25</v>
          </cell>
          <cell r="O4892">
            <v>0.22893772893772896</v>
          </cell>
          <cell r="P4892">
            <v>240</v>
          </cell>
          <cell r="Q4892">
            <v>80000</v>
          </cell>
          <cell r="R4892">
            <v>8.377027734170591</v>
          </cell>
          <cell r="S4892">
            <v>19.574999999999999</v>
          </cell>
          <cell r="T4892">
            <v>28385</v>
          </cell>
          <cell r="U4892">
            <v>12.318166846445759</v>
          </cell>
          <cell r="V4892">
            <v>1921803</v>
          </cell>
          <cell r="W4892">
            <v>40968.699999999997</v>
          </cell>
          <cell r="X4892">
            <v>59</v>
          </cell>
          <cell r="Y4892">
            <v>6</v>
          </cell>
          <cell r="Z4892">
            <v>4.9791999999999916</v>
          </cell>
        </row>
        <row r="4893">
          <cell r="A4893">
            <v>42510</v>
          </cell>
          <cell r="B4893">
            <v>0</v>
          </cell>
          <cell r="C4893">
            <v>0</v>
          </cell>
          <cell r="D4893">
            <v>86</v>
          </cell>
          <cell r="E4893">
            <v>1770340</v>
          </cell>
          <cell r="F4893">
            <v>100530</v>
          </cell>
          <cell r="H4893">
            <v>0</v>
          </cell>
          <cell r="I4893">
            <v>0</v>
          </cell>
          <cell r="J4893">
            <v>0</v>
          </cell>
          <cell r="K4893">
            <v>0</v>
          </cell>
          <cell r="L4893">
            <v>40</v>
          </cell>
          <cell r="M4893">
            <v>111.53</v>
          </cell>
          <cell r="N4893">
            <v>25.21</v>
          </cell>
          <cell r="O4893">
            <v>0.22603783735317853</v>
          </cell>
          <cell r="P4893">
            <v>240</v>
          </cell>
          <cell r="Q4893">
            <v>79000</v>
          </cell>
          <cell r="R4893">
            <v>8.3872948982336588</v>
          </cell>
          <cell r="S4893">
            <v>2.15</v>
          </cell>
          <cell r="T4893">
            <v>28339</v>
          </cell>
          <cell r="U4893">
            <v>12.632432831130183</v>
          </cell>
          <cell r="V4893">
            <v>1870956</v>
          </cell>
          <cell r="W4893">
            <v>39171.599999999999</v>
          </cell>
          <cell r="X4893">
            <v>61</v>
          </cell>
          <cell r="Y4893">
            <v>4</v>
          </cell>
          <cell r="Z4893">
            <v>6.8368000000000038</v>
          </cell>
        </row>
        <row r="4894">
          <cell r="A4894">
            <v>42511</v>
          </cell>
          <cell r="B4894">
            <v>0</v>
          </cell>
          <cell r="C4894">
            <v>0</v>
          </cell>
          <cell r="D4894">
            <v>851</v>
          </cell>
          <cell r="E4894">
            <v>1574870</v>
          </cell>
          <cell r="F4894">
            <v>90650</v>
          </cell>
          <cell r="H4894">
            <v>0</v>
          </cell>
          <cell r="I4894">
            <v>0</v>
          </cell>
          <cell r="J4894">
            <v>0</v>
          </cell>
          <cell r="K4894">
            <v>0</v>
          </cell>
          <cell r="L4894">
            <v>130</v>
          </cell>
          <cell r="M4894">
            <v>96.67</v>
          </cell>
          <cell r="N4894">
            <v>19.39</v>
          </cell>
          <cell r="O4894">
            <v>0.20057929036929761</v>
          </cell>
          <cell r="P4894">
            <v>240</v>
          </cell>
          <cell r="Q4894">
            <v>80000</v>
          </cell>
          <cell r="R4894">
            <v>8.614461570290679</v>
          </cell>
          <cell r="S4894">
            <v>6.546153846153846</v>
          </cell>
          <cell r="T4894">
            <v>33784</v>
          </cell>
          <cell r="U4894">
            <v>16.9085131702364</v>
          </cell>
          <cell r="V4894">
            <v>1666371</v>
          </cell>
          <cell r="W4894">
            <v>39311.5</v>
          </cell>
          <cell r="X4894">
            <v>64</v>
          </cell>
          <cell r="Y4894">
            <v>1</v>
          </cell>
          <cell r="Z4894">
            <v>7.5199999999999889</v>
          </cell>
        </row>
        <row r="4895">
          <cell r="A4895">
            <v>42512</v>
          </cell>
          <cell r="B4895">
            <v>0</v>
          </cell>
          <cell r="C4895">
            <v>0</v>
          </cell>
          <cell r="D4895">
            <v>0</v>
          </cell>
          <cell r="E4895">
            <v>1772040</v>
          </cell>
          <cell r="F4895">
            <v>100980</v>
          </cell>
          <cell r="H4895">
            <v>0</v>
          </cell>
          <cell r="I4895">
            <v>0</v>
          </cell>
          <cell r="J4895">
            <v>0</v>
          </cell>
          <cell r="K4895">
            <v>0</v>
          </cell>
          <cell r="L4895">
            <v>0</v>
          </cell>
          <cell r="M4895">
            <v>111.42</v>
          </cell>
          <cell r="N4895">
            <v>26.12</v>
          </cell>
          <cell r="O4895">
            <v>0.23442828935559146</v>
          </cell>
          <cell r="P4895">
            <v>240</v>
          </cell>
          <cell r="Q4895">
            <v>81000</v>
          </cell>
          <cell r="R4895">
            <v>8.4052234787291322</v>
          </cell>
          <cell r="S4895" t="str">
            <v/>
          </cell>
          <cell r="T4895">
            <v>28837</v>
          </cell>
          <cell r="U4895">
            <v>12.840256911298331</v>
          </cell>
          <cell r="V4895">
            <v>1873020</v>
          </cell>
          <cell r="W4895">
            <v>37263.300000000003</v>
          </cell>
          <cell r="X4895">
            <v>64</v>
          </cell>
          <cell r="Y4895">
            <v>1</v>
          </cell>
          <cell r="Z4895">
            <v>6.2047999999999845</v>
          </cell>
        </row>
        <row r="4896">
          <cell r="A4896">
            <v>42513</v>
          </cell>
          <cell r="B4896">
            <v>0</v>
          </cell>
          <cell r="C4896">
            <v>0</v>
          </cell>
          <cell r="D4896">
            <v>16094</v>
          </cell>
          <cell r="E4896">
            <v>1965990</v>
          </cell>
          <cell r="F4896">
            <v>103550</v>
          </cell>
          <cell r="H4896">
            <v>0</v>
          </cell>
          <cell r="I4896">
            <v>0</v>
          </cell>
          <cell r="J4896">
            <v>0</v>
          </cell>
          <cell r="K4896">
            <v>0</v>
          </cell>
          <cell r="L4896">
            <v>920</v>
          </cell>
          <cell r="M4896">
            <v>123.88</v>
          </cell>
          <cell r="N4896">
            <v>28.9</v>
          </cell>
          <cell r="O4896">
            <v>0.23329028091701645</v>
          </cell>
          <cell r="P4896">
            <v>240</v>
          </cell>
          <cell r="Q4896">
            <v>103000</v>
          </cell>
          <cell r="R4896">
            <v>8.3530029060381015</v>
          </cell>
          <cell r="S4896">
            <v>17.493478260869566</v>
          </cell>
          <cell r="T4896">
            <v>23976</v>
          </cell>
          <cell r="U4896">
            <v>9.5874846689304078</v>
          </cell>
          <cell r="V4896">
            <v>2085634</v>
          </cell>
          <cell r="W4896">
            <v>31228.3</v>
          </cell>
          <cell r="X4896">
            <v>66</v>
          </cell>
          <cell r="Y4896">
            <v>0</v>
          </cell>
          <cell r="Z4896">
            <v>8.1711999999999776</v>
          </cell>
        </row>
        <row r="4897">
          <cell r="A4897">
            <v>42514</v>
          </cell>
          <cell r="B4897">
            <v>0</v>
          </cell>
          <cell r="C4897">
            <v>0</v>
          </cell>
          <cell r="D4897">
            <v>113613</v>
          </cell>
          <cell r="E4897">
            <v>2077040</v>
          </cell>
          <cell r="F4897">
            <v>109130</v>
          </cell>
          <cell r="H4897">
            <v>0</v>
          </cell>
          <cell r="I4897">
            <v>0</v>
          </cell>
          <cell r="J4897">
            <v>0</v>
          </cell>
          <cell r="K4897">
            <v>0</v>
          </cell>
          <cell r="L4897">
            <v>1730</v>
          </cell>
          <cell r="M4897">
            <v>131.96</v>
          </cell>
          <cell r="N4897">
            <v>30.78</v>
          </cell>
          <cell r="O4897">
            <v>0.2332525007578054</v>
          </cell>
          <cell r="P4897">
            <v>240</v>
          </cell>
          <cell r="Q4897">
            <v>107000</v>
          </cell>
          <cell r="R4897">
            <v>8.2834571082146109</v>
          </cell>
          <cell r="S4897">
            <v>65.672254335260121</v>
          </cell>
          <cell r="T4897">
            <v>21631</v>
          </cell>
          <cell r="U4897">
            <v>7.8443287910207191</v>
          </cell>
          <cell r="V4897">
            <v>2299783</v>
          </cell>
          <cell r="W4897">
            <v>37344.699999999997</v>
          </cell>
          <cell r="X4897">
            <v>70</v>
          </cell>
          <cell r="Y4897">
            <v>0</v>
          </cell>
          <cell r="Z4897">
            <v>14.539200000000022</v>
          </cell>
        </row>
        <row r="4898">
          <cell r="A4898">
            <v>42515</v>
          </cell>
          <cell r="B4898">
            <v>0</v>
          </cell>
          <cell r="C4898">
            <v>0</v>
          </cell>
          <cell r="D4898">
            <v>198558</v>
          </cell>
          <cell r="E4898">
            <v>2131610</v>
          </cell>
          <cell r="F4898">
            <v>110930</v>
          </cell>
          <cell r="H4898">
            <v>0</v>
          </cell>
          <cell r="I4898">
            <v>0</v>
          </cell>
          <cell r="J4898">
            <v>0</v>
          </cell>
          <cell r="K4898">
            <v>0</v>
          </cell>
          <cell r="L4898">
            <v>2930</v>
          </cell>
          <cell r="M4898">
            <v>137.94999999999999</v>
          </cell>
          <cell r="N4898">
            <v>33.18</v>
          </cell>
          <cell r="O4898">
            <v>0.24052192823486773</v>
          </cell>
          <cell r="P4898">
            <v>240</v>
          </cell>
          <cell r="Q4898">
            <v>109000</v>
          </cell>
          <cell r="R4898">
            <v>8.1280898876404493</v>
          </cell>
          <cell r="S4898">
            <v>67.767235494880552</v>
          </cell>
          <cell r="T4898">
            <v>23239</v>
          </cell>
          <cell r="U4898">
            <v>7.939593576333273</v>
          </cell>
          <cell r="V4898">
            <v>2441098</v>
          </cell>
          <cell r="W4898">
            <v>45522.400000000001</v>
          </cell>
          <cell r="X4898">
            <v>69</v>
          </cell>
          <cell r="Y4898">
            <v>0</v>
          </cell>
          <cell r="Z4898">
            <v>15.624000000000009</v>
          </cell>
        </row>
        <row r="4899">
          <cell r="A4899">
            <v>42516</v>
          </cell>
          <cell r="B4899">
            <v>0</v>
          </cell>
          <cell r="C4899">
            <v>0</v>
          </cell>
          <cell r="D4899">
            <v>134474</v>
          </cell>
          <cell r="E4899">
            <v>2149300</v>
          </cell>
          <cell r="F4899">
            <v>112470</v>
          </cell>
          <cell r="H4899">
            <v>0</v>
          </cell>
          <cell r="I4899">
            <v>0</v>
          </cell>
          <cell r="J4899">
            <v>0</v>
          </cell>
          <cell r="K4899">
            <v>0</v>
          </cell>
          <cell r="L4899">
            <v>2210</v>
          </cell>
          <cell r="M4899">
            <v>136.47999999999999</v>
          </cell>
          <cell r="N4899">
            <v>31.93</v>
          </cell>
          <cell r="O4899">
            <v>0.23395369284876907</v>
          </cell>
          <cell r="P4899">
            <v>240</v>
          </cell>
          <cell r="Q4899">
            <v>108000</v>
          </cell>
          <cell r="R4899">
            <v>8.2860858733880427</v>
          </cell>
          <cell r="S4899">
            <v>60.847963800904978</v>
          </cell>
          <cell r="T4899">
            <v>23045</v>
          </cell>
          <cell r="U4899">
            <v>8.0206898796616706</v>
          </cell>
          <cell r="V4899">
            <v>2396244</v>
          </cell>
          <cell r="W4899">
            <v>50339.7</v>
          </cell>
          <cell r="X4899">
            <v>70</v>
          </cell>
          <cell r="Y4899">
            <v>0</v>
          </cell>
          <cell r="Z4899">
            <v>16.796800000000019</v>
          </cell>
        </row>
        <row r="4900">
          <cell r="A4900">
            <v>42517</v>
          </cell>
          <cell r="B4900">
            <v>0</v>
          </cell>
          <cell r="C4900">
            <v>0</v>
          </cell>
          <cell r="D4900">
            <v>183999</v>
          </cell>
          <cell r="E4900">
            <v>2055410</v>
          </cell>
          <cell r="F4900">
            <v>107520</v>
          </cell>
          <cell r="H4900">
            <v>0</v>
          </cell>
          <cell r="I4900">
            <v>0</v>
          </cell>
          <cell r="J4900">
            <v>0</v>
          </cell>
          <cell r="K4900">
            <v>0</v>
          </cell>
          <cell r="L4900">
            <v>2820</v>
          </cell>
          <cell r="M4900">
            <v>131.84</v>
          </cell>
          <cell r="N4900">
            <v>29.7</v>
          </cell>
          <cell r="O4900">
            <v>0.22527305825242716</v>
          </cell>
          <cell r="P4900">
            <v>240</v>
          </cell>
          <cell r="Q4900">
            <v>109000</v>
          </cell>
          <cell r="R4900">
            <v>8.2028595266990294</v>
          </cell>
          <cell r="S4900">
            <v>65.247872340425531</v>
          </cell>
          <cell r="T4900">
            <v>18698</v>
          </cell>
          <cell r="U4900">
            <v>6.6444839191982377</v>
          </cell>
          <cell r="V4900">
            <v>2346929</v>
          </cell>
          <cell r="W4900">
            <v>52976.6</v>
          </cell>
          <cell r="X4900">
            <v>71</v>
          </cell>
          <cell r="Y4900">
            <v>0</v>
          </cell>
          <cell r="Z4900">
            <v>18.64</v>
          </cell>
        </row>
        <row r="4901">
          <cell r="A4901">
            <v>42518</v>
          </cell>
          <cell r="B4901">
            <v>0</v>
          </cell>
          <cell r="C4901">
            <v>0</v>
          </cell>
          <cell r="D4901">
            <v>457226</v>
          </cell>
          <cell r="E4901">
            <v>1909430</v>
          </cell>
          <cell r="F4901">
            <v>104010</v>
          </cell>
          <cell r="H4901">
            <v>0</v>
          </cell>
          <cell r="I4901">
            <v>0</v>
          </cell>
          <cell r="J4901">
            <v>0</v>
          </cell>
          <cell r="K4901">
            <v>0</v>
          </cell>
          <cell r="L4901">
            <v>6090</v>
          </cell>
          <cell r="M4901">
            <v>122.72</v>
          </cell>
          <cell r="N4901">
            <v>27.93</v>
          </cell>
          <cell r="O4901">
            <v>0.22759126466753585</v>
          </cell>
          <cell r="P4901">
            <v>240</v>
          </cell>
          <cell r="Q4901">
            <v>106000</v>
          </cell>
          <cell r="R4901">
            <v>8.203389830508474</v>
          </cell>
          <cell r="S4901">
            <v>75.078160919540224</v>
          </cell>
          <cell r="T4901">
            <v>23007</v>
          </cell>
          <cell r="U4901">
            <v>7.7662614048195913</v>
          </cell>
          <cell r="V4901">
            <v>2470666</v>
          </cell>
          <cell r="W4901">
            <v>53495.199999999997</v>
          </cell>
          <cell r="X4901">
            <v>74</v>
          </cell>
          <cell r="Y4901">
            <v>0</v>
          </cell>
          <cell r="Z4901">
            <v>18.716800000000006</v>
          </cell>
        </row>
        <row r="4902">
          <cell r="A4902">
            <v>42519</v>
          </cell>
          <cell r="B4902">
            <v>0</v>
          </cell>
          <cell r="C4902">
            <v>0</v>
          </cell>
          <cell r="D4902">
            <v>237628</v>
          </cell>
          <cell r="E4902">
            <v>2102160</v>
          </cell>
          <cell r="F4902">
            <v>108340</v>
          </cell>
          <cell r="H4902">
            <v>0</v>
          </cell>
          <cell r="I4902">
            <v>0</v>
          </cell>
          <cell r="J4902">
            <v>0</v>
          </cell>
          <cell r="K4902">
            <v>0</v>
          </cell>
          <cell r="L4902">
            <v>3250</v>
          </cell>
          <cell r="M4902">
            <v>131.32</v>
          </cell>
          <cell r="N4902">
            <v>31.11</v>
          </cell>
          <cell r="O4902">
            <v>0.23690222357599758</v>
          </cell>
          <cell r="P4902">
            <v>240</v>
          </cell>
          <cell r="Q4902">
            <v>103000</v>
          </cell>
          <cell r="R4902">
            <v>8.4164636003655193</v>
          </cell>
          <cell r="S4902">
            <v>73.116307692307686</v>
          </cell>
          <cell r="T4902">
            <v>19993</v>
          </cell>
          <cell r="U4902">
            <v>6.8109845563630662</v>
          </cell>
          <cell r="V4902">
            <v>2448128</v>
          </cell>
          <cell r="W4902">
            <v>49447.9</v>
          </cell>
          <cell r="X4902">
            <v>74</v>
          </cell>
          <cell r="Y4902">
            <v>0</v>
          </cell>
          <cell r="Z4902">
            <v>19.683200000000028</v>
          </cell>
        </row>
        <row r="4903">
          <cell r="A4903">
            <v>42520</v>
          </cell>
          <cell r="B4903">
            <v>0</v>
          </cell>
          <cell r="C4903">
            <v>0</v>
          </cell>
          <cell r="D4903">
            <v>69243</v>
          </cell>
          <cell r="E4903">
            <v>2123760</v>
          </cell>
          <cell r="F4903">
            <v>109870</v>
          </cell>
          <cell r="H4903">
            <v>0</v>
          </cell>
          <cell r="I4903">
            <v>0</v>
          </cell>
          <cell r="J4903">
            <v>0</v>
          </cell>
          <cell r="K4903">
            <v>0</v>
          </cell>
          <cell r="L4903">
            <v>1530</v>
          </cell>
          <cell r="M4903">
            <v>135.11000000000001</v>
          </cell>
          <cell r="N4903">
            <v>30.64</v>
          </cell>
          <cell r="O4903">
            <v>0.22677818074161793</v>
          </cell>
          <cell r="P4903">
            <v>240</v>
          </cell>
          <cell r="Q4903">
            <v>101000</v>
          </cell>
          <cell r="R4903">
            <v>8.2659684701354443</v>
          </cell>
          <cell r="S4903">
            <v>45.25686274509804</v>
          </cell>
          <cell r="T4903">
            <v>22884</v>
          </cell>
          <cell r="U4903">
            <v>8.2875851165044701</v>
          </cell>
          <cell r="V4903">
            <v>2302873</v>
          </cell>
          <cell r="W4903">
            <v>42396</v>
          </cell>
          <cell r="X4903">
            <v>74</v>
          </cell>
          <cell r="Y4903">
            <v>0</v>
          </cell>
          <cell r="Z4903">
            <v>17.491200000000021</v>
          </cell>
        </row>
        <row r="4904">
          <cell r="A4904">
            <v>42521</v>
          </cell>
          <cell r="B4904">
            <v>0</v>
          </cell>
          <cell r="C4904">
            <v>0</v>
          </cell>
          <cell r="D4904">
            <v>155971</v>
          </cell>
          <cell r="E4904">
            <v>2200230</v>
          </cell>
          <cell r="F4904">
            <v>114000</v>
          </cell>
          <cell r="H4904">
            <v>0</v>
          </cell>
          <cell r="I4904">
            <v>0</v>
          </cell>
          <cell r="J4904">
            <v>0</v>
          </cell>
          <cell r="K4904">
            <v>0</v>
          </cell>
          <cell r="L4904">
            <v>2490</v>
          </cell>
          <cell r="M4904">
            <v>139.04</v>
          </cell>
          <cell r="N4904">
            <v>31.35</v>
          </cell>
          <cell r="O4904">
            <v>0.22547468354430383</v>
          </cell>
          <cell r="P4904">
            <v>240</v>
          </cell>
          <cell r="Q4904">
            <v>107000</v>
          </cell>
          <cell r="R4904">
            <v>8.3221734752589178</v>
          </cell>
          <cell r="S4904">
            <v>62.638955823293173</v>
          </cell>
          <cell r="T4904">
            <v>22208</v>
          </cell>
          <cell r="U4904">
            <v>7.4979615019182653</v>
          </cell>
          <cell r="V4904">
            <v>2470201</v>
          </cell>
          <cell r="W4904">
            <v>51159.1</v>
          </cell>
          <cell r="X4904">
            <v>75</v>
          </cell>
          <cell r="Y4904">
            <v>0</v>
          </cell>
          <cell r="Z4904">
            <v>18.396800000000013</v>
          </cell>
        </row>
        <row r="4905">
          <cell r="A4905">
            <v>42522</v>
          </cell>
          <cell r="B4905">
            <v>0</v>
          </cell>
          <cell r="C4905">
            <v>0</v>
          </cell>
          <cell r="D4905">
            <v>164816</v>
          </cell>
          <cell r="E4905">
            <v>2224720</v>
          </cell>
          <cell r="F4905">
            <v>116390</v>
          </cell>
          <cell r="H4905">
            <v>0</v>
          </cell>
          <cell r="I4905">
            <v>0</v>
          </cell>
          <cell r="J4905">
            <v>0</v>
          </cell>
          <cell r="K4905">
            <v>0</v>
          </cell>
          <cell r="L4905">
            <v>2590</v>
          </cell>
          <cell r="M4905">
            <v>141.02000000000001</v>
          </cell>
          <cell r="N4905">
            <v>31.98</v>
          </cell>
          <cell r="O4905">
            <v>0.22677634378102396</v>
          </cell>
          <cell r="P4905">
            <v>240</v>
          </cell>
          <cell r="Q4905">
            <v>113000</v>
          </cell>
          <cell r="R4905">
            <v>8.3006311161537365</v>
          </cell>
          <cell r="S4905">
            <v>63.635521235521239</v>
          </cell>
          <cell r="T4905">
            <v>23217</v>
          </cell>
          <cell r="U4905">
            <v>7.7268754145174281</v>
          </cell>
          <cell r="V4905">
            <v>2505926</v>
          </cell>
          <cell r="W4905">
            <v>51328.9</v>
          </cell>
          <cell r="X4905">
            <v>75</v>
          </cell>
          <cell r="Y4905">
            <v>0</v>
          </cell>
          <cell r="Z4905">
            <v>20.622399999999999</v>
          </cell>
        </row>
        <row r="4906">
          <cell r="A4906">
            <v>42523</v>
          </cell>
          <cell r="B4906">
            <v>0</v>
          </cell>
          <cell r="C4906">
            <v>0</v>
          </cell>
          <cell r="D4906">
            <v>138356</v>
          </cell>
          <cell r="E4906">
            <v>2208300</v>
          </cell>
          <cell r="F4906">
            <v>114290</v>
          </cell>
          <cell r="H4906">
            <v>0</v>
          </cell>
          <cell r="I4906">
            <v>0</v>
          </cell>
          <cell r="J4906">
            <v>0</v>
          </cell>
          <cell r="K4906">
            <v>0</v>
          </cell>
          <cell r="L4906">
            <v>2190</v>
          </cell>
          <cell r="M4906">
            <v>138.4</v>
          </cell>
          <cell r="N4906">
            <v>31.24</v>
          </cell>
          <cell r="O4906">
            <v>0.22572254335260114</v>
          </cell>
          <cell r="P4906">
            <v>240</v>
          </cell>
          <cell r="Q4906">
            <v>106000</v>
          </cell>
          <cell r="R4906">
            <v>8.3908598265895957</v>
          </cell>
          <cell r="S4906">
            <v>63.176255707762557</v>
          </cell>
          <cell r="T4906">
            <v>20716</v>
          </cell>
          <cell r="U4906">
            <v>7.0205295036949211</v>
          </cell>
          <cell r="V4906">
            <v>2460946</v>
          </cell>
          <cell r="W4906">
            <v>55563.5</v>
          </cell>
          <cell r="X4906">
            <v>74</v>
          </cell>
          <cell r="Y4906">
            <v>0</v>
          </cell>
          <cell r="Z4906">
            <v>18.476799999999997</v>
          </cell>
        </row>
        <row r="4907">
          <cell r="A4907">
            <v>42524</v>
          </cell>
          <cell r="B4907">
            <v>0</v>
          </cell>
          <cell r="C4907">
            <v>0</v>
          </cell>
          <cell r="D4907">
            <v>126566</v>
          </cell>
          <cell r="E4907">
            <v>2214020</v>
          </cell>
          <cell r="F4907">
            <v>113790</v>
          </cell>
          <cell r="H4907">
            <v>0</v>
          </cell>
          <cell r="I4907">
            <v>0</v>
          </cell>
          <cell r="J4907">
            <v>0</v>
          </cell>
          <cell r="K4907">
            <v>0</v>
          </cell>
          <cell r="L4907">
            <v>2170</v>
          </cell>
          <cell r="M4907">
            <v>140.36000000000001</v>
          </cell>
          <cell r="N4907">
            <v>31.9</v>
          </cell>
          <cell r="O4907">
            <v>0.22727272727272724</v>
          </cell>
          <cell r="P4907">
            <v>240</v>
          </cell>
          <cell r="Q4907">
            <v>103000</v>
          </cell>
          <cell r="R4907">
            <v>8.2922841265317757</v>
          </cell>
          <cell r="S4907">
            <v>58.325345622119819</v>
          </cell>
          <cell r="T4907">
            <v>22290</v>
          </cell>
          <cell r="U4907">
            <v>7.5741695648914433</v>
          </cell>
          <cell r="V4907">
            <v>2454376</v>
          </cell>
          <cell r="W4907">
            <v>56282.8</v>
          </cell>
          <cell r="X4907">
            <v>72</v>
          </cell>
          <cell r="Y4907">
            <v>0</v>
          </cell>
          <cell r="Z4907">
            <v>17.795200000000023</v>
          </cell>
        </row>
        <row r="4908">
          <cell r="A4908">
            <v>42525</v>
          </cell>
          <cell r="B4908">
            <v>0</v>
          </cell>
          <cell r="C4908">
            <v>0</v>
          </cell>
          <cell r="D4908">
            <v>86058</v>
          </cell>
          <cell r="E4908">
            <v>2167210</v>
          </cell>
          <cell r="F4908">
            <v>111940</v>
          </cell>
          <cell r="H4908">
            <v>0</v>
          </cell>
          <cell r="I4908">
            <v>0</v>
          </cell>
          <cell r="J4908">
            <v>0</v>
          </cell>
          <cell r="K4908">
            <v>0</v>
          </cell>
          <cell r="L4908">
            <v>1740</v>
          </cell>
          <cell r="M4908">
            <v>134.85</v>
          </cell>
          <cell r="N4908">
            <v>31.48</v>
          </cell>
          <cell r="O4908">
            <v>0.23344456803856137</v>
          </cell>
          <cell r="P4908">
            <v>240</v>
          </cell>
          <cell r="Q4908">
            <v>104000</v>
          </cell>
          <cell r="R4908">
            <v>8.4506859473489069</v>
          </cell>
          <cell r="S4908">
            <v>49.45862068965517</v>
          </cell>
          <cell r="T4908">
            <v>20339</v>
          </cell>
          <cell r="U4908">
            <v>7.1717692482014277</v>
          </cell>
          <cell r="V4908">
            <v>2365208</v>
          </cell>
          <cell r="W4908">
            <v>55461.1</v>
          </cell>
          <cell r="X4908">
            <v>70</v>
          </cell>
          <cell r="Y4908">
            <v>0</v>
          </cell>
          <cell r="Z4908">
            <v>17.668800000000005</v>
          </cell>
        </row>
        <row r="4909">
          <cell r="A4909">
            <v>42526</v>
          </cell>
          <cell r="B4909">
            <v>0</v>
          </cell>
          <cell r="C4909">
            <v>0</v>
          </cell>
          <cell r="D4909">
            <v>7498</v>
          </cell>
          <cell r="E4909">
            <v>2050230</v>
          </cell>
          <cell r="F4909">
            <v>105450</v>
          </cell>
          <cell r="H4909">
            <v>0</v>
          </cell>
          <cell r="I4909">
            <v>0</v>
          </cell>
          <cell r="J4909">
            <v>0</v>
          </cell>
          <cell r="K4909">
            <v>0</v>
          </cell>
          <cell r="L4909">
            <v>1050</v>
          </cell>
          <cell r="M4909">
            <v>128.44999999999999</v>
          </cell>
          <cell r="N4909">
            <v>30.63</v>
          </cell>
          <cell r="O4909">
            <v>0.23845854418061505</v>
          </cell>
          <cell r="P4909">
            <v>240</v>
          </cell>
          <cell r="Q4909">
            <v>90000</v>
          </cell>
          <cell r="R4909">
            <v>8.3911249513429365</v>
          </cell>
          <cell r="S4909">
            <v>7.1409523809523812</v>
          </cell>
          <cell r="T4909">
            <v>20502</v>
          </cell>
          <cell r="U4909">
            <v>7.9044202557533403</v>
          </cell>
          <cell r="V4909">
            <v>2163178</v>
          </cell>
          <cell r="W4909">
            <v>55373.1</v>
          </cell>
          <cell r="X4909">
            <v>70</v>
          </cell>
          <cell r="Y4909">
            <v>0</v>
          </cell>
          <cell r="Z4909">
            <v>14.064000000000007</v>
          </cell>
        </row>
        <row r="4910">
          <cell r="A4910">
            <v>42527</v>
          </cell>
          <cell r="B4910">
            <v>0</v>
          </cell>
          <cell r="C4910">
            <v>0</v>
          </cell>
          <cell r="D4910">
            <v>135893</v>
          </cell>
          <cell r="E4910">
            <v>2041340</v>
          </cell>
          <cell r="F4910">
            <v>110520</v>
          </cell>
          <cell r="H4910">
            <v>0</v>
          </cell>
          <cell r="I4910">
            <v>0</v>
          </cell>
          <cell r="J4910">
            <v>0</v>
          </cell>
          <cell r="K4910">
            <v>0</v>
          </cell>
          <cell r="L4910">
            <v>2000</v>
          </cell>
          <cell r="M4910">
            <v>127.67</v>
          </cell>
          <cell r="N4910">
            <v>31.28</v>
          </cell>
          <cell r="O4910">
            <v>0.24500665778961386</v>
          </cell>
          <cell r="P4910">
            <v>240</v>
          </cell>
          <cell r="Q4910">
            <v>100000</v>
          </cell>
          <cell r="R4910">
            <v>8.427430093209054</v>
          </cell>
          <cell r="S4910">
            <v>67.9465</v>
          </cell>
          <cell r="T4910">
            <v>22949</v>
          </cell>
          <cell r="U4910">
            <v>8.3660543773737821</v>
          </cell>
          <cell r="V4910">
            <v>2287753</v>
          </cell>
          <cell r="W4910">
            <v>54020.1</v>
          </cell>
          <cell r="X4910">
            <v>72</v>
          </cell>
          <cell r="Y4910">
            <v>0</v>
          </cell>
          <cell r="Z4910">
            <v>14.17600000000003</v>
          </cell>
        </row>
        <row r="4911">
          <cell r="A4911">
            <v>42528</v>
          </cell>
          <cell r="B4911">
            <v>0</v>
          </cell>
          <cell r="C4911">
            <v>0</v>
          </cell>
          <cell r="D4911">
            <v>574</v>
          </cell>
          <cell r="E4911">
            <v>2042040</v>
          </cell>
          <cell r="F4911">
            <v>105300</v>
          </cell>
          <cell r="H4911">
            <v>0</v>
          </cell>
          <cell r="I4911">
            <v>0</v>
          </cell>
          <cell r="J4911">
            <v>0</v>
          </cell>
          <cell r="K4911">
            <v>0</v>
          </cell>
          <cell r="L4911">
            <v>170</v>
          </cell>
          <cell r="M4911">
            <v>126.57</v>
          </cell>
          <cell r="N4911">
            <v>29.54</v>
          </cell>
          <cell r="O4911">
            <v>0.2333886386979537</v>
          </cell>
          <cell r="P4911">
            <v>240</v>
          </cell>
          <cell r="Q4911">
            <v>90000</v>
          </cell>
          <cell r="R4911">
            <v>8.482815833135815</v>
          </cell>
          <cell r="S4911">
            <v>3.3764705882352941</v>
          </cell>
          <cell r="T4911">
            <v>24415</v>
          </cell>
          <cell r="U4911">
            <v>9.4799465900403828</v>
          </cell>
          <cell r="V4911">
            <v>2147914</v>
          </cell>
          <cell r="W4911">
            <v>48582</v>
          </cell>
          <cell r="X4911">
            <v>70</v>
          </cell>
          <cell r="Y4911">
            <v>0</v>
          </cell>
          <cell r="Z4911">
            <v>11.668799999999997</v>
          </cell>
        </row>
        <row r="4912">
          <cell r="A4912">
            <v>42529</v>
          </cell>
          <cell r="B4912">
            <v>0</v>
          </cell>
          <cell r="C4912">
            <v>0</v>
          </cell>
          <cell r="D4912">
            <v>867</v>
          </cell>
          <cell r="E4912">
            <v>2006960</v>
          </cell>
          <cell r="F4912">
            <v>105750</v>
          </cell>
          <cell r="H4912">
            <v>0</v>
          </cell>
          <cell r="I4912">
            <v>0</v>
          </cell>
          <cell r="J4912">
            <v>0</v>
          </cell>
          <cell r="K4912">
            <v>0</v>
          </cell>
          <cell r="L4912">
            <v>80</v>
          </cell>
          <cell r="M4912">
            <v>125.93</v>
          </cell>
          <cell r="N4912">
            <v>28.9</v>
          </cell>
          <cell r="O4912">
            <v>0.2294925752402128</v>
          </cell>
          <cell r="P4912">
            <v>240</v>
          </cell>
          <cell r="Q4912">
            <v>88000</v>
          </cell>
          <cell r="R4912">
            <v>8.3884300802032872</v>
          </cell>
          <cell r="S4912">
            <v>10.8375</v>
          </cell>
          <cell r="T4912">
            <v>22894</v>
          </cell>
          <cell r="U4912">
            <v>9.033783013346568</v>
          </cell>
          <cell r="V4912">
            <v>2113577</v>
          </cell>
          <cell r="W4912">
            <v>48630.5</v>
          </cell>
          <cell r="X4912">
            <v>68</v>
          </cell>
          <cell r="Y4912">
            <v>0</v>
          </cell>
          <cell r="Z4912">
            <v>9.6895999999999844</v>
          </cell>
        </row>
        <row r="4913">
          <cell r="A4913">
            <v>42530</v>
          </cell>
          <cell r="B4913">
            <v>0</v>
          </cell>
          <cell r="C4913">
            <v>0</v>
          </cell>
          <cell r="D4913">
            <v>64080</v>
          </cell>
          <cell r="E4913">
            <v>2074010</v>
          </cell>
          <cell r="F4913">
            <v>109370</v>
          </cell>
          <cell r="H4913">
            <v>0</v>
          </cell>
          <cell r="I4913">
            <v>0</v>
          </cell>
          <cell r="J4913">
            <v>0</v>
          </cell>
          <cell r="K4913">
            <v>0</v>
          </cell>
          <cell r="L4913">
            <v>1030</v>
          </cell>
          <cell r="M4913">
            <v>129.75</v>
          </cell>
          <cell r="N4913">
            <v>30.03</v>
          </cell>
          <cell r="O4913">
            <v>0.23144508670520231</v>
          </cell>
          <cell r="P4913">
            <v>240</v>
          </cell>
          <cell r="Q4913">
            <v>101000</v>
          </cell>
          <cell r="R4913">
            <v>8.4137957610789975</v>
          </cell>
          <cell r="S4913">
            <v>62.213592233009706</v>
          </cell>
          <cell r="T4913">
            <v>21026</v>
          </cell>
          <cell r="U4913">
            <v>7.8024454272823531</v>
          </cell>
          <cell r="V4913">
            <v>2247460</v>
          </cell>
          <cell r="W4913">
            <v>47962.7</v>
          </cell>
          <cell r="X4913">
            <v>70</v>
          </cell>
          <cell r="Y4913">
            <v>0</v>
          </cell>
          <cell r="Z4913">
            <v>11.683199999999985</v>
          </cell>
        </row>
        <row r="4914">
          <cell r="A4914">
            <v>42531</v>
          </cell>
          <cell r="B4914">
            <v>0</v>
          </cell>
          <cell r="C4914">
            <v>0</v>
          </cell>
          <cell r="D4914">
            <v>201224</v>
          </cell>
          <cell r="E4914">
            <v>2115990</v>
          </cell>
          <cell r="F4914">
            <v>110810</v>
          </cell>
          <cell r="H4914">
            <v>0</v>
          </cell>
          <cell r="I4914">
            <v>0</v>
          </cell>
          <cell r="J4914">
            <v>0</v>
          </cell>
          <cell r="K4914">
            <v>0</v>
          </cell>
          <cell r="L4914">
            <v>2790</v>
          </cell>
          <cell r="M4914">
            <v>131.85</v>
          </cell>
          <cell r="N4914">
            <v>32.04</v>
          </cell>
          <cell r="O4914">
            <v>0.24300341296928327</v>
          </cell>
          <cell r="P4914">
            <v>240</v>
          </cell>
          <cell r="Q4914">
            <v>109000</v>
          </cell>
          <cell r="R4914">
            <v>8.4444444444444446</v>
          </cell>
          <cell r="S4914">
            <v>72.123297491039423</v>
          </cell>
          <cell r="T4914">
            <v>21030</v>
          </cell>
          <cell r="U4914">
            <v>7.2235776911595595</v>
          </cell>
          <cell r="V4914">
            <v>2428024</v>
          </cell>
          <cell r="W4914">
            <v>46893.9</v>
          </cell>
          <cell r="X4914">
            <v>76</v>
          </cell>
          <cell r="Y4914">
            <v>0</v>
          </cell>
          <cell r="Z4914">
            <v>16.953600000000023</v>
          </cell>
        </row>
        <row r="4915">
          <cell r="A4915">
            <v>42532</v>
          </cell>
          <cell r="B4915">
            <v>0</v>
          </cell>
          <cell r="C4915">
            <v>0</v>
          </cell>
          <cell r="D4915">
            <v>216496</v>
          </cell>
          <cell r="E4915">
            <v>2157570</v>
          </cell>
          <cell r="F4915">
            <v>112760</v>
          </cell>
          <cell r="H4915">
            <v>0</v>
          </cell>
          <cell r="I4915">
            <v>0</v>
          </cell>
          <cell r="J4915">
            <v>0</v>
          </cell>
          <cell r="K4915">
            <v>0</v>
          </cell>
          <cell r="L4915">
            <v>3170</v>
          </cell>
          <cell r="M4915">
            <v>135.34</v>
          </cell>
          <cell r="N4915">
            <v>33.64</v>
          </cell>
          <cell r="O4915">
            <v>0.24855918427663662</v>
          </cell>
          <cell r="P4915">
            <v>240</v>
          </cell>
          <cell r="Q4915">
            <v>108000</v>
          </cell>
          <cell r="R4915">
            <v>8.3875055415989355</v>
          </cell>
          <cell r="S4915">
            <v>68.295268138801262</v>
          </cell>
          <cell r="T4915">
            <v>22324</v>
          </cell>
          <cell r="U4915">
            <v>7.4867385172907159</v>
          </cell>
          <cell r="V4915">
            <v>2486826</v>
          </cell>
          <cell r="W4915">
            <v>49214.3</v>
          </cell>
          <cell r="X4915">
            <v>77</v>
          </cell>
          <cell r="Y4915">
            <v>0</v>
          </cell>
          <cell r="Z4915">
            <v>18.915200000000013</v>
          </cell>
        </row>
        <row r="4916">
          <cell r="A4916">
            <v>42533</v>
          </cell>
          <cell r="B4916">
            <v>0</v>
          </cell>
          <cell r="C4916">
            <v>0</v>
          </cell>
          <cell r="D4916">
            <v>387416</v>
          </cell>
          <cell r="E4916">
            <v>2212420</v>
          </cell>
          <cell r="F4916">
            <v>116980</v>
          </cell>
          <cell r="H4916">
            <v>0</v>
          </cell>
          <cell r="I4916">
            <v>0</v>
          </cell>
          <cell r="J4916">
            <v>0</v>
          </cell>
          <cell r="K4916">
            <v>0</v>
          </cell>
          <cell r="L4916">
            <v>4890</v>
          </cell>
          <cell r="M4916">
            <v>139.06</v>
          </cell>
          <cell r="N4916">
            <v>33.630000000000003</v>
          </cell>
          <cell r="O4916">
            <v>0.24183805551560478</v>
          </cell>
          <cell r="P4916">
            <v>240</v>
          </cell>
          <cell r="Q4916">
            <v>115000</v>
          </cell>
          <cell r="R4916">
            <v>8.3755213576873295</v>
          </cell>
          <cell r="S4916">
            <v>79.226175869120652</v>
          </cell>
          <cell r="T4916">
            <v>22320</v>
          </cell>
          <cell r="U4916">
            <v>6.8517264327065206</v>
          </cell>
          <cell r="V4916">
            <v>2716816</v>
          </cell>
          <cell r="W4916">
            <v>51618.8</v>
          </cell>
          <cell r="X4916">
            <v>81</v>
          </cell>
          <cell r="Y4916">
            <v>0</v>
          </cell>
          <cell r="Z4916">
            <v>22.214399999999998</v>
          </cell>
        </row>
        <row r="4917">
          <cell r="A4917">
            <v>42534</v>
          </cell>
          <cell r="B4917">
            <v>0</v>
          </cell>
          <cell r="C4917">
            <v>0</v>
          </cell>
          <cell r="D4917">
            <v>528805</v>
          </cell>
          <cell r="E4917">
            <v>2207710</v>
          </cell>
          <cell r="F4917">
            <v>116630</v>
          </cell>
          <cell r="H4917">
            <v>0</v>
          </cell>
          <cell r="I4917">
            <v>0</v>
          </cell>
          <cell r="J4917">
            <v>0</v>
          </cell>
          <cell r="K4917">
            <v>0</v>
          </cell>
          <cell r="L4917">
            <v>6810</v>
          </cell>
          <cell r="M4917">
            <v>140.34</v>
          </cell>
          <cell r="N4917">
            <v>32.99</v>
          </cell>
          <cell r="O4917">
            <v>0.23507196807752601</v>
          </cell>
          <cell r="P4917">
            <v>240</v>
          </cell>
          <cell r="Q4917">
            <v>121000</v>
          </cell>
          <cell r="R4917">
            <v>8.2811030354852502</v>
          </cell>
          <cell r="S4917">
            <v>77.651248164464022</v>
          </cell>
          <cell r="T4917">
            <v>23999</v>
          </cell>
          <cell r="U4917">
            <v>7.0151240122741747</v>
          </cell>
          <cell r="V4917">
            <v>2853145</v>
          </cell>
          <cell r="W4917">
            <v>53666.8</v>
          </cell>
          <cell r="X4917">
            <v>81</v>
          </cell>
          <cell r="Y4917">
            <v>0</v>
          </cell>
          <cell r="Z4917">
            <v>24.699200000000019</v>
          </cell>
        </row>
        <row r="4918">
          <cell r="A4918">
            <v>42535</v>
          </cell>
          <cell r="B4918">
            <v>0</v>
          </cell>
          <cell r="C4918">
            <v>0</v>
          </cell>
          <cell r="D4918">
            <v>519666</v>
          </cell>
          <cell r="E4918">
            <v>2189240</v>
          </cell>
          <cell r="F4918">
            <v>113510</v>
          </cell>
          <cell r="H4918">
            <v>0</v>
          </cell>
          <cell r="I4918">
            <v>0</v>
          </cell>
          <cell r="J4918">
            <v>0</v>
          </cell>
          <cell r="K4918">
            <v>0</v>
          </cell>
          <cell r="L4918">
            <v>6610</v>
          </cell>
          <cell r="M4918">
            <v>137.30000000000001</v>
          </cell>
          <cell r="N4918">
            <v>33.99</v>
          </cell>
          <cell r="O4918">
            <v>0.24756008739985433</v>
          </cell>
          <cell r="P4918">
            <v>240</v>
          </cell>
          <cell r="Q4918">
            <v>124000</v>
          </cell>
          <cell r="R4918">
            <v>8.3858339402767665</v>
          </cell>
          <cell r="S4918">
            <v>78.618154311649022</v>
          </cell>
          <cell r="T4918">
            <v>21973</v>
          </cell>
          <cell r="U4918">
            <v>6.4928352163536482</v>
          </cell>
          <cell r="V4918">
            <v>2822416</v>
          </cell>
          <cell r="W4918">
            <v>55714.3</v>
          </cell>
          <cell r="X4918">
            <v>82</v>
          </cell>
          <cell r="Y4918">
            <v>0</v>
          </cell>
          <cell r="Z4918">
            <v>24.230399999999989</v>
          </cell>
        </row>
        <row r="4919">
          <cell r="A4919">
            <v>42536</v>
          </cell>
          <cell r="B4919">
            <v>0</v>
          </cell>
          <cell r="C4919">
            <v>0</v>
          </cell>
          <cell r="D4919">
            <v>639564</v>
          </cell>
          <cell r="E4919">
            <v>2168840</v>
          </cell>
          <cell r="F4919">
            <v>108890</v>
          </cell>
          <cell r="H4919">
            <v>0</v>
          </cell>
          <cell r="I4919">
            <v>0</v>
          </cell>
          <cell r="J4919">
            <v>0</v>
          </cell>
          <cell r="K4919">
            <v>0</v>
          </cell>
          <cell r="L4919">
            <v>8100</v>
          </cell>
          <cell r="M4919">
            <v>134.69</v>
          </cell>
          <cell r="N4919">
            <v>32.479999999999997</v>
          </cell>
          <cell r="O4919">
            <v>0.24114633603088573</v>
          </cell>
          <cell r="P4919">
            <v>240</v>
          </cell>
          <cell r="Q4919">
            <v>128000</v>
          </cell>
          <cell r="R4919">
            <v>8.4554532630484811</v>
          </cell>
          <cell r="S4919">
            <v>78.958518518518517</v>
          </cell>
          <cell r="T4919">
            <v>19722</v>
          </cell>
          <cell r="U4919">
            <v>5.6381523425475804</v>
          </cell>
          <cell r="V4919">
            <v>2917294</v>
          </cell>
          <cell r="W4919">
            <v>55759.3</v>
          </cell>
          <cell r="X4919">
            <v>83</v>
          </cell>
          <cell r="Y4919">
            <v>0</v>
          </cell>
          <cell r="Z4919">
            <v>26.544000000000025</v>
          </cell>
        </row>
        <row r="4920">
          <cell r="A4920">
            <v>42537</v>
          </cell>
          <cell r="B4920">
            <v>0</v>
          </cell>
          <cell r="C4920">
            <v>0</v>
          </cell>
          <cell r="D4920">
            <v>691000</v>
          </cell>
          <cell r="E4920">
            <v>2213210</v>
          </cell>
          <cell r="F4920">
            <v>111870</v>
          </cell>
          <cell r="H4920">
            <v>0</v>
          </cell>
          <cell r="I4920">
            <v>0</v>
          </cell>
          <cell r="J4920">
            <v>0</v>
          </cell>
          <cell r="K4920">
            <v>0</v>
          </cell>
          <cell r="L4920">
            <v>8950</v>
          </cell>
          <cell r="M4920">
            <v>137.93</v>
          </cell>
          <cell r="N4920">
            <v>31.63</v>
          </cell>
          <cell r="O4920">
            <v>0.22931921989414919</v>
          </cell>
          <cell r="P4920">
            <v>240</v>
          </cell>
          <cell r="Q4920">
            <v>138000</v>
          </cell>
          <cell r="R4920">
            <v>8.4284782135866028</v>
          </cell>
          <cell r="S4920">
            <v>77.206703910614522</v>
          </cell>
          <cell r="T4920">
            <v>20742</v>
          </cell>
          <cell r="U4920">
            <v>5.7355335402243979</v>
          </cell>
          <cell r="V4920">
            <v>3016080</v>
          </cell>
          <cell r="W4920">
            <v>54788.1</v>
          </cell>
          <cell r="X4920">
            <v>85</v>
          </cell>
          <cell r="Y4920">
            <v>0</v>
          </cell>
          <cell r="Z4920">
            <v>26.070399999999992</v>
          </cell>
        </row>
        <row r="4921">
          <cell r="A4921">
            <v>42538</v>
          </cell>
          <cell r="B4921">
            <v>0</v>
          </cell>
          <cell r="C4921">
            <v>0</v>
          </cell>
          <cell r="D4921">
            <v>249000</v>
          </cell>
          <cell r="E4921">
            <v>2191800</v>
          </cell>
          <cell r="F4921">
            <v>110420</v>
          </cell>
          <cell r="H4921">
            <v>0</v>
          </cell>
          <cell r="I4921">
            <v>0</v>
          </cell>
          <cell r="J4921">
            <v>0</v>
          </cell>
          <cell r="K4921">
            <v>0</v>
          </cell>
          <cell r="L4921">
            <v>3320</v>
          </cell>
          <cell r="M4921">
            <v>137</v>
          </cell>
          <cell r="N4921">
            <v>31.25</v>
          </cell>
          <cell r="O4921">
            <v>0.2281021897810219</v>
          </cell>
          <cell r="P4921">
            <v>240</v>
          </cell>
          <cell r="Q4921">
            <v>108000</v>
          </cell>
          <cell r="R4921">
            <v>8.4022627737226276</v>
          </cell>
          <cell r="S4921">
            <v>75</v>
          </cell>
          <cell r="T4921">
            <v>20742</v>
          </cell>
          <cell r="U4921">
            <v>6.7806100610688214</v>
          </cell>
          <cell r="V4921">
            <v>2551220</v>
          </cell>
          <cell r="W4921">
            <v>53994.2</v>
          </cell>
          <cell r="X4921">
            <v>78</v>
          </cell>
          <cell r="Y4921">
            <v>0</v>
          </cell>
          <cell r="Z4921">
            <v>18.425600000000003</v>
          </cell>
        </row>
        <row r="4922">
          <cell r="A4922">
            <v>42539</v>
          </cell>
          <cell r="B4922">
            <v>0</v>
          </cell>
          <cell r="C4922">
            <v>0</v>
          </cell>
          <cell r="D4922">
            <v>148508</v>
          </cell>
          <cell r="E4922">
            <v>2078060</v>
          </cell>
          <cell r="F4922">
            <v>107400</v>
          </cell>
          <cell r="H4922">
            <v>0</v>
          </cell>
          <cell r="I4922">
            <v>0</v>
          </cell>
          <cell r="J4922">
            <v>0</v>
          </cell>
          <cell r="K4922">
            <v>0</v>
          </cell>
          <cell r="L4922">
            <v>2090</v>
          </cell>
          <cell r="M4922">
            <v>130.27000000000001</v>
          </cell>
          <cell r="N4922">
            <v>30.86</v>
          </cell>
          <cell r="O4922">
            <v>0.23689260766101172</v>
          </cell>
          <cell r="P4922">
            <v>240</v>
          </cell>
          <cell r="Q4922">
            <v>117000</v>
          </cell>
          <cell r="R4922">
            <v>8.3881937514393172</v>
          </cell>
          <cell r="S4922">
            <v>71.056459330143539</v>
          </cell>
          <cell r="T4922">
            <v>19200</v>
          </cell>
          <cell r="U4922">
            <v>6.8607624440437913</v>
          </cell>
          <cell r="V4922">
            <v>2333968</v>
          </cell>
          <cell r="W4922">
            <v>54991.1</v>
          </cell>
          <cell r="X4922">
            <v>78</v>
          </cell>
          <cell r="Y4922">
            <v>0</v>
          </cell>
          <cell r="Z4922">
            <v>18.441600000000022</v>
          </cell>
        </row>
        <row r="4923">
          <cell r="A4923">
            <v>42540</v>
          </cell>
          <cell r="B4923">
            <v>0</v>
          </cell>
          <cell r="C4923">
            <v>0</v>
          </cell>
          <cell r="D4923">
            <v>342779</v>
          </cell>
          <cell r="E4923">
            <v>2180510</v>
          </cell>
          <cell r="F4923">
            <v>110430</v>
          </cell>
          <cell r="H4923">
            <v>0</v>
          </cell>
          <cell r="I4923">
            <v>0</v>
          </cell>
          <cell r="J4923">
            <v>0</v>
          </cell>
          <cell r="K4923">
            <v>0</v>
          </cell>
          <cell r="L4923">
            <v>4470</v>
          </cell>
          <cell r="M4923">
            <v>134.99</v>
          </cell>
          <cell r="N4923">
            <v>32.89</v>
          </cell>
          <cell r="O4923">
            <v>0.24364767760574857</v>
          </cell>
          <cell r="P4923">
            <v>240</v>
          </cell>
          <cell r="Q4923">
            <v>113000</v>
          </cell>
          <cell r="R4923">
            <v>8.4855915252981706</v>
          </cell>
          <cell r="S4923">
            <v>76.684340044742726</v>
          </cell>
          <cell r="T4923">
            <v>19742</v>
          </cell>
          <cell r="U4923">
            <v>6.2515507538959163</v>
          </cell>
          <cell r="V4923">
            <v>2633719</v>
          </cell>
          <cell r="W4923">
            <v>54305.4</v>
          </cell>
          <cell r="X4923">
            <v>80</v>
          </cell>
          <cell r="Y4923">
            <v>0</v>
          </cell>
          <cell r="Z4923">
            <v>21.336000000000027</v>
          </cell>
        </row>
        <row r="4924">
          <cell r="A4924">
            <v>42541</v>
          </cell>
          <cell r="B4924">
            <v>0</v>
          </cell>
          <cell r="C4924">
            <v>0</v>
          </cell>
          <cell r="D4924">
            <v>533435</v>
          </cell>
          <cell r="E4924">
            <v>2163950</v>
          </cell>
          <cell r="F4924">
            <v>110790</v>
          </cell>
          <cell r="H4924">
            <v>0</v>
          </cell>
          <cell r="I4924">
            <v>0</v>
          </cell>
          <cell r="J4924">
            <v>0</v>
          </cell>
          <cell r="K4924">
            <v>0</v>
          </cell>
          <cell r="L4924">
            <v>6950</v>
          </cell>
          <cell r="M4924">
            <v>133.66999999999999</v>
          </cell>
          <cell r="N4924">
            <v>31.45</v>
          </cell>
          <cell r="O4924">
            <v>0.23528091568788809</v>
          </cell>
          <cell r="P4924">
            <v>240</v>
          </cell>
          <cell r="Q4924">
            <v>125000</v>
          </cell>
          <cell r="R4924">
            <v>8.5087903044811846</v>
          </cell>
          <cell r="S4924">
            <v>76.753237410071947</v>
          </cell>
          <cell r="T4924">
            <v>19654</v>
          </cell>
          <cell r="U4924">
            <v>5.8370422071274044</v>
          </cell>
          <cell r="V4924">
            <v>2808175</v>
          </cell>
          <cell r="W4924">
            <v>49849.9</v>
          </cell>
          <cell r="X4924">
            <v>81</v>
          </cell>
          <cell r="Y4924">
            <v>0</v>
          </cell>
          <cell r="Z4924">
            <v>22.224000000000004</v>
          </cell>
        </row>
        <row r="4925">
          <cell r="A4925">
            <v>42542</v>
          </cell>
          <cell r="B4925">
            <v>0</v>
          </cell>
          <cell r="C4925">
            <v>0</v>
          </cell>
          <cell r="D4925">
            <v>540526</v>
          </cell>
          <cell r="E4925">
            <v>2202480</v>
          </cell>
          <cell r="F4925">
            <v>112200</v>
          </cell>
          <cell r="H4925">
            <v>0</v>
          </cell>
          <cell r="I4925">
            <v>0</v>
          </cell>
          <cell r="J4925">
            <v>0</v>
          </cell>
          <cell r="K4925">
            <v>0</v>
          </cell>
          <cell r="L4925">
            <v>6940</v>
          </cell>
          <cell r="M4925">
            <v>134.88999999999999</v>
          </cell>
          <cell r="N4925">
            <v>30.73</v>
          </cell>
          <cell r="O4925">
            <v>0.22781525687597304</v>
          </cell>
          <cell r="P4925">
            <v>240</v>
          </cell>
          <cell r="Q4925">
            <v>121000</v>
          </cell>
          <cell r="R4925">
            <v>8.579879902142487</v>
          </cell>
          <cell r="S4925">
            <v>77.885590778097978</v>
          </cell>
          <cell r="T4925">
            <v>20176</v>
          </cell>
          <cell r="U4925">
            <v>5.8933695151943502</v>
          </cell>
          <cell r="V4925">
            <v>2855206</v>
          </cell>
          <cell r="W4925">
            <v>54265.9</v>
          </cell>
          <cell r="X4925">
            <v>81</v>
          </cell>
          <cell r="Y4925">
            <v>0</v>
          </cell>
          <cell r="Z4925">
            <v>23.057600000000008</v>
          </cell>
        </row>
        <row r="4926">
          <cell r="A4926">
            <v>42543</v>
          </cell>
          <cell r="B4926">
            <v>0</v>
          </cell>
          <cell r="C4926">
            <v>0</v>
          </cell>
          <cell r="D4926">
            <v>596833</v>
          </cell>
          <cell r="E4926">
            <v>2209510</v>
          </cell>
          <cell r="F4926">
            <v>113690</v>
          </cell>
          <cell r="H4926">
            <v>0</v>
          </cell>
          <cell r="I4926">
            <v>0</v>
          </cell>
          <cell r="J4926">
            <v>0</v>
          </cell>
          <cell r="K4926">
            <v>0</v>
          </cell>
          <cell r="L4926">
            <v>7720</v>
          </cell>
          <cell r="M4926">
            <v>136.11000000000001</v>
          </cell>
          <cell r="N4926">
            <v>31.39</v>
          </cell>
          <cell r="O4926">
            <v>0.23062229079421054</v>
          </cell>
          <cell r="P4926">
            <v>240</v>
          </cell>
          <cell r="Q4926">
            <v>126000</v>
          </cell>
          <cell r="R4926">
            <v>8.5342737491734635</v>
          </cell>
          <cell r="S4926">
            <v>77.309974093264245</v>
          </cell>
          <cell r="T4926">
            <v>19863</v>
          </cell>
          <cell r="U4926">
            <v>5.6731352008693046</v>
          </cell>
          <cell r="V4926">
            <v>2920033</v>
          </cell>
          <cell r="W4926">
            <v>53218.9</v>
          </cell>
          <cell r="X4926">
            <v>83</v>
          </cell>
          <cell r="Y4926">
            <v>0</v>
          </cell>
          <cell r="Z4926">
            <v>23.988800000000026</v>
          </cell>
        </row>
        <row r="4927">
          <cell r="A4927">
            <v>42544</v>
          </cell>
          <cell r="B4927">
            <v>0</v>
          </cell>
          <cell r="C4927">
            <v>0</v>
          </cell>
          <cell r="D4927">
            <v>712041</v>
          </cell>
          <cell r="E4927">
            <v>2162350</v>
          </cell>
          <cell r="F4927">
            <v>108010</v>
          </cell>
          <cell r="H4927">
            <v>0</v>
          </cell>
          <cell r="I4927">
            <v>0</v>
          </cell>
          <cell r="J4927">
            <v>0</v>
          </cell>
          <cell r="K4927">
            <v>0</v>
          </cell>
          <cell r="L4927">
            <v>9120</v>
          </cell>
          <cell r="M4927">
            <v>132.52000000000001</v>
          </cell>
          <cell r="N4927">
            <v>31.19</v>
          </cell>
          <cell r="O4927">
            <v>0.23536070027165709</v>
          </cell>
          <cell r="P4927">
            <v>240</v>
          </cell>
          <cell r="Q4927">
            <v>131000</v>
          </cell>
          <cell r="R4927">
            <v>8.5661032297011772</v>
          </cell>
          <cell r="S4927">
            <v>78.074671052631572</v>
          </cell>
          <cell r="T4927">
            <v>19793</v>
          </cell>
          <cell r="U4927">
            <v>5.5349237074424265</v>
          </cell>
          <cell r="V4927">
            <v>2982401</v>
          </cell>
          <cell r="W4927">
            <v>55008.800000000003</v>
          </cell>
          <cell r="X4927">
            <v>87</v>
          </cell>
          <cell r="Y4927">
            <v>0</v>
          </cell>
          <cell r="Z4927">
            <v>26.316800000000001</v>
          </cell>
        </row>
        <row r="4928">
          <cell r="A4928">
            <v>42545</v>
          </cell>
          <cell r="B4928">
            <v>0</v>
          </cell>
          <cell r="C4928">
            <v>0</v>
          </cell>
          <cell r="D4928">
            <v>297322</v>
          </cell>
          <cell r="E4928">
            <v>2204450</v>
          </cell>
          <cell r="F4928">
            <v>110570</v>
          </cell>
          <cell r="H4928">
            <v>0</v>
          </cell>
          <cell r="I4928">
            <v>0</v>
          </cell>
          <cell r="J4928">
            <v>0</v>
          </cell>
          <cell r="K4928">
            <v>0</v>
          </cell>
          <cell r="L4928">
            <v>4040</v>
          </cell>
          <cell r="M4928">
            <v>135.47999999999999</v>
          </cell>
          <cell r="N4928">
            <v>30.69</v>
          </cell>
          <cell r="O4928">
            <v>0.22652790079716567</v>
          </cell>
          <cell r="P4928">
            <v>240</v>
          </cell>
          <cell r="Q4928">
            <v>118000</v>
          </cell>
          <cell r="R4928">
            <v>8.5437702981989965</v>
          </cell>
          <cell r="S4928">
            <v>73.594554455445547</v>
          </cell>
          <cell r="T4928">
            <v>19510</v>
          </cell>
          <cell r="U4928">
            <v>6.2286408134922606</v>
          </cell>
          <cell r="V4928">
            <v>2612342</v>
          </cell>
          <cell r="W4928">
            <v>55322.9</v>
          </cell>
          <cell r="X4928">
            <v>80</v>
          </cell>
          <cell r="Y4928">
            <v>0</v>
          </cell>
          <cell r="Z4928">
            <v>19.315200000000004</v>
          </cell>
        </row>
        <row r="4929">
          <cell r="A4929">
            <v>42546</v>
          </cell>
          <cell r="B4929">
            <v>0</v>
          </cell>
          <cell r="C4929">
            <v>0</v>
          </cell>
          <cell r="D4929">
            <v>473398</v>
          </cell>
          <cell r="E4929">
            <v>2208960</v>
          </cell>
          <cell r="F4929">
            <v>110960</v>
          </cell>
          <cell r="H4929">
            <v>0</v>
          </cell>
          <cell r="I4929">
            <v>0</v>
          </cell>
          <cell r="J4929">
            <v>0</v>
          </cell>
          <cell r="K4929">
            <v>0</v>
          </cell>
          <cell r="L4929">
            <v>6080</v>
          </cell>
          <cell r="M4929">
            <v>138.15</v>
          </cell>
          <cell r="N4929">
            <v>31.65</v>
          </cell>
          <cell r="O4929">
            <v>0.22909880564603691</v>
          </cell>
          <cell r="P4929">
            <v>240</v>
          </cell>
          <cell r="Q4929">
            <v>124000</v>
          </cell>
          <cell r="R4929">
            <v>8.3963807455664128</v>
          </cell>
          <cell r="S4929">
            <v>77.861513157894734</v>
          </cell>
          <cell r="T4929">
            <v>19546</v>
          </cell>
          <cell r="U4929">
            <v>5.8358425356511496</v>
          </cell>
          <cell r="V4929">
            <v>2793318</v>
          </cell>
          <cell r="W4929">
            <v>52949.8</v>
          </cell>
          <cell r="X4929">
            <v>83</v>
          </cell>
          <cell r="Y4929">
            <v>0</v>
          </cell>
          <cell r="Z4929">
            <v>26.555200000000013</v>
          </cell>
        </row>
        <row r="4930">
          <cell r="A4930">
            <v>42547</v>
          </cell>
          <cell r="B4930">
            <v>0</v>
          </cell>
          <cell r="C4930">
            <v>0</v>
          </cell>
          <cell r="D4930">
            <v>544464</v>
          </cell>
          <cell r="E4930">
            <v>2167610</v>
          </cell>
          <cell r="F4930">
            <v>109170</v>
          </cell>
          <cell r="H4930">
            <v>0</v>
          </cell>
          <cell r="I4930">
            <v>0</v>
          </cell>
          <cell r="J4930">
            <v>0</v>
          </cell>
          <cell r="K4930">
            <v>0</v>
          </cell>
          <cell r="L4930">
            <v>6880</v>
          </cell>
          <cell r="M4930">
            <v>137.05000000000001</v>
          </cell>
          <cell r="N4930">
            <v>29.88</v>
          </cell>
          <cell r="O4930">
            <v>0.21802261948194088</v>
          </cell>
          <cell r="P4930">
            <v>240</v>
          </cell>
          <cell r="Q4930">
            <v>125000</v>
          </cell>
          <cell r="R4930">
            <v>8.3063845311929949</v>
          </cell>
          <cell r="S4930">
            <v>79.137209302325587</v>
          </cell>
          <cell r="T4930">
            <v>20397</v>
          </cell>
          <cell r="U4930">
            <v>6.0296443696468653</v>
          </cell>
          <cell r="V4930">
            <v>2821244</v>
          </cell>
          <cell r="W4930">
            <v>54668.3</v>
          </cell>
          <cell r="X4930">
            <v>82</v>
          </cell>
          <cell r="Y4930">
            <v>0</v>
          </cell>
          <cell r="Z4930">
            <v>25.08</v>
          </cell>
        </row>
        <row r="4931">
          <cell r="A4931">
            <v>42548</v>
          </cell>
          <cell r="B4931">
            <v>0</v>
          </cell>
          <cell r="C4931">
            <v>0</v>
          </cell>
          <cell r="D4931">
            <v>427616</v>
          </cell>
          <cell r="E4931">
            <v>2207040</v>
          </cell>
          <cell r="F4931">
            <v>111840</v>
          </cell>
          <cell r="H4931">
            <v>0</v>
          </cell>
          <cell r="I4931">
            <v>0</v>
          </cell>
          <cell r="J4931">
            <v>0</v>
          </cell>
          <cell r="K4931">
            <v>0</v>
          </cell>
          <cell r="L4931">
            <v>5620</v>
          </cell>
          <cell r="M4931">
            <v>136.18</v>
          </cell>
          <cell r="N4931">
            <v>31.76</v>
          </cell>
          <cell r="O4931">
            <v>0.23322073725950948</v>
          </cell>
          <cell r="P4931">
            <v>240</v>
          </cell>
          <cell r="Q4931">
            <v>119000</v>
          </cell>
          <cell r="R4931">
            <v>8.5140255544132764</v>
          </cell>
          <cell r="S4931">
            <v>76.088256227758009</v>
          </cell>
          <cell r="T4931">
            <v>20202</v>
          </cell>
          <cell r="U4931">
            <v>6.1345321456867214</v>
          </cell>
          <cell r="V4931">
            <v>2746496</v>
          </cell>
          <cell r="W4931">
            <v>55206.6</v>
          </cell>
          <cell r="X4931">
            <v>80</v>
          </cell>
          <cell r="Y4931">
            <v>0</v>
          </cell>
          <cell r="Z4931">
            <v>24.044800000000009</v>
          </cell>
        </row>
        <row r="4932">
          <cell r="A4932">
            <v>42549</v>
          </cell>
          <cell r="B4932">
            <v>0</v>
          </cell>
          <cell r="C4932">
            <v>0</v>
          </cell>
          <cell r="D4932">
            <v>225684</v>
          </cell>
          <cell r="E4932">
            <v>2211140</v>
          </cell>
          <cell r="F4932">
            <v>112120</v>
          </cell>
          <cell r="H4932">
            <v>0</v>
          </cell>
          <cell r="I4932">
            <v>0</v>
          </cell>
          <cell r="J4932">
            <v>0</v>
          </cell>
          <cell r="K4932">
            <v>0</v>
          </cell>
          <cell r="L4932">
            <v>3190</v>
          </cell>
          <cell r="M4932">
            <v>134.55000000000001</v>
          </cell>
          <cell r="N4932">
            <v>30.46</v>
          </cell>
          <cell r="O4932">
            <v>0.22638424377554811</v>
          </cell>
          <cell r="P4932">
            <v>240</v>
          </cell>
          <cell r="Q4932">
            <v>111000</v>
          </cell>
          <cell r="R4932">
            <v>8.6334448160535118</v>
          </cell>
          <cell r="S4932">
            <v>70.747335423197498</v>
          </cell>
          <cell r="T4932">
            <v>20321</v>
          </cell>
          <cell r="U4932">
            <v>6.6489157863020916</v>
          </cell>
          <cell r="V4932">
            <v>2548944</v>
          </cell>
          <cell r="W4932">
            <v>53922.2</v>
          </cell>
          <cell r="X4932">
            <v>79</v>
          </cell>
          <cell r="Y4932">
            <v>0</v>
          </cell>
          <cell r="Z4932">
            <v>19.312000000000012</v>
          </cell>
        </row>
        <row r="4933">
          <cell r="A4933">
            <v>42550</v>
          </cell>
          <cell r="B4933">
            <v>0</v>
          </cell>
          <cell r="C4933">
            <v>0</v>
          </cell>
          <cell r="D4933">
            <v>30089</v>
          </cell>
          <cell r="E4933">
            <v>1985600</v>
          </cell>
          <cell r="F4933">
            <v>105470</v>
          </cell>
          <cell r="H4933">
            <v>0</v>
          </cell>
          <cell r="I4933">
            <v>0</v>
          </cell>
          <cell r="J4933">
            <v>0</v>
          </cell>
          <cell r="K4933">
            <v>0</v>
          </cell>
          <cell r="L4933">
            <v>880</v>
          </cell>
          <cell r="M4933">
            <v>120.67</v>
          </cell>
          <cell r="N4933">
            <v>27.88</v>
          </cell>
          <cell r="O4933">
            <v>0.23104334134416174</v>
          </cell>
          <cell r="P4933">
            <v>240</v>
          </cell>
          <cell r="Q4933">
            <v>92000</v>
          </cell>
          <cell r="R4933">
            <v>8.6644153476423309</v>
          </cell>
          <cell r="S4933">
            <v>34.192045454545458</v>
          </cell>
          <cell r="T4933">
            <v>20877</v>
          </cell>
          <cell r="U4933">
            <v>8.2084454772131643</v>
          </cell>
          <cell r="V4933">
            <v>2121159</v>
          </cell>
          <cell r="W4933">
            <v>55171.4</v>
          </cell>
          <cell r="X4933">
            <v>72</v>
          </cell>
          <cell r="Y4933">
            <v>0</v>
          </cell>
          <cell r="Z4933">
            <v>12.423999999999985</v>
          </cell>
        </row>
        <row r="4934">
          <cell r="A4934">
            <v>42551</v>
          </cell>
          <cell r="B4934">
            <v>0</v>
          </cell>
          <cell r="C4934">
            <v>0</v>
          </cell>
          <cell r="D4934">
            <v>266185</v>
          </cell>
          <cell r="E4934">
            <v>2072190</v>
          </cell>
          <cell r="F4934">
            <v>102840</v>
          </cell>
          <cell r="H4934">
            <v>0</v>
          </cell>
          <cell r="I4934">
            <v>0</v>
          </cell>
          <cell r="J4934">
            <v>0</v>
          </cell>
          <cell r="K4934">
            <v>0</v>
          </cell>
          <cell r="L4934">
            <v>3710</v>
          </cell>
          <cell r="M4934">
            <v>127.24</v>
          </cell>
          <cell r="N4934">
            <v>29.44</v>
          </cell>
          <cell r="O4934">
            <v>0.23137378182961335</v>
          </cell>
          <cell r="P4934">
            <v>240</v>
          </cell>
          <cell r="Q4934">
            <v>114000</v>
          </cell>
          <cell r="R4934">
            <v>8.5469585036152154</v>
          </cell>
          <cell r="S4934">
            <v>71.747978436657675</v>
          </cell>
          <cell r="T4934">
            <v>21029</v>
          </cell>
          <cell r="U4934">
            <v>7.1842037673863217</v>
          </cell>
          <cell r="V4934">
            <v>2441215</v>
          </cell>
          <cell r="W4934">
            <v>55180.9</v>
          </cell>
          <cell r="X4934">
            <v>70</v>
          </cell>
          <cell r="Y4934">
            <v>0</v>
          </cell>
          <cell r="Z4934">
            <v>12.892799999999994</v>
          </cell>
        </row>
        <row r="4935">
          <cell r="A4935">
            <v>42552</v>
          </cell>
          <cell r="B4935">
            <v>0</v>
          </cell>
          <cell r="C4935">
            <v>0</v>
          </cell>
          <cell r="D4935">
            <v>309707</v>
          </cell>
          <cell r="E4935">
            <v>2138770</v>
          </cell>
          <cell r="F4935">
            <v>106450</v>
          </cell>
          <cell r="H4935">
            <v>0</v>
          </cell>
          <cell r="I4935">
            <v>0</v>
          </cell>
          <cell r="J4935">
            <v>0</v>
          </cell>
          <cell r="K4935">
            <v>0</v>
          </cell>
          <cell r="L4935">
            <v>4100</v>
          </cell>
          <cell r="M4935">
            <v>133.91999999999999</v>
          </cell>
          <cell r="N4935">
            <v>31</v>
          </cell>
          <cell r="O4935">
            <v>0.23148148148148151</v>
          </cell>
          <cell r="P4935">
            <v>240</v>
          </cell>
          <cell r="Q4935">
            <v>116000</v>
          </cell>
          <cell r="R4935">
            <v>8.3826911589008368</v>
          </cell>
          <cell r="S4935">
            <v>75.538292682926823</v>
          </cell>
          <cell r="T4935">
            <v>20634</v>
          </cell>
          <cell r="U4935">
            <v>6.7355176879809093</v>
          </cell>
          <cell r="V4935">
            <v>2554927</v>
          </cell>
          <cell r="W4935">
            <v>45266</v>
          </cell>
          <cell r="X4935">
            <v>76</v>
          </cell>
          <cell r="Y4935">
            <v>0</v>
          </cell>
          <cell r="Z4935">
            <v>18.017600000000002</v>
          </cell>
        </row>
        <row r="4936">
          <cell r="A4936">
            <v>42553</v>
          </cell>
          <cell r="B4936">
            <v>0</v>
          </cell>
          <cell r="C4936">
            <v>0</v>
          </cell>
          <cell r="D4936">
            <v>9760</v>
          </cell>
          <cell r="E4936">
            <v>2110260</v>
          </cell>
          <cell r="F4936">
            <v>105250</v>
          </cell>
          <cell r="H4936">
            <v>0</v>
          </cell>
          <cell r="I4936">
            <v>0</v>
          </cell>
          <cell r="J4936">
            <v>0</v>
          </cell>
          <cell r="K4936">
            <v>0</v>
          </cell>
          <cell r="L4936">
            <v>770</v>
          </cell>
          <cell r="M4936">
            <v>132.52000000000001</v>
          </cell>
          <cell r="N4936">
            <v>31.22</v>
          </cell>
          <cell r="O4936">
            <v>0.23558708119529126</v>
          </cell>
          <cell r="P4936">
            <v>240</v>
          </cell>
          <cell r="Q4936">
            <v>100000</v>
          </cell>
          <cell r="R4936">
            <v>8.3591533353456082</v>
          </cell>
          <cell r="S4936">
            <v>12.675324675324676</v>
          </cell>
          <cell r="T4936">
            <v>20837</v>
          </cell>
          <cell r="U4936">
            <v>7.809415486660046</v>
          </cell>
          <cell r="V4936">
            <v>2225270</v>
          </cell>
          <cell r="W4936">
            <v>49155.8</v>
          </cell>
          <cell r="X4936">
            <v>66</v>
          </cell>
          <cell r="Y4936">
            <v>0</v>
          </cell>
          <cell r="Z4936">
            <v>11.287999999999975</v>
          </cell>
        </row>
        <row r="4937">
          <cell r="A4937">
            <v>42554</v>
          </cell>
          <cell r="B4937">
            <v>0</v>
          </cell>
          <cell r="C4937">
            <v>0</v>
          </cell>
          <cell r="D4937">
            <v>297163</v>
          </cell>
          <cell r="E4937">
            <v>2153220</v>
          </cell>
          <cell r="F4937">
            <v>107160</v>
          </cell>
          <cell r="H4937">
            <v>0</v>
          </cell>
          <cell r="I4937">
            <v>0</v>
          </cell>
          <cell r="J4937">
            <v>0</v>
          </cell>
          <cell r="K4937">
            <v>0</v>
          </cell>
          <cell r="L4937">
            <v>4040</v>
          </cell>
          <cell r="M4937">
            <v>134.55000000000001</v>
          </cell>
          <cell r="N4937">
            <v>29.6</v>
          </cell>
          <cell r="O4937">
            <v>0.21999256781865476</v>
          </cell>
          <cell r="P4937">
            <v>240</v>
          </cell>
          <cell r="Q4937">
            <v>119000</v>
          </cell>
          <cell r="R4937">
            <v>8.3997770345596425</v>
          </cell>
          <cell r="S4937">
            <v>73.555198019801978</v>
          </cell>
          <cell r="T4937">
            <v>21133</v>
          </cell>
          <cell r="U4937">
            <v>6.8913492363569251</v>
          </cell>
          <cell r="V4937">
            <v>2557543</v>
          </cell>
          <cell r="W4937">
            <v>52416.7</v>
          </cell>
          <cell r="X4937">
            <v>73</v>
          </cell>
          <cell r="Y4937">
            <v>0</v>
          </cell>
          <cell r="Z4937">
            <v>20.121600000000029</v>
          </cell>
        </row>
        <row r="4938">
          <cell r="A4938">
            <v>42555</v>
          </cell>
          <cell r="B4938">
            <v>0</v>
          </cell>
          <cell r="C4938">
            <v>0</v>
          </cell>
          <cell r="D4938">
            <v>449660</v>
          </cell>
          <cell r="E4938">
            <v>2221400</v>
          </cell>
          <cell r="F4938">
            <v>114580</v>
          </cell>
          <cell r="H4938">
            <v>0</v>
          </cell>
          <cell r="I4938">
            <v>0</v>
          </cell>
          <cell r="J4938">
            <v>0</v>
          </cell>
          <cell r="K4938">
            <v>0</v>
          </cell>
          <cell r="L4938">
            <v>5870</v>
          </cell>
          <cell r="M4938">
            <v>140.27000000000001</v>
          </cell>
          <cell r="N4938">
            <v>31.49</v>
          </cell>
          <cell r="O4938">
            <v>0.2244956155984886</v>
          </cell>
          <cell r="P4938">
            <v>240</v>
          </cell>
          <cell r="Q4938">
            <v>117000</v>
          </cell>
          <cell r="R4938">
            <v>8.3267270264489905</v>
          </cell>
          <cell r="S4938">
            <v>76.603066439523005</v>
          </cell>
          <cell r="T4938">
            <v>21202</v>
          </cell>
          <cell r="U4938">
            <v>6.3477218879682944</v>
          </cell>
          <cell r="V4938">
            <v>2785640</v>
          </cell>
          <cell r="W4938">
            <v>50704.4</v>
          </cell>
          <cell r="X4938">
            <v>76</v>
          </cell>
          <cell r="Y4938">
            <v>0</v>
          </cell>
          <cell r="Z4938">
            <v>23.481600000000029</v>
          </cell>
        </row>
        <row r="4939">
          <cell r="A4939">
            <v>42556</v>
          </cell>
          <cell r="B4939">
            <v>0</v>
          </cell>
          <cell r="C4939">
            <v>0</v>
          </cell>
          <cell r="D4939">
            <v>637354</v>
          </cell>
          <cell r="E4939">
            <v>2223430</v>
          </cell>
          <cell r="F4939">
            <v>115180</v>
          </cell>
          <cell r="H4939">
            <v>0</v>
          </cell>
          <cell r="I4939">
            <v>0</v>
          </cell>
          <cell r="J4939">
            <v>0</v>
          </cell>
          <cell r="K4939">
            <v>0</v>
          </cell>
          <cell r="L4939">
            <v>8420</v>
          </cell>
          <cell r="M4939">
            <v>138.37</v>
          </cell>
          <cell r="N4939">
            <v>31.62</v>
          </cell>
          <cell r="O4939">
            <v>0.22851774228517743</v>
          </cell>
          <cell r="P4939">
            <v>240</v>
          </cell>
          <cell r="Q4939">
            <v>129000</v>
          </cell>
          <cell r="R4939">
            <v>8.450567319505673</v>
          </cell>
          <cell r="S4939">
            <v>75.695249406175776</v>
          </cell>
          <cell r="T4939">
            <v>21897</v>
          </cell>
          <cell r="U4939">
            <v>6.1365318935309707</v>
          </cell>
          <cell r="V4939">
            <v>2975964</v>
          </cell>
          <cell r="W4939">
            <v>52897.2</v>
          </cell>
          <cell r="X4939">
            <v>80</v>
          </cell>
          <cell r="Y4939">
            <v>0</v>
          </cell>
          <cell r="Z4939">
            <v>26.363200000000035</v>
          </cell>
        </row>
        <row r="4940">
          <cell r="A4940">
            <v>42557</v>
          </cell>
          <cell r="B4940">
            <v>0</v>
          </cell>
          <cell r="C4940">
            <v>0</v>
          </cell>
          <cell r="D4940">
            <v>558291</v>
          </cell>
          <cell r="E4940">
            <v>2217530</v>
          </cell>
          <cell r="F4940">
            <v>114150</v>
          </cell>
          <cell r="H4940">
            <v>0</v>
          </cell>
          <cell r="I4940">
            <v>0</v>
          </cell>
          <cell r="J4940">
            <v>0</v>
          </cell>
          <cell r="K4940">
            <v>0</v>
          </cell>
          <cell r="L4940">
            <v>7380</v>
          </cell>
          <cell r="M4940">
            <v>138.9</v>
          </cell>
          <cell r="N4940">
            <v>32.35</v>
          </cell>
          <cell r="O4940">
            <v>0.23290136789056876</v>
          </cell>
          <cell r="P4940">
            <v>240</v>
          </cell>
          <cell r="Q4940">
            <v>131000</v>
          </cell>
          <cell r="R4940">
            <v>8.3933765298776102</v>
          </cell>
          <cell r="S4940">
            <v>75.649186991869925</v>
          </cell>
          <cell r="T4940">
            <v>22120</v>
          </cell>
          <cell r="U4940">
            <v>6.3834827408302708</v>
          </cell>
          <cell r="V4940">
            <v>2889971</v>
          </cell>
          <cell r="W4940">
            <v>55699.1</v>
          </cell>
          <cell r="X4940">
            <v>76</v>
          </cell>
          <cell r="Y4940">
            <v>0</v>
          </cell>
          <cell r="Z4940">
            <v>23.483200000000025</v>
          </cell>
        </row>
        <row r="4941">
          <cell r="A4941">
            <v>42558</v>
          </cell>
          <cell r="B4941">
            <v>0</v>
          </cell>
          <cell r="C4941">
            <v>0</v>
          </cell>
          <cell r="D4941">
            <v>558489</v>
          </cell>
          <cell r="E4941">
            <v>2162000</v>
          </cell>
          <cell r="F4941">
            <v>107930</v>
          </cell>
          <cell r="H4941">
            <v>0</v>
          </cell>
          <cell r="I4941">
            <v>0</v>
          </cell>
          <cell r="J4941">
            <v>0</v>
          </cell>
          <cell r="K4941">
            <v>0</v>
          </cell>
          <cell r="L4941">
            <v>7210</v>
          </cell>
          <cell r="M4941">
            <v>136.63</v>
          </cell>
          <cell r="N4941">
            <v>32.68</v>
          </cell>
          <cell r="O4941">
            <v>0.23918612310619922</v>
          </cell>
          <cell r="P4941">
            <v>240</v>
          </cell>
          <cell r="Q4941">
            <v>127000</v>
          </cell>
          <cell r="R4941">
            <v>8.3068506184586113</v>
          </cell>
          <cell r="S4941">
            <v>77.460332871012483</v>
          </cell>
          <cell r="T4941">
            <v>21185</v>
          </cell>
          <cell r="U4941">
            <v>6.24670177933326</v>
          </cell>
          <cell r="V4941">
            <v>2828419</v>
          </cell>
          <cell r="W4941">
            <v>55934.9</v>
          </cell>
          <cell r="X4941">
            <v>76</v>
          </cell>
          <cell r="Y4941">
            <v>0</v>
          </cell>
          <cell r="Z4941">
            <v>22.771200000000036</v>
          </cell>
        </row>
        <row r="4942">
          <cell r="A4942">
            <v>42559</v>
          </cell>
          <cell r="B4942">
            <v>0</v>
          </cell>
          <cell r="C4942">
            <v>0</v>
          </cell>
          <cell r="D4942">
            <v>503564</v>
          </cell>
          <cell r="E4942">
            <v>2247910</v>
          </cell>
          <cell r="F4942">
            <v>116010</v>
          </cell>
          <cell r="H4942">
            <v>0</v>
          </cell>
          <cell r="I4942">
            <v>0</v>
          </cell>
          <cell r="J4942">
            <v>0</v>
          </cell>
          <cell r="K4942">
            <v>0</v>
          </cell>
          <cell r="L4942">
            <v>6430</v>
          </cell>
          <cell r="M4942">
            <v>140.97999999999999</v>
          </cell>
          <cell r="N4942">
            <v>33.75</v>
          </cell>
          <cell r="O4942">
            <v>0.23939565895871756</v>
          </cell>
          <cell r="P4942">
            <v>240</v>
          </cell>
          <cell r="Q4942">
            <v>128000</v>
          </cell>
          <cell r="R4942">
            <v>8.3838842388991353</v>
          </cell>
          <cell r="S4942">
            <v>78.314774494556758</v>
          </cell>
          <cell r="T4942">
            <v>21501</v>
          </cell>
          <cell r="U4942">
            <v>6.2535079533137763</v>
          </cell>
          <cell r="V4942">
            <v>2867484</v>
          </cell>
          <cell r="W4942">
            <v>55501.7</v>
          </cell>
          <cell r="X4942">
            <v>80</v>
          </cell>
          <cell r="Y4942">
            <v>0</v>
          </cell>
          <cell r="Z4942">
            <v>24.036799999999985</v>
          </cell>
        </row>
        <row r="4943">
          <cell r="A4943">
            <v>42560</v>
          </cell>
          <cell r="B4943">
            <v>0</v>
          </cell>
          <cell r="C4943">
            <v>0</v>
          </cell>
          <cell r="D4943">
            <v>264164</v>
          </cell>
          <cell r="E4943">
            <v>2239910</v>
          </cell>
          <cell r="F4943">
            <v>117850</v>
          </cell>
          <cell r="H4943">
            <v>0</v>
          </cell>
          <cell r="I4943">
            <v>0</v>
          </cell>
          <cell r="J4943">
            <v>0</v>
          </cell>
          <cell r="K4943">
            <v>0</v>
          </cell>
          <cell r="L4943">
            <v>3560</v>
          </cell>
          <cell r="M4943">
            <v>142.53</v>
          </cell>
          <cell r="N4943">
            <v>32.979999999999997</v>
          </cell>
          <cell r="O4943">
            <v>0.23138988283168455</v>
          </cell>
          <cell r="P4943">
            <v>240</v>
          </cell>
          <cell r="Q4943">
            <v>108000</v>
          </cell>
          <cell r="R4943">
            <v>8.2711008208798145</v>
          </cell>
          <cell r="S4943">
            <v>74.203370786516857</v>
          </cell>
          <cell r="T4943">
            <v>20446</v>
          </cell>
          <cell r="U4943">
            <v>6.5036072746578464</v>
          </cell>
          <cell r="V4943">
            <v>2621924</v>
          </cell>
          <cell r="W4943">
            <v>53662.1</v>
          </cell>
          <cell r="X4943">
            <v>77</v>
          </cell>
          <cell r="Y4943">
            <v>0</v>
          </cell>
          <cell r="Z4943">
            <v>22.016000000000005</v>
          </cell>
        </row>
        <row r="4944">
          <cell r="A4944">
            <v>42561</v>
          </cell>
          <cell r="B4944">
            <v>0</v>
          </cell>
          <cell r="C4944">
            <v>0</v>
          </cell>
          <cell r="D4944">
            <v>366251</v>
          </cell>
          <cell r="E4944">
            <v>2239830</v>
          </cell>
          <cell r="F4944">
            <v>115260</v>
          </cell>
          <cell r="H4944">
            <v>0</v>
          </cell>
          <cell r="I4944">
            <v>0</v>
          </cell>
          <cell r="J4944">
            <v>0</v>
          </cell>
          <cell r="K4944">
            <v>0</v>
          </cell>
          <cell r="L4944">
            <v>4910</v>
          </cell>
          <cell r="M4944">
            <v>142.41999999999999</v>
          </cell>
          <cell r="N4944">
            <v>32.36</v>
          </cell>
          <cell r="O4944">
            <v>0.22721527875298414</v>
          </cell>
          <cell r="P4944">
            <v>240</v>
          </cell>
          <cell r="Q4944">
            <v>117000</v>
          </cell>
          <cell r="R4944">
            <v>8.2681154332256703</v>
          </cell>
          <cell r="S4944">
            <v>74.5928716904277</v>
          </cell>
          <cell r="T4944">
            <v>20311</v>
          </cell>
          <cell r="U4944">
            <v>6.2246421892735961</v>
          </cell>
          <cell r="V4944">
            <v>2721341</v>
          </cell>
          <cell r="W4944">
            <v>56934.9</v>
          </cell>
          <cell r="X4944">
            <v>79</v>
          </cell>
          <cell r="Y4944">
            <v>0</v>
          </cell>
          <cell r="Z4944">
            <v>22.58880000000002</v>
          </cell>
        </row>
        <row r="4945">
          <cell r="A4945">
            <v>42562</v>
          </cell>
          <cell r="B4945">
            <v>0</v>
          </cell>
          <cell r="C4945">
            <v>0</v>
          </cell>
          <cell r="D4945">
            <v>601446</v>
          </cell>
          <cell r="E4945">
            <v>2233670</v>
          </cell>
          <cell r="F4945">
            <v>117360</v>
          </cell>
          <cell r="H4945">
            <v>0</v>
          </cell>
          <cell r="I4945">
            <v>0</v>
          </cell>
          <cell r="J4945">
            <v>0</v>
          </cell>
          <cell r="K4945">
            <v>0</v>
          </cell>
          <cell r="L4945">
            <v>7870</v>
          </cell>
          <cell r="M4945">
            <v>141.68</v>
          </cell>
          <cell r="N4945">
            <v>33.33</v>
          </cell>
          <cell r="O4945">
            <v>0.23524844720496893</v>
          </cell>
          <cell r="P4945">
            <v>240</v>
          </cell>
          <cell r="Q4945">
            <v>129000</v>
          </cell>
          <cell r="R4945">
            <v>8.2969720496894404</v>
          </cell>
          <cell r="S4945">
            <v>76.422617534942816</v>
          </cell>
          <cell r="T4945">
            <v>21191</v>
          </cell>
          <cell r="U4945">
            <v>5.9859230015756273</v>
          </cell>
          <cell r="V4945">
            <v>2952476</v>
          </cell>
          <cell r="W4945">
            <v>56934.6</v>
          </cell>
          <cell r="X4945">
            <v>80</v>
          </cell>
          <cell r="Y4945">
            <v>0</v>
          </cell>
          <cell r="Z4945">
            <v>23.507200000000012</v>
          </cell>
        </row>
        <row r="4946">
          <cell r="A4946">
            <v>42563</v>
          </cell>
          <cell r="B4946">
            <v>0</v>
          </cell>
          <cell r="C4946">
            <v>0</v>
          </cell>
          <cell r="D4946">
            <v>639521</v>
          </cell>
          <cell r="E4946">
            <v>2233280</v>
          </cell>
          <cell r="F4946">
            <v>115640</v>
          </cell>
          <cell r="H4946">
            <v>0</v>
          </cell>
          <cell r="I4946">
            <v>0</v>
          </cell>
          <cell r="J4946">
            <v>0</v>
          </cell>
          <cell r="K4946">
            <v>0</v>
          </cell>
          <cell r="L4946">
            <v>8290</v>
          </cell>
          <cell r="M4946">
            <v>142.41</v>
          </cell>
          <cell r="N4946">
            <v>33.65</v>
          </cell>
          <cell r="O4946">
            <v>0.23628958640544906</v>
          </cell>
          <cell r="P4946">
            <v>240</v>
          </cell>
          <cell r="Q4946">
            <v>131000</v>
          </cell>
          <cell r="R4946">
            <v>8.2470332139596945</v>
          </cell>
          <cell r="S4946">
            <v>77.143667068757537</v>
          </cell>
          <cell r="T4946">
            <v>20700</v>
          </cell>
          <cell r="U4946">
            <v>5.7768582347786017</v>
          </cell>
          <cell r="V4946">
            <v>2988441</v>
          </cell>
          <cell r="W4946">
            <v>56861.9</v>
          </cell>
          <cell r="X4946">
            <v>80</v>
          </cell>
          <cell r="Y4946">
            <v>0</v>
          </cell>
          <cell r="Z4946">
            <v>26.112000000000009</v>
          </cell>
        </row>
        <row r="4947">
          <cell r="A4947">
            <v>42564</v>
          </cell>
          <cell r="B4947">
            <v>0</v>
          </cell>
          <cell r="C4947">
            <v>0</v>
          </cell>
          <cell r="D4947">
            <v>648932</v>
          </cell>
          <cell r="E4947">
            <v>2252490</v>
          </cell>
          <cell r="F4947">
            <v>116860</v>
          </cell>
          <cell r="H4947">
            <v>0</v>
          </cell>
          <cell r="I4947">
            <v>0</v>
          </cell>
          <cell r="J4947">
            <v>0</v>
          </cell>
          <cell r="K4947">
            <v>0</v>
          </cell>
          <cell r="L4947">
            <v>8310</v>
          </cell>
          <cell r="M4947">
            <v>143</v>
          </cell>
          <cell r="N4947">
            <v>33.06</v>
          </cell>
          <cell r="O4947">
            <v>0.23118881118881121</v>
          </cell>
          <cell r="P4947">
            <v>240</v>
          </cell>
          <cell r="Q4947">
            <v>133000</v>
          </cell>
          <cell r="R4947">
            <v>8.2844405594405597</v>
          </cell>
          <cell r="S4947">
            <v>78.090493381468107</v>
          </cell>
          <cell r="T4947">
            <v>21306</v>
          </cell>
          <cell r="U4947">
            <v>5.8871914552715756</v>
          </cell>
          <cell r="V4947">
            <v>3018282</v>
          </cell>
          <cell r="W4947">
            <v>56506.8</v>
          </cell>
          <cell r="X4947">
            <v>81</v>
          </cell>
          <cell r="Y4947">
            <v>0</v>
          </cell>
          <cell r="Z4947">
            <v>25.236799999999988</v>
          </cell>
        </row>
        <row r="4948">
          <cell r="A4948">
            <v>42565</v>
          </cell>
          <cell r="B4948">
            <v>0</v>
          </cell>
          <cell r="C4948">
            <v>0</v>
          </cell>
          <cell r="D4948">
            <v>619496</v>
          </cell>
          <cell r="E4948">
            <v>2241190</v>
          </cell>
          <cell r="F4948">
            <v>117500</v>
          </cell>
          <cell r="H4948">
            <v>0</v>
          </cell>
          <cell r="I4948">
            <v>0</v>
          </cell>
          <cell r="J4948">
            <v>0</v>
          </cell>
          <cell r="K4948">
            <v>0</v>
          </cell>
          <cell r="L4948">
            <v>7930</v>
          </cell>
          <cell r="M4948">
            <v>141.16999999999999</v>
          </cell>
          <cell r="N4948">
            <v>32.24</v>
          </cell>
          <cell r="O4948">
            <v>0.22837713395197284</v>
          </cell>
          <cell r="P4948">
            <v>240</v>
          </cell>
          <cell r="Q4948">
            <v>131000</v>
          </cell>
          <cell r="R4948">
            <v>8.3540766451795712</v>
          </cell>
          <cell r="S4948">
            <v>78.12055485498108</v>
          </cell>
          <cell r="T4948">
            <v>22336</v>
          </cell>
          <cell r="U4948">
            <v>6.2548893856864547</v>
          </cell>
          <cell r="V4948">
            <v>2978186</v>
          </cell>
          <cell r="W4948">
            <v>56335.5</v>
          </cell>
          <cell r="X4948">
            <v>80</v>
          </cell>
          <cell r="Y4948">
            <v>0</v>
          </cell>
          <cell r="Z4948">
            <v>23.774400000000028</v>
          </cell>
        </row>
        <row r="4949">
          <cell r="A4949">
            <v>42566</v>
          </cell>
          <cell r="B4949">
            <v>0</v>
          </cell>
          <cell r="C4949">
            <v>0</v>
          </cell>
          <cell r="D4949">
            <v>509952</v>
          </cell>
          <cell r="E4949">
            <v>2242250</v>
          </cell>
          <cell r="F4949">
            <v>118740</v>
          </cell>
          <cell r="H4949">
            <v>0</v>
          </cell>
          <cell r="I4949">
            <v>0</v>
          </cell>
          <cell r="J4949">
            <v>0</v>
          </cell>
          <cell r="K4949">
            <v>0</v>
          </cell>
          <cell r="L4949">
            <v>6480</v>
          </cell>
          <cell r="M4949">
            <v>141.29</v>
          </cell>
          <cell r="N4949">
            <v>32.380000000000003</v>
          </cell>
          <cell r="O4949">
            <v>0.22917403921013521</v>
          </cell>
          <cell r="P4949">
            <v>240</v>
          </cell>
          <cell r="Q4949">
            <v>128000</v>
          </cell>
          <cell r="R4949">
            <v>8.3551206737914931</v>
          </cell>
          <cell r="S4949">
            <v>78.696296296296296</v>
          </cell>
          <cell r="T4949">
            <v>20746</v>
          </cell>
          <cell r="U4949">
            <v>6.0266504861470551</v>
          </cell>
          <cell r="V4949">
            <v>2870942</v>
          </cell>
          <cell r="W4949">
            <v>57127.1</v>
          </cell>
          <cell r="X4949">
            <v>78</v>
          </cell>
          <cell r="Y4949">
            <v>0</v>
          </cell>
          <cell r="Z4949">
            <v>22.185600000000022</v>
          </cell>
        </row>
        <row r="4950">
          <cell r="A4950">
            <v>42567</v>
          </cell>
          <cell r="B4950">
            <v>0</v>
          </cell>
          <cell r="C4950">
            <v>0</v>
          </cell>
          <cell r="D4950">
            <v>352782</v>
          </cell>
          <cell r="E4950">
            <v>2234890</v>
          </cell>
          <cell r="F4950">
            <v>118030</v>
          </cell>
          <cell r="H4950">
            <v>0</v>
          </cell>
          <cell r="I4950">
            <v>0</v>
          </cell>
          <cell r="J4950">
            <v>0</v>
          </cell>
          <cell r="K4950">
            <v>0</v>
          </cell>
          <cell r="L4950">
            <v>4530</v>
          </cell>
          <cell r="M4950">
            <v>141.15</v>
          </cell>
          <cell r="N4950">
            <v>33.409999999999997</v>
          </cell>
          <cell r="O4950">
            <v>0.23669854764434994</v>
          </cell>
          <cell r="P4950">
            <v>240</v>
          </cell>
          <cell r="Q4950">
            <v>119000</v>
          </cell>
          <cell r="R4950">
            <v>8.3348211122918876</v>
          </cell>
          <cell r="S4950">
            <v>77.876821192052986</v>
          </cell>
          <cell r="T4950">
            <v>21339</v>
          </cell>
          <cell r="U4950">
            <v>6.5774893170053472</v>
          </cell>
          <cell r="V4950">
            <v>2705702</v>
          </cell>
          <cell r="W4950">
            <v>56621.599999999999</v>
          </cell>
          <cell r="X4950">
            <v>78</v>
          </cell>
          <cell r="Y4950">
            <v>0</v>
          </cell>
          <cell r="Z4950">
            <v>21.409600000000012</v>
          </cell>
        </row>
        <row r="4951">
          <cell r="A4951">
            <v>42568</v>
          </cell>
          <cell r="B4951">
            <v>0</v>
          </cell>
          <cell r="C4951">
            <v>0</v>
          </cell>
          <cell r="D4951">
            <v>537111</v>
          </cell>
          <cell r="E4951">
            <v>2243610</v>
          </cell>
          <cell r="F4951">
            <v>117670</v>
          </cell>
          <cell r="H4951">
            <v>0</v>
          </cell>
          <cell r="I4951">
            <v>0</v>
          </cell>
          <cell r="J4951">
            <v>0</v>
          </cell>
          <cell r="K4951">
            <v>0</v>
          </cell>
          <cell r="L4951">
            <v>6970</v>
          </cell>
          <cell r="M4951">
            <v>141.54</v>
          </cell>
          <cell r="N4951">
            <v>33.15</v>
          </cell>
          <cell r="O4951">
            <v>0.23420941076727428</v>
          </cell>
          <cell r="P4951">
            <v>240</v>
          </cell>
          <cell r="Q4951">
            <v>128000</v>
          </cell>
          <cell r="R4951">
            <v>8.3413875936131134</v>
          </cell>
          <cell r="S4951">
            <v>77.060401721664277</v>
          </cell>
          <cell r="T4951">
            <v>20304</v>
          </cell>
          <cell r="U4951">
            <v>5.8423918650037203</v>
          </cell>
          <cell r="V4951">
            <v>2898391</v>
          </cell>
          <cell r="W4951">
            <v>56658.6</v>
          </cell>
          <cell r="X4951">
            <v>80</v>
          </cell>
          <cell r="Y4951">
            <v>0</v>
          </cell>
          <cell r="Z4951">
            <v>23.515200000000007</v>
          </cell>
        </row>
        <row r="4952">
          <cell r="A4952">
            <v>42569</v>
          </cell>
          <cell r="B4952">
            <v>0</v>
          </cell>
          <cell r="C4952">
            <v>0</v>
          </cell>
          <cell r="D4952">
            <v>792788</v>
          </cell>
          <cell r="E4952">
            <v>2243890</v>
          </cell>
          <cell r="F4952">
            <v>116840</v>
          </cell>
          <cell r="H4952">
            <v>0</v>
          </cell>
          <cell r="I4952">
            <v>0</v>
          </cell>
          <cell r="J4952">
            <v>0</v>
          </cell>
          <cell r="K4952">
            <v>0</v>
          </cell>
          <cell r="L4952">
            <v>10200</v>
          </cell>
          <cell r="M4952">
            <v>141.72</v>
          </cell>
          <cell r="N4952">
            <v>33.29</v>
          </cell>
          <cell r="O4952">
            <v>0.23489980242732147</v>
          </cell>
          <cell r="P4952">
            <v>240</v>
          </cell>
          <cell r="Q4952">
            <v>136000</v>
          </cell>
          <cell r="R4952">
            <v>8.3288526672311605</v>
          </cell>
          <cell r="S4952">
            <v>77.724313725490191</v>
          </cell>
          <cell r="T4952">
            <v>21940</v>
          </cell>
          <cell r="U4952">
            <v>5.8023959273420989</v>
          </cell>
          <cell r="V4952">
            <v>3153518</v>
          </cell>
          <cell r="W4952">
            <v>56564.1</v>
          </cell>
          <cell r="X4952">
            <v>84</v>
          </cell>
          <cell r="Y4952">
            <v>0</v>
          </cell>
          <cell r="Z4952">
            <v>28.044800000000009</v>
          </cell>
        </row>
        <row r="4953">
          <cell r="A4953">
            <v>42570</v>
          </cell>
          <cell r="B4953">
            <v>0</v>
          </cell>
          <cell r="C4953">
            <v>0</v>
          </cell>
          <cell r="D4953">
            <v>800508</v>
          </cell>
          <cell r="E4953">
            <v>2259010</v>
          </cell>
          <cell r="F4953">
            <v>118440</v>
          </cell>
          <cell r="H4953">
            <v>0</v>
          </cell>
          <cell r="I4953">
            <v>0</v>
          </cell>
          <cell r="J4953">
            <v>0</v>
          </cell>
          <cell r="K4953">
            <v>0</v>
          </cell>
          <cell r="L4953">
            <v>10070</v>
          </cell>
          <cell r="M4953">
            <v>140.65</v>
          </cell>
          <cell r="N4953">
            <v>34.119999999999997</v>
          </cell>
          <cell r="O4953">
            <v>0.24258798435833626</v>
          </cell>
          <cell r="P4953">
            <v>240</v>
          </cell>
          <cell r="Q4953">
            <v>137000</v>
          </cell>
          <cell r="R4953">
            <v>8.4516530394596519</v>
          </cell>
          <cell r="S4953">
            <v>79.494339622641505</v>
          </cell>
          <cell r="T4953">
            <v>21700</v>
          </cell>
          <cell r="U4953">
            <v>5.6947889179152149</v>
          </cell>
          <cell r="V4953">
            <v>3177958</v>
          </cell>
          <cell r="W4953">
            <v>56810.7</v>
          </cell>
          <cell r="X4953">
            <v>82</v>
          </cell>
          <cell r="Y4953">
            <v>0</v>
          </cell>
          <cell r="Z4953">
            <v>26.980800000000031</v>
          </cell>
        </row>
        <row r="4954">
          <cell r="A4954">
            <v>42571</v>
          </cell>
          <cell r="B4954">
            <v>0</v>
          </cell>
          <cell r="C4954">
            <v>0</v>
          </cell>
          <cell r="D4954">
            <v>626283</v>
          </cell>
          <cell r="E4954">
            <v>2246780</v>
          </cell>
          <cell r="F4954">
            <v>119170</v>
          </cell>
          <cell r="H4954">
            <v>0</v>
          </cell>
          <cell r="I4954">
            <v>0</v>
          </cell>
          <cell r="J4954">
            <v>0</v>
          </cell>
          <cell r="K4954">
            <v>0</v>
          </cell>
          <cell r="L4954">
            <v>8010</v>
          </cell>
          <cell r="M4954">
            <v>138.78</v>
          </cell>
          <cell r="N4954">
            <v>33.29</v>
          </cell>
          <cell r="O4954">
            <v>0.23987606283326127</v>
          </cell>
          <cell r="P4954">
            <v>240</v>
          </cell>
          <cell r="Q4954">
            <v>132000</v>
          </cell>
          <cell r="R4954">
            <v>8.5241028966709909</v>
          </cell>
          <cell r="S4954">
            <v>78.187640449438206</v>
          </cell>
          <cell r="T4954">
            <v>22756</v>
          </cell>
          <cell r="U4954">
            <v>6.3425889628247534</v>
          </cell>
          <cell r="V4954">
            <v>2992233</v>
          </cell>
          <cell r="W4954">
            <v>56938.5</v>
          </cell>
          <cell r="X4954">
            <v>80</v>
          </cell>
          <cell r="Y4954">
            <v>0</v>
          </cell>
          <cell r="Z4954">
            <v>25.355200000000011</v>
          </cell>
        </row>
        <row r="4955">
          <cell r="A4955">
            <v>42572</v>
          </cell>
          <cell r="B4955">
            <v>0</v>
          </cell>
          <cell r="C4955">
            <v>0</v>
          </cell>
          <cell r="D4955">
            <v>768500</v>
          </cell>
          <cell r="E4955">
            <v>2240800</v>
          </cell>
          <cell r="F4955">
            <v>117560</v>
          </cell>
          <cell r="H4955">
            <v>0</v>
          </cell>
          <cell r="I4955">
            <v>0</v>
          </cell>
          <cell r="J4955">
            <v>0</v>
          </cell>
          <cell r="K4955">
            <v>0</v>
          </cell>
          <cell r="L4955">
            <v>9870</v>
          </cell>
          <cell r="M4955">
            <v>138.91</v>
          </cell>
          <cell r="N4955">
            <v>32.26</v>
          </cell>
          <cell r="O4955">
            <v>0.23223670002159671</v>
          </cell>
          <cell r="P4955">
            <v>240</v>
          </cell>
          <cell r="Q4955">
            <v>136000</v>
          </cell>
          <cell r="R4955">
            <v>8.4888057015333676</v>
          </cell>
          <cell r="S4955">
            <v>77.862208713272537</v>
          </cell>
          <cell r="T4955">
            <v>21904</v>
          </cell>
          <cell r="U4955">
            <v>5.8422622055352651</v>
          </cell>
          <cell r="V4955">
            <v>3126860</v>
          </cell>
          <cell r="W4955">
            <v>57415.7</v>
          </cell>
          <cell r="X4955">
            <v>82</v>
          </cell>
          <cell r="Y4955">
            <v>0</v>
          </cell>
          <cell r="Z4955">
            <v>25.633600000000001</v>
          </cell>
        </row>
        <row r="4956">
          <cell r="A4956">
            <v>42573</v>
          </cell>
          <cell r="B4956">
            <v>0</v>
          </cell>
          <cell r="C4956">
            <v>0</v>
          </cell>
          <cell r="D4956">
            <v>737060</v>
          </cell>
          <cell r="E4956">
            <v>2238310</v>
          </cell>
          <cell r="F4956">
            <v>118320</v>
          </cell>
          <cell r="H4956">
            <v>0</v>
          </cell>
          <cell r="I4956">
            <v>0</v>
          </cell>
          <cell r="J4956">
            <v>0</v>
          </cell>
          <cell r="K4956">
            <v>0</v>
          </cell>
          <cell r="L4956">
            <v>9380</v>
          </cell>
          <cell r="M4956">
            <v>140.57</v>
          </cell>
          <cell r="N4956">
            <v>33.1</v>
          </cell>
          <cell r="O4956">
            <v>0.23546987266130756</v>
          </cell>
          <cell r="P4956">
            <v>240</v>
          </cell>
          <cell r="Q4956">
            <v>134000</v>
          </cell>
          <cell r="R4956">
            <v>8.3824073415380234</v>
          </cell>
          <cell r="S4956">
            <v>78.57782515991471</v>
          </cell>
          <cell r="T4956">
            <v>21196</v>
          </cell>
          <cell r="U4956">
            <v>5.7140385752935812</v>
          </cell>
          <cell r="V4956">
            <v>3093690</v>
          </cell>
          <cell r="W4956">
            <v>56936.6</v>
          </cell>
          <cell r="X4956">
            <v>80</v>
          </cell>
          <cell r="Y4956">
            <v>0</v>
          </cell>
          <cell r="Z4956">
            <v>26.368000000000038</v>
          </cell>
        </row>
        <row r="4957">
          <cell r="A4957">
            <v>42574</v>
          </cell>
          <cell r="B4957">
            <v>0</v>
          </cell>
          <cell r="C4957">
            <v>0</v>
          </cell>
          <cell r="D4957">
            <v>517067</v>
          </cell>
          <cell r="E4957">
            <v>2230830</v>
          </cell>
          <cell r="F4957">
            <v>115160</v>
          </cell>
          <cell r="H4957">
            <v>0</v>
          </cell>
          <cell r="I4957">
            <v>0</v>
          </cell>
          <cell r="J4957">
            <v>0</v>
          </cell>
          <cell r="K4957">
            <v>0</v>
          </cell>
          <cell r="L4957">
            <v>6670</v>
          </cell>
          <cell r="M4957">
            <v>140.16</v>
          </cell>
          <cell r="N4957">
            <v>32.979999999999997</v>
          </cell>
          <cell r="O4957">
            <v>0.23530251141552511</v>
          </cell>
          <cell r="P4957">
            <v>240</v>
          </cell>
          <cell r="Q4957">
            <v>129000</v>
          </cell>
          <cell r="R4957">
            <v>8.3689711757990874</v>
          </cell>
          <cell r="S4957">
            <v>77.521289355322338</v>
          </cell>
          <cell r="T4957">
            <v>20761</v>
          </cell>
          <cell r="U4957">
            <v>6.0476176338787528</v>
          </cell>
          <cell r="V4957">
            <v>2863057</v>
          </cell>
          <cell r="W4957">
            <v>56613.2</v>
          </cell>
          <cell r="X4957">
            <v>81</v>
          </cell>
          <cell r="Y4957">
            <v>0</v>
          </cell>
          <cell r="Z4957">
            <v>27.830399999999997</v>
          </cell>
        </row>
        <row r="4958">
          <cell r="A4958">
            <v>42575</v>
          </cell>
          <cell r="B4958">
            <v>0</v>
          </cell>
          <cell r="C4958">
            <v>0</v>
          </cell>
          <cell r="D4958">
            <v>626822</v>
          </cell>
          <cell r="E4958">
            <v>2256920</v>
          </cell>
          <cell r="F4958">
            <v>117200</v>
          </cell>
          <cell r="H4958">
            <v>0</v>
          </cell>
          <cell r="I4958">
            <v>0</v>
          </cell>
          <cell r="J4958">
            <v>0</v>
          </cell>
          <cell r="K4958">
            <v>0</v>
          </cell>
          <cell r="L4958">
            <v>8060</v>
          </cell>
          <cell r="M4958">
            <v>141.16999999999999</v>
          </cell>
          <cell r="N4958">
            <v>34.26</v>
          </cell>
          <cell r="O4958">
            <v>0.24268612311397605</v>
          </cell>
          <cell r="P4958">
            <v>240</v>
          </cell>
          <cell r="Q4958">
            <v>127000</v>
          </cell>
          <cell r="R4958">
            <v>8.4087270666572209</v>
          </cell>
          <cell r="S4958">
            <v>77.769478908188589</v>
          </cell>
          <cell r="T4958">
            <v>21318</v>
          </cell>
          <cell r="U4958">
            <v>5.9245436932803095</v>
          </cell>
          <cell r="V4958">
            <v>3000942</v>
          </cell>
          <cell r="W4958">
            <v>56594.2</v>
          </cell>
          <cell r="X4958">
            <v>82</v>
          </cell>
          <cell r="Y4958">
            <v>0</v>
          </cell>
          <cell r="Z4958">
            <v>26.971200000000039</v>
          </cell>
        </row>
        <row r="4959">
          <cell r="A4959">
            <v>42576</v>
          </cell>
          <cell r="B4959">
            <v>0</v>
          </cell>
          <cell r="C4959">
            <v>0</v>
          </cell>
          <cell r="D4959">
            <v>760466</v>
          </cell>
          <cell r="E4959">
            <v>2240460</v>
          </cell>
          <cell r="F4959">
            <v>118020</v>
          </cell>
          <cell r="H4959">
            <v>0</v>
          </cell>
          <cell r="I4959">
            <v>0</v>
          </cell>
          <cell r="J4959">
            <v>0</v>
          </cell>
          <cell r="K4959">
            <v>0</v>
          </cell>
          <cell r="L4959">
            <v>9780</v>
          </cell>
          <cell r="M4959">
            <v>138.97999999999999</v>
          </cell>
          <cell r="N4959">
            <v>34.590000000000003</v>
          </cell>
          <cell r="O4959">
            <v>0.2488847316160599</v>
          </cell>
          <cell r="P4959">
            <v>240</v>
          </cell>
          <cell r="Q4959">
            <v>135000</v>
          </cell>
          <cell r="R4959">
            <v>8.4849618650165493</v>
          </cell>
          <cell r="S4959">
            <v>77.75725971370143</v>
          </cell>
          <cell r="T4959">
            <v>21409</v>
          </cell>
          <cell r="U4959">
            <v>5.7247243139188688</v>
          </cell>
          <cell r="V4959">
            <v>3118946</v>
          </cell>
          <cell r="W4959">
            <v>56585.4</v>
          </cell>
          <cell r="X4959">
            <v>83</v>
          </cell>
          <cell r="Y4959">
            <v>0</v>
          </cell>
          <cell r="Z4959">
            <v>28.184000000000026</v>
          </cell>
        </row>
        <row r="4960">
          <cell r="A4960">
            <v>42577</v>
          </cell>
          <cell r="B4960">
            <v>0</v>
          </cell>
          <cell r="C4960">
            <v>0</v>
          </cell>
          <cell r="D4960">
            <v>830321</v>
          </cell>
          <cell r="E4960">
            <v>2230930</v>
          </cell>
          <cell r="F4960">
            <v>116640</v>
          </cell>
          <cell r="H4960">
            <v>0</v>
          </cell>
          <cell r="I4960">
            <v>0</v>
          </cell>
          <cell r="J4960">
            <v>0</v>
          </cell>
          <cell r="K4960">
            <v>0</v>
          </cell>
          <cell r="L4960">
            <v>10750</v>
          </cell>
          <cell r="M4960">
            <v>141.9</v>
          </cell>
          <cell r="N4960">
            <v>33.43</v>
          </cell>
          <cell r="O4960">
            <v>0.23558844256518674</v>
          </cell>
          <cell r="P4960">
            <v>240</v>
          </cell>
          <cell r="Q4960">
            <v>138000</v>
          </cell>
          <cell r="R4960">
            <v>8.2719168428470748</v>
          </cell>
          <cell r="S4960">
            <v>77.239162790697677</v>
          </cell>
          <cell r="T4960">
            <v>21918</v>
          </cell>
          <cell r="U4960">
            <v>5.7521205101118946</v>
          </cell>
          <cell r="V4960">
            <v>3177891</v>
          </cell>
          <cell r="W4960">
            <v>57460.6</v>
          </cell>
          <cell r="X4960">
            <v>82</v>
          </cell>
          <cell r="Y4960">
            <v>0</v>
          </cell>
          <cell r="Z4960">
            <v>28.281600000000026</v>
          </cell>
        </row>
        <row r="4961">
          <cell r="A4961">
            <v>42578</v>
          </cell>
          <cell r="B4961">
            <v>0</v>
          </cell>
          <cell r="C4961">
            <v>0</v>
          </cell>
          <cell r="D4961">
            <v>774766</v>
          </cell>
          <cell r="E4961">
            <v>2223040</v>
          </cell>
          <cell r="F4961">
            <v>116990</v>
          </cell>
          <cell r="H4961">
            <v>0</v>
          </cell>
          <cell r="I4961">
            <v>0</v>
          </cell>
          <cell r="J4961">
            <v>0</v>
          </cell>
          <cell r="K4961">
            <v>0</v>
          </cell>
          <cell r="L4961">
            <v>9850</v>
          </cell>
          <cell r="M4961">
            <v>144.51</v>
          </cell>
          <cell r="N4961">
            <v>34.049999999999997</v>
          </cell>
          <cell r="O4961">
            <v>0.23562383226074321</v>
          </cell>
          <cell r="P4961">
            <v>240</v>
          </cell>
          <cell r="Q4961">
            <v>136000</v>
          </cell>
          <cell r="R4961">
            <v>8.0964293128503222</v>
          </cell>
          <cell r="S4961">
            <v>78.656446700507615</v>
          </cell>
          <cell r="T4961">
            <v>22647</v>
          </cell>
          <cell r="U4961">
            <v>6.0638314676145733</v>
          </cell>
          <cell r="V4961">
            <v>3114796</v>
          </cell>
          <cell r="W4961">
            <v>56543.5</v>
          </cell>
          <cell r="X4961">
            <v>82</v>
          </cell>
          <cell r="Y4961">
            <v>0</v>
          </cell>
          <cell r="Z4961">
            <v>28.537600000000026</v>
          </cell>
        </row>
        <row r="4962">
          <cell r="A4962">
            <v>42579</v>
          </cell>
          <cell r="B4962">
            <v>0</v>
          </cell>
          <cell r="C4962">
            <v>0</v>
          </cell>
          <cell r="D4962">
            <v>593472</v>
          </cell>
          <cell r="E4962">
            <v>2230330</v>
          </cell>
          <cell r="F4962">
            <v>116530</v>
          </cell>
          <cell r="H4962">
            <v>0</v>
          </cell>
          <cell r="I4962">
            <v>0</v>
          </cell>
          <cell r="J4962">
            <v>0</v>
          </cell>
          <cell r="K4962">
            <v>0</v>
          </cell>
          <cell r="L4962">
            <v>7610</v>
          </cell>
          <cell r="M4962">
            <v>145.88</v>
          </cell>
          <cell r="N4962">
            <v>34.409999999999997</v>
          </cell>
          <cell r="O4962">
            <v>0.2358788044968467</v>
          </cell>
          <cell r="P4962">
            <v>240</v>
          </cell>
          <cell r="Q4962">
            <v>131000</v>
          </cell>
          <cell r="R4962">
            <v>8.0438031258568685</v>
          </cell>
          <cell r="S4962">
            <v>77.985808147174765</v>
          </cell>
          <cell r="T4962">
            <v>21810</v>
          </cell>
          <cell r="U4962">
            <v>6.1862197874253653</v>
          </cell>
          <cell r="V4962">
            <v>2940332</v>
          </cell>
          <cell r="W4962">
            <v>56241.3</v>
          </cell>
          <cell r="X4962">
            <v>81</v>
          </cell>
          <cell r="Y4962">
            <v>0</v>
          </cell>
          <cell r="Z4962">
            <v>26.027199999999993</v>
          </cell>
        </row>
        <row r="4963">
          <cell r="A4963">
            <v>42580</v>
          </cell>
          <cell r="B4963">
            <v>0</v>
          </cell>
          <cell r="C4963">
            <v>0</v>
          </cell>
          <cell r="D4963">
            <v>578752</v>
          </cell>
          <cell r="E4963">
            <v>2227120</v>
          </cell>
          <cell r="F4963">
            <v>117130</v>
          </cell>
          <cell r="H4963">
            <v>0</v>
          </cell>
          <cell r="I4963">
            <v>0</v>
          </cell>
          <cell r="J4963">
            <v>0</v>
          </cell>
          <cell r="K4963">
            <v>0</v>
          </cell>
          <cell r="L4963">
            <v>7430</v>
          </cell>
          <cell r="M4963">
            <v>145.88999999999999</v>
          </cell>
          <cell r="N4963">
            <v>34.200000000000003</v>
          </cell>
          <cell r="O4963">
            <v>0.23442319555829738</v>
          </cell>
          <cell r="P4963">
            <v>240</v>
          </cell>
          <cell r="Q4963">
            <v>128000</v>
          </cell>
          <cell r="R4963">
            <v>8.0343066694084584</v>
          </cell>
          <cell r="S4963">
            <v>77.893943472409148</v>
          </cell>
          <cell r="T4963">
            <v>22421</v>
          </cell>
          <cell r="U4963">
            <v>6.3972292868769847</v>
          </cell>
          <cell r="V4963">
            <v>2923002</v>
          </cell>
          <cell r="W4963">
            <v>56165</v>
          </cell>
          <cell r="X4963">
            <v>78</v>
          </cell>
          <cell r="Y4963">
            <v>0</v>
          </cell>
          <cell r="Z4963">
            <v>24.201600000000013</v>
          </cell>
        </row>
        <row r="4964">
          <cell r="A4964">
            <v>42581</v>
          </cell>
          <cell r="B4964">
            <v>0</v>
          </cell>
          <cell r="C4964">
            <v>0</v>
          </cell>
          <cell r="D4964">
            <v>390505</v>
          </cell>
          <cell r="E4964">
            <v>2234390</v>
          </cell>
          <cell r="F4964">
            <v>114680</v>
          </cell>
          <cell r="H4964">
            <v>0</v>
          </cell>
          <cell r="I4964">
            <v>0</v>
          </cell>
          <cell r="J4964">
            <v>0</v>
          </cell>
          <cell r="K4964">
            <v>0</v>
          </cell>
          <cell r="L4964">
            <v>4950</v>
          </cell>
          <cell r="M4964">
            <v>142.5</v>
          </cell>
          <cell r="N4964">
            <v>33.17</v>
          </cell>
          <cell r="O4964">
            <v>0.23277192982456141</v>
          </cell>
          <cell r="P4964">
            <v>240</v>
          </cell>
          <cell r="Q4964">
            <v>119000</v>
          </cell>
          <cell r="R4964">
            <v>8.2423508771929832</v>
          </cell>
          <cell r="S4964">
            <v>78.889898989898995</v>
          </cell>
          <cell r="T4964">
            <v>21608</v>
          </cell>
          <cell r="U4964">
            <v>6.5780538952209744</v>
          </cell>
          <cell r="V4964">
            <v>2739575</v>
          </cell>
          <cell r="W4964">
            <v>56438.2</v>
          </cell>
          <cell r="X4964">
            <v>78</v>
          </cell>
          <cell r="Y4964">
            <v>0</v>
          </cell>
          <cell r="Z4964">
            <v>24.20320000000001</v>
          </cell>
        </row>
        <row r="4965">
          <cell r="A4965">
            <v>42582</v>
          </cell>
          <cell r="B4965">
            <v>0</v>
          </cell>
          <cell r="C4965">
            <v>0</v>
          </cell>
          <cell r="D4965">
            <v>418113</v>
          </cell>
          <cell r="E4965">
            <v>2235990</v>
          </cell>
          <cell r="F4965">
            <v>113970</v>
          </cell>
          <cell r="H4965">
            <v>0</v>
          </cell>
          <cell r="I4965">
            <v>0</v>
          </cell>
          <cell r="J4965">
            <v>0</v>
          </cell>
          <cell r="K4965">
            <v>0</v>
          </cell>
          <cell r="L4965">
            <v>5310</v>
          </cell>
          <cell r="M4965">
            <v>142.46</v>
          </cell>
          <cell r="N4965">
            <v>32.75</v>
          </cell>
          <cell r="O4965">
            <v>0.22988909167485608</v>
          </cell>
          <cell r="P4965">
            <v>240</v>
          </cell>
          <cell r="Q4965">
            <v>119000</v>
          </cell>
          <cell r="R4965">
            <v>8.2477888530113717</v>
          </cell>
          <cell r="S4965">
            <v>78.7406779661017</v>
          </cell>
          <cell r="T4965">
            <v>20984</v>
          </cell>
          <cell r="U4965">
            <v>6.3223245918731186</v>
          </cell>
          <cell r="V4965">
            <v>2768073</v>
          </cell>
          <cell r="W4965">
            <v>56378.5</v>
          </cell>
          <cell r="X4965">
            <v>79</v>
          </cell>
          <cell r="Y4965">
            <v>0</v>
          </cell>
          <cell r="Z4965">
            <v>25.1584</v>
          </cell>
        </row>
        <row r="4966">
          <cell r="A4966">
            <v>42583</v>
          </cell>
          <cell r="B4966">
            <v>0</v>
          </cell>
          <cell r="C4966">
            <v>0</v>
          </cell>
          <cell r="D4966">
            <v>541545</v>
          </cell>
          <cell r="E4966">
            <v>2234110</v>
          </cell>
          <cell r="F4966">
            <v>115970</v>
          </cell>
          <cell r="H4966">
            <v>0</v>
          </cell>
          <cell r="I4966">
            <v>0</v>
          </cell>
          <cell r="J4966">
            <v>0</v>
          </cell>
          <cell r="K4966">
            <v>0</v>
          </cell>
          <cell r="L4966">
            <v>6840</v>
          </cell>
          <cell r="M4966">
            <v>143.66999999999999</v>
          </cell>
          <cell r="N4966">
            <v>32.99</v>
          </cell>
          <cell r="O4966">
            <v>0.22962344261154036</v>
          </cell>
          <cell r="P4966">
            <v>240</v>
          </cell>
          <cell r="Q4966">
            <v>127000</v>
          </cell>
          <cell r="R4966">
            <v>8.1787429525997073</v>
          </cell>
          <cell r="S4966">
            <v>79.173245614035082</v>
          </cell>
          <cell r="T4966">
            <v>21964</v>
          </cell>
          <cell r="U4966">
            <v>6.3348380236026456</v>
          </cell>
          <cell r="V4966">
            <v>2891625</v>
          </cell>
          <cell r="W4966">
            <v>56518.9</v>
          </cell>
          <cell r="X4966">
            <v>78</v>
          </cell>
          <cell r="Y4966">
            <v>0</v>
          </cell>
          <cell r="Z4966">
            <v>24.206400000000002</v>
          </cell>
        </row>
        <row r="4967">
          <cell r="A4967">
            <v>42584</v>
          </cell>
          <cell r="B4967">
            <v>0</v>
          </cell>
          <cell r="C4967">
            <v>0</v>
          </cell>
          <cell r="D4967">
            <v>709320</v>
          </cell>
          <cell r="E4967">
            <v>2220990</v>
          </cell>
          <cell r="F4967">
            <v>113800</v>
          </cell>
          <cell r="H4967">
            <v>0</v>
          </cell>
          <cell r="I4967">
            <v>0</v>
          </cell>
          <cell r="J4967">
            <v>0</v>
          </cell>
          <cell r="K4967">
            <v>0</v>
          </cell>
          <cell r="L4967">
            <v>8940</v>
          </cell>
          <cell r="M4967">
            <v>140.58000000000001</v>
          </cell>
          <cell r="N4967">
            <v>31.7</v>
          </cell>
          <cell r="O4967">
            <v>0.22549438042395786</v>
          </cell>
          <cell r="P4967">
            <v>240</v>
          </cell>
          <cell r="Q4967">
            <v>132000</v>
          </cell>
          <cell r="R4967">
            <v>8.3041328780765404</v>
          </cell>
          <cell r="S4967">
            <v>79.34228187919463</v>
          </cell>
          <cell r="T4967">
            <v>20823</v>
          </cell>
          <cell r="U4967">
            <v>5.7049127659644361</v>
          </cell>
          <cell r="V4967">
            <v>3044110</v>
          </cell>
          <cell r="W4967">
            <v>56458.7</v>
          </cell>
          <cell r="X4967">
            <v>80</v>
          </cell>
          <cell r="Y4967">
            <v>0</v>
          </cell>
          <cell r="Z4967">
            <v>25.860800000000012</v>
          </cell>
        </row>
        <row r="4968">
          <cell r="A4968">
            <v>42585</v>
          </cell>
          <cell r="B4968">
            <v>0</v>
          </cell>
          <cell r="C4968">
            <v>0</v>
          </cell>
          <cell r="D4968">
            <v>665609</v>
          </cell>
          <cell r="E4968">
            <v>2221480</v>
          </cell>
          <cell r="F4968">
            <v>114500</v>
          </cell>
          <cell r="H4968">
            <v>0</v>
          </cell>
          <cell r="I4968">
            <v>0</v>
          </cell>
          <cell r="J4968">
            <v>0</v>
          </cell>
          <cell r="K4968">
            <v>0</v>
          </cell>
          <cell r="L4968">
            <v>8250</v>
          </cell>
          <cell r="M4968">
            <v>141.11000000000001</v>
          </cell>
          <cell r="N4968">
            <v>31.59</v>
          </cell>
          <cell r="O4968">
            <v>0.22386790447168872</v>
          </cell>
          <cell r="P4968">
            <v>240</v>
          </cell>
          <cell r="Q4968">
            <v>129000</v>
          </cell>
          <cell r="R4968">
            <v>8.2771596626745101</v>
          </cell>
          <cell r="S4968">
            <v>80.679878787878792</v>
          </cell>
          <cell r="T4968">
            <v>21018</v>
          </cell>
          <cell r="U4968">
            <v>5.8399107939161556</v>
          </cell>
          <cell r="V4968">
            <v>3001589</v>
          </cell>
          <cell r="W4968">
            <v>56431.9</v>
          </cell>
          <cell r="X4968">
            <v>80</v>
          </cell>
          <cell r="Y4968">
            <v>0</v>
          </cell>
          <cell r="Z4968">
            <v>26.61760000000001</v>
          </cell>
        </row>
        <row r="4969">
          <cell r="A4969">
            <v>42586</v>
          </cell>
          <cell r="B4969">
            <v>0</v>
          </cell>
          <cell r="C4969">
            <v>0</v>
          </cell>
          <cell r="D4969">
            <v>644796</v>
          </cell>
          <cell r="E4969">
            <v>2246090</v>
          </cell>
          <cell r="F4969">
            <v>118800</v>
          </cell>
          <cell r="H4969">
            <v>0</v>
          </cell>
          <cell r="I4969">
            <v>0</v>
          </cell>
          <cell r="J4969">
            <v>0</v>
          </cell>
          <cell r="K4969">
            <v>0</v>
          </cell>
          <cell r="L4969">
            <v>8130</v>
          </cell>
          <cell r="M4969">
            <v>142.66</v>
          </cell>
          <cell r="N4969">
            <v>31.77</v>
          </cell>
          <cell r="O4969">
            <v>0.22269732230478059</v>
          </cell>
          <cell r="P4969">
            <v>240</v>
          </cell>
          <cell r="Q4969">
            <v>131000</v>
          </cell>
          <cell r="R4969">
            <v>8.2885532034207205</v>
          </cell>
          <cell r="S4969">
            <v>79.31070110701107</v>
          </cell>
          <cell r="T4969">
            <v>20703</v>
          </cell>
          <cell r="U4969">
            <v>5.7369114253114768</v>
          </cell>
          <cell r="V4969">
            <v>3009686</v>
          </cell>
          <cell r="W4969">
            <v>56039.7</v>
          </cell>
          <cell r="X4969">
            <v>81</v>
          </cell>
          <cell r="Y4969">
            <v>0</v>
          </cell>
          <cell r="Z4969">
            <v>27.323200000000028</v>
          </cell>
        </row>
        <row r="4970">
          <cell r="A4970">
            <v>42587</v>
          </cell>
          <cell r="B4970">
            <v>0</v>
          </cell>
          <cell r="C4970">
            <v>0</v>
          </cell>
          <cell r="D4970">
            <v>708058</v>
          </cell>
          <cell r="E4970">
            <v>2231230</v>
          </cell>
          <cell r="F4970">
            <v>118520</v>
          </cell>
          <cell r="H4970">
            <v>0</v>
          </cell>
          <cell r="I4970">
            <v>0</v>
          </cell>
          <cell r="J4970">
            <v>0</v>
          </cell>
          <cell r="K4970">
            <v>0</v>
          </cell>
          <cell r="L4970">
            <v>8920</v>
          </cell>
          <cell r="M4970">
            <v>143.38</v>
          </cell>
          <cell r="N4970">
            <v>31.5</v>
          </cell>
          <cell r="O4970">
            <v>0.21969591295857163</v>
          </cell>
          <cell r="P4970">
            <v>240</v>
          </cell>
          <cell r="Q4970">
            <v>132000</v>
          </cell>
          <cell r="R4970">
            <v>8.1941344678476771</v>
          </cell>
          <cell r="S4970">
            <v>79.378699551569511</v>
          </cell>
          <cell r="T4970">
            <v>22072</v>
          </cell>
          <cell r="U4970">
            <v>6.0200143370675985</v>
          </cell>
          <cell r="V4970">
            <v>3057808</v>
          </cell>
          <cell r="W4970">
            <v>56010.8</v>
          </cell>
          <cell r="X4970">
            <v>82</v>
          </cell>
          <cell r="Y4970">
            <v>0</v>
          </cell>
          <cell r="Z4970">
            <v>28.28</v>
          </cell>
        </row>
        <row r="4971">
          <cell r="A4971">
            <v>42588</v>
          </cell>
          <cell r="B4971">
            <v>0</v>
          </cell>
          <cell r="C4971">
            <v>0</v>
          </cell>
          <cell r="D4971">
            <v>385927</v>
          </cell>
          <cell r="E4971">
            <v>2217540</v>
          </cell>
          <cell r="F4971">
            <v>113950</v>
          </cell>
          <cell r="H4971">
            <v>0</v>
          </cell>
          <cell r="I4971">
            <v>0</v>
          </cell>
          <cell r="J4971">
            <v>0</v>
          </cell>
          <cell r="K4971">
            <v>0</v>
          </cell>
          <cell r="L4971">
            <v>4830</v>
          </cell>
          <cell r="M4971">
            <v>142.94</v>
          </cell>
          <cell r="N4971">
            <v>31.68</v>
          </cell>
          <cell r="O4971">
            <v>0.22163145375682106</v>
          </cell>
          <cell r="P4971">
            <v>240</v>
          </cell>
          <cell r="Q4971">
            <v>119000</v>
          </cell>
          <cell r="R4971">
            <v>8.1554848188050926</v>
          </cell>
          <cell r="S4971">
            <v>79.902070393374743</v>
          </cell>
          <cell r="T4971">
            <v>21322</v>
          </cell>
          <cell r="U4971">
            <v>6.5439157847323406</v>
          </cell>
          <cell r="V4971">
            <v>2717417</v>
          </cell>
          <cell r="W4971">
            <v>56789.5</v>
          </cell>
          <cell r="X4971">
            <v>77</v>
          </cell>
          <cell r="Y4971">
            <v>0</v>
          </cell>
          <cell r="Z4971">
            <v>22.510400000000004</v>
          </cell>
        </row>
        <row r="4972">
          <cell r="A4972">
            <v>42589</v>
          </cell>
          <cell r="B4972">
            <v>0</v>
          </cell>
          <cell r="C4972">
            <v>0</v>
          </cell>
          <cell r="D4972">
            <v>102407</v>
          </cell>
          <cell r="E4972">
            <v>2116670</v>
          </cell>
          <cell r="F4972">
            <v>107210</v>
          </cell>
          <cell r="H4972">
            <v>0</v>
          </cell>
          <cell r="I4972">
            <v>0</v>
          </cell>
          <cell r="J4972">
            <v>0</v>
          </cell>
          <cell r="K4972">
            <v>0</v>
          </cell>
          <cell r="L4972">
            <v>1720</v>
          </cell>
          <cell r="M4972">
            <v>137.81</v>
          </cell>
          <cell r="N4972">
            <v>30.69</v>
          </cell>
          <cell r="O4972">
            <v>0.22269791742253828</v>
          </cell>
          <cell r="P4972">
            <v>240</v>
          </cell>
          <cell r="Q4972">
            <v>109000</v>
          </cell>
          <cell r="R4972">
            <v>8.0686452361947616</v>
          </cell>
          <cell r="S4972">
            <v>59.538953488372094</v>
          </cell>
          <cell r="T4972">
            <v>22809</v>
          </cell>
          <cell r="U4972">
            <v>8.1772825107134235</v>
          </cell>
          <cell r="V4972">
            <v>2326287</v>
          </cell>
          <cell r="W4972">
            <v>56589.599999999999</v>
          </cell>
          <cell r="X4972">
            <v>76</v>
          </cell>
          <cell r="Y4972">
            <v>0</v>
          </cell>
          <cell r="Z4972">
            <v>19.824000000000012</v>
          </cell>
        </row>
        <row r="4973">
          <cell r="A4973">
            <v>42590</v>
          </cell>
          <cell r="B4973">
            <v>0</v>
          </cell>
          <cell r="C4973">
            <v>0</v>
          </cell>
          <cell r="D4973">
            <v>292662</v>
          </cell>
          <cell r="E4973">
            <v>2144870</v>
          </cell>
          <cell r="F4973">
            <v>105710</v>
          </cell>
          <cell r="H4973">
            <v>0</v>
          </cell>
          <cell r="I4973">
            <v>0</v>
          </cell>
          <cell r="J4973">
            <v>0</v>
          </cell>
          <cell r="K4973">
            <v>0</v>
          </cell>
          <cell r="L4973">
            <v>3910</v>
          </cell>
          <cell r="M4973">
            <v>138.21</v>
          </cell>
          <cell r="N4973">
            <v>31.69</v>
          </cell>
          <cell r="O4973">
            <v>0.22928876347587004</v>
          </cell>
          <cell r="P4973">
            <v>240</v>
          </cell>
          <cell r="Q4973">
            <v>112000</v>
          </cell>
          <cell r="R4973">
            <v>8.1418855365024232</v>
          </cell>
          <cell r="S4973">
            <v>74.849616368286448</v>
          </cell>
          <cell r="T4973">
            <v>20721</v>
          </cell>
          <cell r="U4973">
            <v>6.7949939486686679</v>
          </cell>
          <cell r="V4973">
            <v>2543242</v>
          </cell>
          <cell r="W4973">
            <v>55769.9</v>
          </cell>
          <cell r="X4973">
            <v>76</v>
          </cell>
          <cell r="Y4973">
            <v>0</v>
          </cell>
          <cell r="Z4973">
            <v>19.822400000000002</v>
          </cell>
        </row>
        <row r="4974">
          <cell r="A4974">
            <v>42591</v>
          </cell>
          <cell r="B4974">
            <v>0</v>
          </cell>
          <cell r="C4974">
            <v>0</v>
          </cell>
          <cell r="D4974">
            <v>389243</v>
          </cell>
          <cell r="E4974">
            <v>2188110</v>
          </cell>
          <cell r="F4974">
            <v>110900</v>
          </cell>
          <cell r="H4974">
            <v>0</v>
          </cell>
          <cell r="I4974">
            <v>0</v>
          </cell>
          <cell r="J4974">
            <v>0</v>
          </cell>
          <cell r="K4974">
            <v>0</v>
          </cell>
          <cell r="L4974">
            <v>4960</v>
          </cell>
          <cell r="M4974">
            <v>138.04</v>
          </cell>
          <cell r="N4974">
            <v>31.21</v>
          </cell>
          <cell r="O4974">
            <v>0.22609388583019416</v>
          </cell>
          <cell r="P4974">
            <v>240</v>
          </cell>
          <cell r="Q4974">
            <v>116000</v>
          </cell>
          <cell r="R4974">
            <v>8.3273326572008113</v>
          </cell>
          <cell r="S4974">
            <v>78.476411290322574</v>
          </cell>
          <cell r="T4974">
            <v>20464</v>
          </cell>
          <cell r="U4974">
            <v>6.3487238738318155</v>
          </cell>
          <cell r="V4974">
            <v>2688253</v>
          </cell>
          <cell r="W4974">
            <v>51856.7</v>
          </cell>
          <cell r="X4974">
            <v>77</v>
          </cell>
          <cell r="Y4974">
            <v>0</v>
          </cell>
          <cell r="Z4974">
            <v>22.758400000000009</v>
          </cell>
        </row>
        <row r="4975">
          <cell r="A4975">
            <v>42592</v>
          </cell>
          <cell r="B4975">
            <v>0</v>
          </cell>
          <cell r="C4975">
            <v>0</v>
          </cell>
          <cell r="D4975">
            <v>613404</v>
          </cell>
          <cell r="E4975">
            <v>2216450</v>
          </cell>
          <cell r="F4975">
            <v>113540</v>
          </cell>
          <cell r="H4975">
            <v>0</v>
          </cell>
          <cell r="I4975">
            <v>0</v>
          </cell>
          <cell r="J4975">
            <v>0</v>
          </cell>
          <cell r="K4975">
            <v>0</v>
          </cell>
          <cell r="L4975">
            <v>7800</v>
          </cell>
          <cell r="M4975">
            <v>137.27000000000001</v>
          </cell>
          <cell r="N4975">
            <v>33.450000000000003</v>
          </cell>
          <cell r="O4975">
            <v>0.24368033801996067</v>
          </cell>
          <cell r="P4975">
            <v>240</v>
          </cell>
          <cell r="Q4975">
            <v>129000</v>
          </cell>
          <cell r="R4975">
            <v>8.4868871566984776</v>
          </cell>
          <cell r="S4975">
            <v>78.64153846153846</v>
          </cell>
          <cell r="T4975">
            <v>21004</v>
          </cell>
          <cell r="U4975">
            <v>5.9514071170899987</v>
          </cell>
          <cell r="V4975">
            <v>2943394</v>
          </cell>
          <cell r="W4975">
            <v>52725.2</v>
          </cell>
          <cell r="X4975">
            <v>80</v>
          </cell>
          <cell r="Y4975">
            <v>0</v>
          </cell>
          <cell r="Z4975">
            <v>26.113600000000005</v>
          </cell>
        </row>
        <row r="4976">
          <cell r="A4976">
            <v>42593</v>
          </cell>
          <cell r="B4976">
            <v>0</v>
          </cell>
          <cell r="C4976">
            <v>0</v>
          </cell>
          <cell r="D4976">
            <v>715933</v>
          </cell>
          <cell r="E4976">
            <v>2220930</v>
          </cell>
          <cell r="F4976">
            <v>114430</v>
          </cell>
          <cell r="H4976">
            <v>0</v>
          </cell>
          <cell r="I4976">
            <v>0</v>
          </cell>
          <cell r="J4976">
            <v>0</v>
          </cell>
          <cell r="K4976">
            <v>0</v>
          </cell>
          <cell r="L4976">
            <v>9180</v>
          </cell>
          <cell r="M4976">
            <v>137.55000000000001</v>
          </cell>
          <cell r="N4976">
            <v>34.82</v>
          </cell>
          <cell r="O4976">
            <v>0.25314431115957831</v>
          </cell>
          <cell r="P4976">
            <v>240</v>
          </cell>
          <cell r="Q4976">
            <v>135000</v>
          </cell>
          <cell r="R4976">
            <v>8.4891312250090873</v>
          </cell>
          <cell r="S4976">
            <v>77.988344226579514</v>
          </cell>
          <cell r="T4976">
            <v>20587</v>
          </cell>
          <cell r="U4976">
            <v>5.6269778090796256</v>
          </cell>
          <cell r="V4976">
            <v>3051293</v>
          </cell>
          <cell r="W4976">
            <v>54574.1</v>
          </cell>
          <cell r="X4976">
            <v>82</v>
          </cell>
          <cell r="Y4976">
            <v>0</v>
          </cell>
          <cell r="Z4976">
            <v>27.236799999999988</v>
          </cell>
        </row>
        <row r="4977">
          <cell r="A4977">
            <v>42594</v>
          </cell>
          <cell r="B4977">
            <v>0</v>
          </cell>
          <cell r="C4977">
            <v>0</v>
          </cell>
          <cell r="D4977">
            <v>697297</v>
          </cell>
          <cell r="E4977">
            <v>2255480</v>
          </cell>
          <cell r="F4977">
            <v>118510</v>
          </cell>
          <cell r="H4977">
            <v>0</v>
          </cell>
          <cell r="I4977">
            <v>0</v>
          </cell>
          <cell r="J4977">
            <v>0</v>
          </cell>
          <cell r="K4977">
            <v>0</v>
          </cell>
          <cell r="L4977">
            <v>8800</v>
          </cell>
          <cell r="M4977">
            <v>139.32</v>
          </cell>
          <cell r="N4977">
            <v>36.04</v>
          </cell>
          <cell r="O4977">
            <v>0.25868504163077805</v>
          </cell>
          <cell r="P4977">
            <v>240</v>
          </cell>
          <cell r="Q4977">
            <v>132000</v>
          </cell>
          <cell r="R4977">
            <v>8.519918173987941</v>
          </cell>
          <cell r="S4977">
            <v>79.238295454545451</v>
          </cell>
          <cell r="T4977">
            <v>21031</v>
          </cell>
          <cell r="U4977">
            <v>5.7109133727977888</v>
          </cell>
          <cell r="V4977">
            <v>3071287</v>
          </cell>
          <cell r="W4977">
            <v>55181.7</v>
          </cell>
          <cell r="X4977">
            <v>82</v>
          </cell>
          <cell r="Y4977">
            <v>0</v>
          </cell>
          <cell r="Z4977">
            <v>27.231999999999999</v>
          </cell>
        </row>
        <row r="4978">
          <cell r="A4978">
            <v>42595</v>
          </cell>
          <cell r="B4978">
            <v>0</v>
          </cell>
          <cell r="C4978">
            <v>0</v>
          </cell>
          <cell r="D4978">
            <v>437524</v>
          </cell>
          <cell r="E4978">
            <v>2233980</v>
          </cell>
          <cell r="F4978">
            <v>113480</v>
          </cell>
          <cell r="H4978">
            <v>0</v>
          </cell>
          <cell r="I4978">
            <v>0</v>
          </cell>
          <cell r="J4978">
            <v>0</v>
          </cell>
          <cell r="K4978">
            <v>0</v>
          </cell>
          <cell r="L4978">
            <v>5570</v>
          </cell>
          <cell r="M4978">
            <v>138.97</v>
          </cell>
          <cell r="N4978">
            <v>32.08</v>
          </cell>
          <cell r="O4978">
            <v>0.23084118874577245</v>
          </cell>
          <cell r="P4978">
            <v>240</v>
          </cell>
          <cell r="Q4978">
            <v>120000</v>
          </cell>
          <cell r="R4978">
            <v>8.4459235806289126</v>
          </cell>
          <cell r="S4978">
            <v>78.550089766606817</v>
          </cell>
          <cell r="T4978">
            <v>21045</v>
          </cell>
          <cell r="U4978">
            <v>6.3022013770994727</v>
          </cell>
          <cell r="V4978">
            <v>2784984</v>
          </cell>
          <cell r="W4978">
            <v>55913.599999999999</v>
          </cell>
          <cell r="X4978">
            <v>74</v>
          </cell>
          <cell r="Y4978">
            <v>0</v>
          </cell>
          <cell r="Z4978">
            <v>22.452800000000011</v>
          </cell>
        </row>
        <row r="4979">
          <cell r="A4979">
            <v>42596</v>
          </cell>
          <cell r="B4979">
            <v>0</v>
          </cell>
          <cell r="C4979">
            <v>0</v>
          </cell>
          <cell r="D4979">
            <v>273218</v>
          </cell>
          <cell r="E4979">
            <v>2240890</v>
          </cell>
          <cell r="F4979">
            <v>116770</v>
          </cell>
          <cell r="H4979">
            <v>0</v>
          </cell>
          <cell r="I4979">
            <v>0</v>
          </cell>
          <cell r="J4979">
            <v>0</v>
          </cell>
          <cell r="K4979">
            <v>0</v>
          </cell>
          <cell r="L4979">
            <v>3410</v>
          </cell>
          <cell r="M4979">
            <v>140.54</v>
          </cell>
          <cell r="N4979">
            <v>34.19</v>
          </cell>
          <cell r="O4979">
            <v>0.24327593567667569</v>
          </cell>
          <cell r="P4979">
            <v>240</v>
          </cell>
          <cell r="Q4979">
            <v>113000</v>
          </cell>
          <cell r="R4979">
            <v>8.3878611071581037</v>
          </cell>
          <cell r="S4979">
            <v>80.122580645161293</v>
          </cell>
          <cell r="T4979">
            <v>21397</v>
          </cell>
          <cell r="U4979">
            <v>6.7829439449491771</v>
          </cell>
          <cell r="V4979">
            <v>2630878</v>
          </cell>
          <cell r="W4979">
            <v>57309.5</v>
          </cell>
          <cell r="X4979">
            <v>72</v>
          </cell>
          <cell r="Y4979">
            <v>0</v>
          </cell>
          <cell r="Z4979">
            <v>20.052800000000005</v>
          </cell>
        </row>
        <row r="4980">
          <cell r="A4980">
            <v>42597</v>
          </cell>
          <cell r="B4980">
            <v>0</v>
          </cell>
          <cell r="C4980">
            <v>0</v>
          </cell>
          <cell r="D4980">
            <v>499548</v>
          </cell>
          <cell r="E4980">
            <v>2204010</v>
          </cell>
          <cell r="F4980">
            <v>114540</v>
          </cell>
          <cell r="H4980">
            <v>0</v>
          </cell>
          <cell r="I4980">
            <v>0</v>
          </cell>
          <cell r="J4980">
            <v>0</v>
          </cell>
          <cell r="K4980">
            <v>0</v>
          </cell>
          <cell r="L4980">
            <v>6040</v>
          </cell>
          <cell r="M4980">
            <v>137.76</v>
          </cell>
          <cell r="N4980">
            <v>33.56</v>
          </cell>
          <cell r="O4980">
            <v>0.24361207897793266</v>
          </cell>
          <cell r="P4980">
            <v>240</v>
          </cell>
          <cell r="Q4980">
            <v>127000</v>
          </cell>
          <cell r="R4980">
            <v>8.4151785714285712</v>
          </cell>
          <cell r="S4980">
            <v>82.706622516556294</v>
          </cell>
          <cell r="T4980">
            <v>20404</v>
          </cell>
          <cell r="U4980">
            <v>6.038447208010508</v>
          </cell>
          <cell r="V4980">
            <v>2818098</v>
          </cell>
          <cell r="W4980">
            <v>56661.4</v>
          </cell>
          <cell r="X4980">
            <v>75</v>
          </cell>
          <cell r="Y4980">
            <v>0</v>
          </cell>
          <cell r="Z4980">
            <v>22.747200000000021</v>
          </cell>
        </row>
        <row r="4981">
          <cell r="A4981">
            <v>42598</v>
          </cell>
          <cell r="B4981">
            <v>0</v>
          </cell>
          <cell r="C4981">
            <v>0</v>
          </cell>
          <cell r="D4981">
            <v>363620</v>
          </cell>
          <cell r="E4981">
            <v>2226790</v>
          </cell>
          <cell r="F4981">
            <v>112860</v>
          </cell>
          <cell r="H4981">
            <v>0</v>
          </cell>
          <cell r="I4981">
            <v>0</v>
          </cell>
          <cell r="J4981">
            <v>0</v>
          </cell>
          <cell r="K4981">
            <v>0</v>
          </cell>
          <cell r="L4981">
            <v>4290</v>
          </cell>
          <cell r="M4981">
            <v>137.78</v>
          </cell>
          <cell r="N4981">
            <v>32.36</v>
          </cell>
          <cell r="O4981">
            <v>0.23486717956161995</v>
          </cell>
          <cell r="P4981">
            <v>240</v>
          </cell>
          <cell r="Q4981">
            <v>122000</v>
          </cell>
          <cell r="R4981">
            <v>8.4905283785745382</v>
          </cell>
          <cell r="S4981">
            <v>84.759906759906755</v>
          </cell>
          <cell r="T4981">
            <v>21127</v>
          </cell>
          <cell r="U4981">
            <v>6.5180015314785429</v>
          </cell>
          <cell r="V4981">
            <v>2703270</v>
          </cell>
          <cell r="W4981">
            <v>56655.9</v>
          </cell>
          <cell r="X4981">
            <v>73</v>
          </cell>
          <cell r="Y4981">
            <v>0</v>
          </cell>
          <cell r="Z4981">
            <v>21.030399999999986</v>
          </cell>
        </row>
        <row r="4982">
          <cell r="A4982">
            <v>42599</v>
          </cell>
          <cell r="B4982">
            <v>0</v>
          </cell>
          <cell r="C4982">
            <v>0</v>
          </cell>
          <cell r="D4982">
            <v>765027</v>
          </cell>
          <cell r="E4982">
            <v>1958980</v>
          </cell>
          <cell r="F4982">
            <v>108850</v>
          </cell>
          <cell r="H4982">
            <v>0</v>
          </cell>
          <cell r="I4982">
            <v>0</v>
          </cell>
          <cell r="J4982">
            <v>0</v>
          </cell>
          <cell r="K4982">
            <v>0</v>
          </cell>
          <cell r="L4982">
            <v>8900</v>
          </cell>
          <cell r="M4982">
            <v>124.13</v>
          </cell>
          <cell r="N4982">
            <v>31.36</v>
          </cell>
          <cell r="O4982">
            <v>0.25263836300652542</v>
          </cell>
          <cell r="P4982">
            <v>240</v>
          </cell>
          <cell r="Q4982">
            <v>123000</v>
          </cell>
          <cell r="R4982">
            <v>8.3292918714251183</v>
          </cell>
          <cell r="S4982">
            <v>85.958089887640455</v>
          </cell>
          <cell r="T4982">
            <v>22590</v>
          </cell>
          <cell r="U4982">
            <v>6.650551016164953</v>
          </cell>
          <cell r="V4982">
            <v>2832857</v>
          </cell>
          <cell r="W4982">
            <v>55226.7</v>
          </cell>
          <cell r="X4982">
            <v>74</v>
          </cell>
          <cell r="Y4982">
            <v>0</v>
          </cell>
          <cell r="Z4982">
            <v>21.091200000000015</v>
          </cell>
        </row>
        <row r="4983">
          <cell r="A4983">
            <v>42600</v>
          </cell>
          <cell r="B4983">
            <v>0</v>
          </cell>
          <cell r="C4983">
            <v>0</v>
          </cell>
          <cell r="D4983">
            <v>790979</v>
          </cell>
          <cell r="E4983">
            <v>2013870</v>
          </cell>
          <cell r="F4983">
            <v>108700</v>
          </cell>
          <cell r="H4983">
            <v>0</v>
          </cell>
          <cell r="I4983">
            <v>0</v>
          </cell>
          <cell r="J4983">
            <v>0</v>
          </cell>
          <cell r="K4983">
            <v>0</v>
          </cell>
          <cell r="L4983">
            <v>9420</v>
          </cell>
          <cell r="M4983">
            <v>128.72999999999999</v>
          </cell>
          <cell r="N4983">
            <v>32.51</v>
          </cell>
          <cell r="O4983">
            <v>0.25254408451798338</v>
          </cell>
          <cell r="P4983">
            <v>240</v>
          </cell>
          <cell r="Q4983">
            <v>127000</v>
          </cell>
          <cell r="R4983">
            <v>8.2442709547114124</v>
          </cell>
          <cell r="S4983">
            <v>83.96804670912951</v>
          </cell>
          <cell r="T4983">
            <v>20957</v>
          </cell>
          <cell r="U4983">
            <v>5.9989167849931473</v>
          </cell>
          <cell r="V4983">
            <v>2913549</v>
          </cell>
          <cell r="W4983">
            <v>56189.599999999999</v>
          </cell>
          <cell r="X4983">
            <v>76</v>
          </cell>
          <cell r="Y4983">
            <v>0</v>
          </cell>
          <cell r="Z4983">
            <v>23.016000000000005</v>
          </cell>
        </row>
        <row r="4984">
          <cell r="A4984">
            <v>42601</v>
          </cell>
          <cell r="B4984">
            <v>0</v>
          </cell>
          <cell r="C4984">
            <v>0</v>
          </cell>
          <cell r="D4984">
            <v>589295</v>
          </cell>
          <cell r="E4984">
            <v>2183070</v>
          </cell>
          <cell r="F4984">
            <v>115090</v>
          </cell>
          <cell r="H4984">
            <v>0</v>
          </cell>
          <cell r="I4984">
            <v>0</v>
          </cell>
          <cell r="J4984">
            <v>0</v>
          </cell>
          <cell r="K4984">
            <v>0</v>
          </cell>
          <cell r="L4984">
            <v>7110</v>
          </cell>
          <cell r="M4984">
            <v>140.32</v>
          </cell>
          <cell r="N4984">
            <v>34.46</v>
          </cell>
          <cell r="O4984">
            <v>0.24558152793614596</v>
          </cell>
          <cell r="P4984">
            <v>240</v>
          </cell>
          <cell r="Q4984">
            <v>126000</v>
          </cell>
          <cell r="R4984">
            <v>8.1889965792474353</v>
          </cell>
          <cell r="S4984">
            <v>82.882559774964832</v>
          </cell>
          <cell r="T4984">
            <v>21108</v>
          </cell>
          <cell r="U4984">
            <v>6.0967433258700137</v>
          </cell>
          <cell r="V4984">
            <v>2887455</v>
          </cell>
          <cell r="W4984">
            <v>45831.9</v>
          </cell>
          <cell r="X4984">
            <v>76</v>
          </cell>
          <cell r="Y4984">
            <v>0</v>
          </cell>
          <cell r="Z4984">
            <v>22.53600000000003</v>
          </cell>
        </row>
        <row r="4985">
          <cell r="A4985">
            <v>42602</v>
          </cell>
          <cell r="B4985">
            <v>0</v>
          </cell>
          <cell r="C4985">
            <v>0</v>
          </cell>
          <cell r="D4985">
            <v>522967</v>
          </cell>
          <cell r="E4985">
            <v>2187570</v>
          </cell>
          <cell r="F4985">
            <v>114730</v>
          </cell>
          <cell r="H4985">
            <v>0</v>
          </cell>
          <cell r="I4985">
            <v>0</v>
          </cell>
          <cell r="J4985">
            <v>0</v>
          </cell>
          <cell r="K4985">
            <v>0</v>
          </cell>
          <cell r="L4985">
            <v>6330</v>
          </cell>
          <cell r="M4985">
            <v>139.51</v>
          </cell>
          <cell r="N4985">
            <v>33.44</v>
          </cell>
          <cell r="O4985">
            <v>0.23969607913411226</v>
          </cell>
          <cell r="P4985">
            <v>240</v>
          </cell>
          <cell r="Q4985">
            <v>126000</v>
          </cell>
          <cell r="R4985">
            <v>8.2513798294029108</v>
          </cell>
          <cell r="S4985">
            <v>82.617219589257502</v>
          </cell>
          <cell r="T4985">
            <v>21108</v>
          </cell>
          <cell r="U4985">
            <v>6.2309410048678586</v>
          </cell>
          <cell r="V4985">
            <v>2825267</v>
          </cell>
          <cell r="W4985">
            <v>48619.6</v>
          </cell>
          <cell r="X4985">
            <v>78</v>
          </cell>
          <cell r="Y4985">
            <v>0</v>
          </cell>
          <cell r="Z4985">
            <v>23.94880000000002</v>
          </cell>
        </row>
        <row r="4986">
          <cell r="A4986">
            <v>42603</v>
          </cell>
          <cell r="B4986">
            <v>0</v>
          </cell>
          <cell r="C4986">
            <v>0</v>
          </cell>
          <cell r="D4986">
            <v>156985</v>
          </cell>
          <cell r="E4986">
            <v>2140110</v>
          </cell>
          <cell r="F4986">
            <v>108100</v>
          </cell>
          <cell r="H4986">
            <v>0</v>
          </cell>
          <cell r="I4986">
            <v>0</v>
          </cell>
          <cell r="J4986">
            <v>0</v>
          </cell>
          <cell r="K4986">
            <v>0</v>
          </cell>
          <cell r="L4986">
            <v>2190</v>
          </cell>
          <cell r="M4986">
            <v>136.55000000000001</v>
          </cell>
          <cell r="N4986">
            <v>33.130000000000003</v>
          </cell>
          <cell r="O4986">
            <v>0.24262175027462468</v>
          </cell>
          <cell r="P4986">
            <v>240</v>
          </cell>
          <cell r="Q4986">
            <v>102000</v>
          </cell>
          <cell r="R4986">
            <v>8.2321860124496524</v>
          </cell>
          <cell r="S4986">
            <v>71.682648401826484</v>
          </cell>
          <cell r="T4986">
            <v>20955</v>
          </cell>
          <cell r="U4986">
            <v>7.2661343466953809</v>
          </cell>
          <cell r="V4986">
            <v>2405195</v>
          </cell>
          <cell r="W4986">
            <v>55619</v>
          </cell>
          <cell r="X4986">
            <v>70</v>
          </cell>
          <cell r="Y4986">
            <v>0</v>
          </cell>
          <cell r="Z4986">
            <v>14.073599999999999</v>
          </cell>
        </row>
        <row r="4987">
          <cell r="A4987">
            <v>42604</v>
          </cell>
          <cell r="B4987">
            <v>0</v>
          </cell>
          <cell r="C4987">
            <v>0</v>
          </cell>
          <cell r="D4987">
            <v>167377</v>
          </cell>
          <cell r="E4987">
            <v>2112290</v>
          </cell>
          <cell r="F4987">
            <v>110560</v>
          </cell>
          <cell r="H4987">
            <v>0</v>
          </cell>
          <cell r="I4987">
            <v>0</v>
          </cell>
          <cell r="J4987">
            <v>0</v>
          </cell>
          <cell r="K4987">
            <v>0</v>
          </cell>
          <cell r="L4987">
            <v>2170</v>
          </cell>
          <cell r="M4987">
            <v>134.66999999999999</v>
          </cell>
          <cell r="N4987">
            <v>33.119999999999997</v>
          </cell>
          <cell r="O4987">
            <v>0.24593450657161953</v>
          </cell>
          <cell r="P4987">
            <v>240</v>
          </cell>
          <cell r="Q4987">
            <v>107000</v>
          </cell>
          <cell r="R4987">
            <v>8.2529516596123855</v>
          </cell>
          <cell r="S4987">
            <v>77.132258064516122</v>
          </cell>
          <cell r="T4987">
            <v>20759</v>
          </cell>
          <cell r="U4987">
            <v>7.2432476078631858</v>
          </cell>
          <cell r="V4987">
            <v>2390227</v>
          </cell>
          <cell r="W4987">
            <v>55706.5</v>
          </cell>
          <cell r="X4987">
            <v>68</v>
          </cell>
          <cell r="Y4987">
            <v>0</v>
          </cell>
          <cell r="Z4987">
            <v>15.316800000000001</v>
          </cell>
        </row>
        <row r="4988">
          <cell r="A4988">
            <v>42605</v>
          </cell>
          <cell r="B4988">
            <v>0</v>
          </cell>
          <cell r="C4988">
            <v>0</v>
          </cell>
          <cell r="D4988">
            <v>347439</v>
          </cell>
          <cell r="E4988">
            <v>2130390</v>
          </cell>
          <cell r="F4988">
            <v>110040</v>
          </cell>
          <cell r="H4988">
            <v>0</v>
          </cell>
          <cell r="I4988">
            <v>0</v>
          </cell>
          <cell r="J4988">
            <v>0</v>
          </cell>
          <cell r="K4988">
            <v>0</v>
          </cell>
          <cell r="L4988">
            <v>4320</v>
          </cell>
          <cell r="M4988">
            <v>134.71</v>
          </cell>
          <cell r="N4988">
            <v>31.83</v>
          </cell>
          <cell r="O4988">
            <v>0.23628535372281195</v>
          </cell>
          <cell r="P4988">
            <v>240</v>
          </cell>
          <cell r="Q4988">
            <v>121000</v>
          </cell>
          <cell r="R4988">
            <v>8.3157523569148548</v>
          </cell>
          <cell r="S4988">
            <v>80.425694444444446</v>
          </cell>
          <cell r="T4988">
            <v>20819</v>
          </cell>
          <cell r="U4988">
            <v>6.7093991233713917</v>
          </cell>
          <cell r="V4988">
            <v>2587869</v>
          </cell>
          <cell r="W4988">
            <v>53397.5</v>
          </cell>
          <cell r="X4988">
            <v>70</v>
          </cell>
          <cell r="Y4988">
            <v>0</v>
          </cell>
          <cell r="Z4988">
            <v>16.13760000000002</v>
          </cell>
        </row>
        <row r="4989">
          <cell r="A4989">
            <v>42606</v>
          </cell>
          <cell r="B4989">
            <v>0</v>
          </cell>
          <cell r="C4989">
            <v>0</v>
          </cell>
          <cell r="D4989">
            <v>773954</v>
          </cell>
          <cell r="E4989">
            <v>2173510</v>
          </cell>
          <cell r="F4989">
            <v>112650</v>
          </cell>
          <cell r="H4989">
            <v>0</v>
          </cell>
          <cell r="I4989">
            <v>0</v>
          </cell>
          <cell r="J4989">
            <v>0</v>
          </cell>
          <cell r="K4989">
            <v>0</v>
          </cell>
          <cell r="L4989">
            <v>9620</v>
          </cell>
          <cell r="M4989">
            <v>136.61000000000001</v>
          </cell>
          <cell r="N4989">
            <v>32.58</v>
          </cell>
          <cell r="O4989">
            <v>0.23848912963911861</v>
          </cell>
          <cell r="P4989">
            <v>240</v>
          </cell>
          <cell r="Q4989">
            <v>133000</v>
          </cell>
          <cell r="R4989">
            <v>8.3674694385476904</v>
          </cell>
          <cell r="S4989">
            <v>80.452598752598746</v>
          </cell>
          <cell r="T4989">
            <v>20496</v>
          </cell>
          <cell r="U4989">
            <v>5.5859566016168021</v>
          </cell>
          <cell r="V4989">
            <v>3060114</v>
          </cell>
          <cell r="W4989">
            <v>52385</v>
          </cell>
          <cell r="X4989">
            <v>82</v>
          </cell>
          <cell r="Y4989">
            <v>0</v>
          </cell>
          <cell r="Z4989">
            <v>26.976000000000042</v>
          </cell>
        </row>
        <row r="4990">
          <cell r="A4990">
            <v>42607</v>
          </cell>
          <cell r="B4990">
            <v>0</v>
          </cell>
          <cell r="C4990">
            <v>0</v>
          </cell>
          <cell r="D4990">
            <v>793812</v>
          </cell>
          <cell r="E4990">
            <v>2173850</v>
          </cell>
          <cell r="F4990">
            <v>113310</v>
          </cell>
          <cell r="H4990">
            <v>0</v>
          </cell>
          <cell r="I4990">
            <v>0</v>
          </cell>
          <cell r="J4990">
            <v>0</v>
          </cell>
          <cell r="K4990">
            <v>0</v>
          </cell>
          <cell r="L4990">
            <v>9750</v>
          </cell>
          <cell r="M4990">
            <v>139.04</v>
          </cell>
          <cell r="N4990">
            <v>34.090000000000003</v>
          </cell>
          <cell r="O4990">
            <v>0.24518124280782513</v>
          </cell>
          <cell r="P4990">
            <v>240</v>
          </cell>
          <cell r="Q4990">
            <v>132000</v>
          </cell>
          <cell r="R4990">
            <v>8.2248273878020708</v>
          </cell>
          <cell r="S4990">
            <v>81.416615384615383</v>
          </cell>
          <cell r="T4990">
            <v>22219</v>
          </cell>
          <cell r="U4990">
            <v>6.0145454096953817</v>
          </cell>
          <cell r="V4990">
            <v>3080972</v>
          </cell>
          <cell r="W4990">
            <v>52513.1</v>
          </cell>
          <cell r="X4990">
            <v>79</v>
          </cell>
          <cell r="Y4990">
            <v>0</v>
          </cell>
          <cell r="Z4990">
            <v>25.161600000000035</v>
          </cell>
        </row>
        <row r="4991">
          <cell r="A4991">
            <v>42608</v>
          </cell>
          <cell r="B4991">
            <v>0</v>
          </cell>
          <cell r="C4991">
            <v>0</v>
          </cell>
          <cell r="D4991">
            <v>453090</v>
          </cell>
          <cell r="E4991">
            <v>2086660</v>
          </cell>
          <cell r="F4991">
            <v>111430</v>
          </cell>
          <cell r="H4991">
            <v>0</v>
          </cell>
          <cell r="I4991">
            <v>0</v>
          </cell>
          <cell r="J4991">
            <v>0</v>
          </cell>
          <cell r="K4991">
            <v>0</v>
          </cell>
          <cell r="L4991">
            <v>5740</v>
          </cell>
          <cell r="M4991">
            <v>131.4</v>
          </cell>
          <cell r="N4991">
            <v>31.46</v>
          </cell>
          <cell r="O4991">
            <v>0.23942161339421614</v>
          </cell>
          <cell r="P4991">
            <v>240</v>
          </cell>
          <cell r="Q4991">
            <v>131000</v>
          </cell>
          <cell r="R4991">
            <v>8.3641171993911723</v>
          </cell>
          <cell r="S4991">
            <v>78.935540069686411</v>
          </cell>
          <cell r="T4991">
            <v>21306</v>
          </cell>
          <cell r="U4991">
            <v>6.7023755459832985</v>
          </cell>
          <cell r="V4991">
            <v>2651180</v>
          </cell>
          <cell r="W4991">
            <v>54647.6</v>
          </cell>
          <cell r="X4991">
            <v>80</v>
          </cell>
          <cell r="Y4991">
            <v>0</v>
          </cell>
          <cell r="Z4991">
            <v>26.619200000000006</v>
          </cell>
        </row>
        <row r="4992">
          <cell r="A4992">
            <v>42609</v>
          </cell>
          <cell r="B4992">
            <v>0</v>
          </cell>
          <cell r="C4992">
            <v>0</v>
          </cell>
          <cell r="D4992">
            <v>221908</v>
          </cell>
          <cell r="E4992">
            <v>2205370</v>
          </cell>
          <cell r="F4992">
            <v>113070</v>
          </cell>
          <cell r="H4992">
            <v>0</v>
          </cell>
          <cell r="I4992">
            <v>0</v>
          </cell>
          <cell r="J4992">
            <v>0</v>
          </cell>
          <cell r="K4992">
            <v>0</v>
          </cell>
          <cell r="L4992">
            <v>3080</v>
          </cell>
          <cell r="M4992">
            <v>139.37</v>
          </cell>
          <cell r="N4992">
            <v>32.96</v>
          </cell>
          <cell r="O4992">
            <v>0.23649278897897683</v>
          </cell>
          <cell r="P4992">
            <v>240</v>
          </cell>
          <cell r="Q4992">
            <v>115000</v>
          </cell>
          <cell r="R4992">
            <v>8.3175719308315994</v>
          </cell>
          <cell r="S4992">
            <v>72.048051948051949</v>
          </cell>
          <cell r="T4992">
            <v>22557</v>
          </cell>
          <cell r="U4992">
            <v>7.4054964123025657</v>
          </cell>
          <cell r="V4992">
            <v>2540348</v>
          </cell>
          <cell r="W4992">
            <v>54502.9</v>
          </cell>
          <cell r="X4992">
            <v>78</v>
          </cell>
          <cell r="Y4992">
            <v>0</v>
          </cell>
          <cell r="Z4992">
            <v>23.710400000000007</v>
          </cell>
        </row>
        <row r="4993">
          <cell r="A4993">
            <v>42610</v>
          </cell>
          <cell r="B4993">
            <v>0</v>
          </cell>
          <cell r="C4993">
            <v>0</v>
          </cell>
          <cell r="D4993">
            <v>351046</v>
          </cell>
          <cell r="E4993">
            <v>2244560</v>
          </cell>
          <cell r="F4993">
            <v>117100</v>
          </cell>
          <cell r="H4993">
            <v>0</v>
          </cell>
          <cell r="I4993">
            <v>0</v>
          </cell>
          <cell r="J4993">
            <v>0</v>
          </cell>
          <cell r="K4993">
            <v>0</v>
          </cell>
          <cell r="L4993">
            <v>4360</v>
          </cell>
          <cell r="M4993">
            <v>141.91</v>
          </cell>
          <cell r="N4993">
            <v>34.69</v>
          </cell>
          <cell r="O4993">
            <v>0.24445070819533507</v>
          </cell>
          <cell r="P4993">
            <v>240</v>
          </cell>
          <cell r="Q4993">
            <v>118000</v>
          </cell>
          <cell r="R4993">
            <v>8.3209780847015722</v>
          </cell>
          <cell r="S4993">
            <v>80.515137614678906</v>
          </cell>
          <cell r="T4993">
            <v>22506</v>
          </cell>
          <cell r="U4993">
            <v>6.9192916593246752</v>
          </cell>
          <cell r="V4993">
            <v>2712706</v>
          </cell>
          <cell r="W4993">
            <v>51105.9</v>
          </cell>
          <cell r="X4993">
            <v>80</v>
          </cell>
          <cell r="Y4993">
            <v>0</v>
          </cell>
          <cell r="Z4993">
            <v>27.118399999999994</v>
          </cell>
        </row>
        <row r="4994">
          <cell r="A4994">
            <v>42611</v>
          </cell>
          <cell r="B4994">
            <v>0</v>
          </cell>
          <cell r="C4994">
            <v>0</v>
          </cell>
          <cell r="D4994">
            <v>479495</v>
          </cell>
          <cell r="E4994">
            <v>2234170</v>
          </cell>
          <cell r="F4994">
            <v>116460</v>
          </cell>
          <cell r="H4994">
            <v>0</v>
          </cell>
          <cell r="I4994">
            <v>0</v>
          </cell>
          <cell r="J4994">
            <v>0</v>
          </cell>
          <cell r="K4994">
            <v>0</v>
          </cell>
          <cell r="L4994">
            <v>5790</v>
          </cell>
          <cell r="M4994">
            <v>141.12</v>
          </cell>
          <cell r="N4994">
            <v>34.85</v>
          </cell>
          <cell r="O4994">
            <v>0.24695294784580499</v>
          </cell>
          <cell r="P4994">
            <v>240</v>
          </cell>
          <cell r="Q4994">
            <v>119000</v>
          </cell>
          <cell r="R4994">
            <v>8.3284793083900226</v>
          </cell>
          <cell r="S4994">
            <v>82.814335060449054</v>
          </cell>
          <cell r="T4994">
            <v>22844</v>
          </cell>
          <cell r="U4994">
            <v>6.7318213859811848</v>
          </cell>
          <cell r="V4994">
            <v>2830125</v>
          </cell>
          <cell r="W4994">
            <v>56350.6</v>
          </cell>
          <cell r="X4994">
            <v>80</v>
          </cell>
          <cell r="Y4994">
            <v>0</v>
          </cell>
          <cell r="Z4994">
            <v>27.120000000000005</v>
          </cell>
        </row>
        <row r="4995">
          <cell r="A4995">
            <v>42612</v>
          </cell>
          <cell r="B4995">
            <v>0</v>
          </cell>
          <cell r="C4995">
            <v>0</v>
          </cell>
          <cell r="D4995">
            <v>445518</v>
          </cell>
          <cell r="E4995">
            <v>2195180</v>
          </cell>
          <cell r="F4995">
            <v>114640</v>
          </cell>
          <cell r="H4995">
            <v>0</v>
          </cell>
          <cell r="I4995">
            <v>0</v>
          </cell>
          <cell r="J4995">
            <v>0</v>
          </cell>
          <cell r="K4995">
            <v>0</v>
          </cell>
          <cell r="L4995">
            <v>5430</v>
          </cell>
          <cell r="M4995">
            <v>137.46</v>
          </cell>
          <cell r="N4995">
            <v>32.159999999999997</v>
          </cell>
          <cell r="O4995">
            <v>0.23395896988214748</v>
          </cell>
          <cell r="P4995">
            <v>240</v>
          </cell>
          <cell r="Q4995">
            <v>119000</v>
          </cell>
          <cell r="R4995">
            <v>8.4017896115233519</v>
          </cell>
          <cell r="S4995">
            <v>82.047513812154691</v>
          </cell>
          <cell r="T4995">
            <v>23076</v>
          </cell>
          <cell r="U4995">
            <v>6.9847633938195592</v>
          </cell>
          <cell r="V4995">
            <v>2755338</v>
          </cell>
          <cell r="W4995">
            <v>58077.3</v>
          </cell>
          <cell r="X4995">
            <v>80</v>
          </cell>
          <cell r="Y4995">
            <v>0</v>
          </cell>
          <cell r="Z4995">
            <v>26.870400000000004</v>
          </cell>
        </row>
        <row r="4996">
          <cell r="A4996">
            <v>42613</v>
          </cell>
          <cell r="B4996">
            <v>0</v>
          </cell>
          <cell r="C4996">
            <v>0</v>
          </cell>
          <cell r="D4996">
            <v>379748</v>
          </cell>
          <cell r="E4996">
            <v>2210590</v>
          </cell>
          <cell r="F4996">
            <v>116140</v>
          </cell>
          <cell r="H4996">
            <v>0</v>
          </cell>
          <cell r="I4996">
            <v>0</v>
          </cell>
          <cell r="J4996">
            <v>0</v>
          </cell>
          <cell r="K4996">
            <v>0</v>
          </cell>
          <cell r="L4996">
            <v>4680</v>
          </cell>
          <cell r="M4996">
            <v>137.97</v>
          </cell>
          <cell r="N4996">
            <v>33.72</v>
          </cell>
          <cell r="O4996">
            <v>0.24440095672972384</v>
          </cell>
          <cell r="P4996">
            <v>240</v>
          </cell>
          <cell r="Q4996">
            <v>120000</v>
          </cell>
          <cell r="R4996">
            <v>8.4320142059868086</v>
          </cell>
          <cell r="S4996">
            <v>81.14273504273504</v>
          </cell>
          <cell r="T4996">
            <v>23023</v>
          </cell>
          <cell r="U4996">
            <v>7.0945272786255797</v>
          </cell>
          <cell r="V4996">
            <v>2706478</v>
          </cell>
          <cell r="W4996">
            <v>57491.5</v>
          </cell>
          <cell r="X4996">
            <v>78</v>
          </cell>
          <cell r="Y4996">
            <v>0</v>
          </cell>
          <cell r="Z4996">
            <v>25.424000000000007</v>
          </cell>
        </row>
        <row r="4997">
          <cell r="A4997">
            <v>42614</v>
          </cell>
          <cell r="B4997">
            <v>0</v>
          </cell>
          <cell r="C4997">
            <v>0</v>
          </cell>
          <cell r="D4997">
            <v>91056</v>
          </cell>
          <cell r="E4997">
            <v>2118910</v>
          </cell>
          <cell r="F4997">
            <v>107990</v>
          </cell>
          <cell r="H4997">
            <v>0</v>
          </cell>
          <cell r="I4997">
            <v>0</v>
          </cell>
          <cell r="J4997">
            <v>0</v>
          </cell>
          <cell r="K4997">
            <v>0</v>
          </cell>
          <cell r="L4997">
            <v>1510</v>
          </cell>
          <cell r="M4997">
            <v>131.84</v>
          </cell>
          <cell r="N4997">
            <v>34.51</v>
          </cell>
          <cell r="O4997">
            <v>0.26175667475728154</v>
          </cell>
          <cell r="P4997">
            <v>240</v>
          </cell>
          <cell r="Q4997">
            <v>102000</v>
          </cell>
          <cell r="R4997">
            <v>8.4454641990291268</v>
          </cell>
          <cell r="S4997">
            <v>60.30198675496689</v>
          </cell>
          <cell r="T4997">
            <v>22027</v>
          </cell>
          <cell r="U4997">
            <v>7.925309194825096</v>
          </cell>
          <cell r="V4997">
            <v>2317956</v>
          </cell>
          <cell r="W4997">
            <v>55753.7</v>
          </cell>
          <cell r="X4997">
            <v>71</v>
          </cell>
          <cell r="Y4997">
            <v>0</v>
          </cell>
          <cell r="Z4997">
            <v>15.464000000000013</v>
          </cell>
        </row>
        <row r="4998">
          <cell r="A4998">
            <v>42615</v>
          </cell>
          <cell r="B4998">
            <v>0</v>
          </cell>
          <cell r="C4998">
            <v>0</v>
          </cell>
          <cell r="D4998">
            <v>29488</v>
          </cell>
          <cell r="E4998">
            <v>2022130</v>
          </cell>
          <cell r="F4998">
            <v>106880</v>
          </cell>
          <cell r="H4998">
            <v>0</v>
          </cell>
          <cell r="I4998">
            <v>0</v>
          </cell>
          <cell r="J4998">
            <v>0</v>
          </cell>
          <cell r="K4998">
            <v>0</v>
          </cell>
          <cell r="L4998">
            <v>590</v>
          </cell>
          <cell r="M4998">
            <v>126.02</v>
          </cell>
          <cell r="N4998">
            <v>31.21</v>
          </cell>
          <cell r="O4998">
            <v>0.24765910172988417</v>
          </cell>
          <cell r="P4998">
            <v>240</v>
          </cell>
          <cell r="Q4998">
            <v>97000</v>
          </cell>
          <cell r="R4998">
            <v>8.4471115695921277</v>
          </cell>
          <cell r="S4998">
            <v>49.979661016949152</v>
          </cell>
          <cell r="T4998">
            <v>22442</v>
          </cell>
          <cell r="U4998">
            <v>8.6711352060553217</v>
          </cell>
          <cell r="V4998">
            <v>2158498</v>
          </cell>
          <cell r="W4998">
            <v>56602.5</v>
          </cell>
          <cell r="X4998">
            <v>68</v>
          </cell>
          <cell r="Y4998">
            <v>0</v>
          </cell>
          <cell r="Z4998">
            <v>12.475199999999994</v>
          </cell>
        </row>
        <row r="4999">
          <cell r="A4999">
            <v>42616</v>
          </cell>
          <cell r="B4999">
            <v>0</v>
          </cell>
          <cell r="C4999">
            <v>0</v>
          </cell>
          <cell r="D4999">
            <v>31225</v>
          </cell>
          <cell r="E4999">
            <v>1939600</v>
          </cell>
          <cell r="F4999">
            <v>103140</v>
          </cell>
          <cell r="H4999">
            <v>0</v>
          </cell>
          <cell r="I4999">
            <v>0</v>
          </cell>
          <cell r="J4999">
            <v>0</v>
          </cell>
          <cell r="K4999">
            <v>0</v>
          </cell>
          <cell r="L4999">
            <v>1210</v>
          </cell>
          <cell r="M4999">
            <v>123.37</v>
          </cell>
          <cell r="N4999">
            <v>28.42</v>
          </cell>
          <cell r="O4999">
            <v>0.23036394585393533</v>
          </cell>
          <cell r="P4999">
            <v>240</v>
          </cell>
          <cell r="Q4999">
            <v>99000</v>
          </cell>
          <cell r="R4999">
            <v>8.2789170787063302</v>
          </cell>
          <cell r="S4999">
            <v>25.805785123966942</v>
          </cell>
          <cell r="T4999">
            <v>21974</v>
          </cell>
          <cell r="U4999">
            <v>8.836367055374609</v>
          </cell>
          <cell r="V4999">
            <v>2073965</v>
          </cell>
          <cell r="W4999">
            <v>52324.5</v>
          </cell>
          <cell r="X4999">
            <v>67</v>
          </cell>
          <cell r="Y4999">
            <v>0</v>
          </cell>
          <cell r="Z4999">
            <v>14.353600000000014</v>
          </cell>
        </row>
        <row r="5000">
          <cell r="A5000">
            <v>42617</v>
          </cell>
          <cell r="B5000">
            <v>0</v>
          </cell>
          <cell r="C5000">
            <v>0</v>
          </cell>
          <cell r="D5000">
            <v>258148</v>
          </cell>
          <cell r="E5000">
            <v>2071390</v>
          </cell>
          <cell r="F5000">
            <v>108680</v>
          </cell>
          <cell r="H5000">
            <v>0</v>
          </cell>
          <cell r="I5000">
            <v>0</v>
          </cell>
          <cell r="J5000">
            <v>0</v>
          </cell>
          <cell r="K5000">
            <v>0</v>
          </cell>
          <cell r="L5000">
            <v>3280</v>
          </cell>
          <cell r="M5000">
            <v>130.66999999999999</v>
          </cell>
          <cell r="N5000">
            <v>30.74</v>
          </cell>
          <cell r="O5000">
            <v>0.23524910078824521</v>
          </cell>
          <cell r="P5000">
            <v>240</v>
          </cell>
          <cell r="Q5000">
            <v>115000</v>
          </cell>
          <cell r="R5000">
            <v>8.3418917884747845</v>
          </cell>
          <cell r="S5000">
            <v>78.703658536585365</v>
          </cell>
          <cell r="T5000">
            <v>23787</v>
          </cell>
          <cell r="U5000">
            <v>8.136416842136347</v>
          </cell>
          <cell r="V5000">
            <v>2438218</v>
          </cell>
          <cell r="W5000">
            <v>48254.6</v>
          </cell>
          <cell r="X5000">
            <v>70</v>
          </cell>
          <cell r="Y5000">
            <v>0</v>
          </cell>
          <cell r="Z5000">
            <v>16.801600000000022</v>
          </cell>
        </row>
        <row r="5001">
          <cell r="A5001">
            <v>42618</v>
          </cell>
          <cell r="B5001">
            <v>0</v>
          </cell>
          <cell r="C5001">
            <v>0</v>
          </cell>
          <cell r="D5001">
            <v>415464</v>
          </cell>
          <cell r="E5001">
            <v>2179540</v>
          </cell>
          <cell r="F5001">
            <v>113220</v>
          </cell>
          <cell r="H5001">
            <v>0</v>
          </cell>
          <cell r="I5001">
            <v>0</v>
          </cell>
          <cell r="J5001">
            <v>0</v>
          </cell>
          <cell r="K5001">
            <v>0</v>
          </cell>
          <cell r="L5001">
            <v>5120</v>
          </cell>
          <cell r="M5001">
            <v>135.33000000000001</v>
          </cell>
          <cell r="N5001">
            <v>32.76</v>
          </cell>
          <cell r="O5001">
            <v>0.24207492795389046</v>
          </cell>
          <cell r="P5001">
            <v>240</v>
          </cell>
          <cell r="Q5001">
            <v>120000</v>
          </cell>
          <cell r="R5001">
            <v>8.4709968225818368</v>
          </cell>
          <cell r="S5001">
            <v>81.145312500000003</v>
          </cell>
          <cell r="T5001">
            <v>22275</v>
          </cell>
          <cell r="U5001">
            <v>6.8596061477927979</v>
          </cell>
          <cell r="V5001">
            <v>2708224</v>
          </cell>
          <cell r="W5001">
            <v>44903.8</v>
          </cell>
          <cell r="X5001">
            <v>79</v>
          </cell>
          <cell r="Y5001">
            <v>0</v>
          </cell>
          <cell r="Z5001">
            <v>24.152000000000015</v>
          </cell>
        </row>
        <row r="5002">
          <cell r="A5002">
            <v>42619</v>
          </cell>
          <cell r="B5002">
            <v>0</v>
          </cell>
          <cell r="C5002">
            <v>0</v>
          </cell>
          <cell r="D5002">
            <v>545782</v>
          </cell>
          <cell r="E5002">
            <v>2222600</v>
          </cell>
          <cell r="F5002">
            <v>116070</v>
          </cell>
          <cell r="H5002">
            <v>0</v>
          </cell>
          <cell r="I5002">
            <v>0</v>
          </cell>
          <cell r="J5002">
            <v>0</v>
          </cell>
          <cell r="K5002">
            <v>0</v>
          </cell>
          <cell r="L5002">
            <v>6740</v>
          </cell>
          <cell r="M5002">
            <v>141.93</v>
          </cell>
          <cell r="N5002">
            <v>34.33</v>
          </cell>
          <cell r="O5002">
            <v>0.2418797999013598</v>
          </cell>
          <cell r="P5002">
            <v>240</v>
          </cell>
          <cell r="Q5002">
            <v>130000</v>
          </cell>
          <cell r="R5002">
            <v>8.2388149087578384</v>
          </cell>
          <cell r="S5002">
            <v>80.976557863501483</v>
          </cell>
          <cell r="T5002">
            <v>23187</v>
          </cell>
          <cell r="U5002">
            <v>6.7042051661806115</v>
          </cell>
          <cell r="V5002">
            <v>2884452</v>
          </cell>
          <cell r="W5002">
            <v>50538.7</v>
          </cell>
          <cell r="X5002">
            <v>79</v>
          </cell>
          <cell r="Y5002">
            <v>0</v>
          </cell>
          <cell r="Z5002">
            <v>23.380800000000022</v>
          </cell>
        </row>
        <row r="5003">
          <cell r="A5003">
            <v>42620</v>
          </cell>
          <cell r="B5003">
            <v>0</v>
          </cell>
          <cell r="C5003">
            <v>0</v>
          </cell>
          <cell r="D5003">
            <v>617718</v>
          </cell>
          <cell r="E5003">
            <v>2226000</v>
          </cell>
          <cell r="F5003">
            <v>116250</v>
          </cell>
          <cell r="H5003">
            <v>0</v>
          </cell>
          <cell r="I5003">
            <v>0</v>
          </cell>
          <cell r="J5003">
            <v>0</v>
          </cell>
          <cell r="K5003">
            <v>0</v>
          </cell>
          <cell r="L5003">
            <v>7840</v>
          </cell>
          <cell r="M5003">
            <v>143.66999999999999</v>
          </cell>
          <cell r="N5003">
            <v>35.39</v>
          </cell>
          <cell r="O5003">
            <v>0.24632839145263455</v>
          </cell>
          <cell r="P5003">
            <v>240</v>
          </cell>
          <cell r="Q5003">
            <v>133000</v>
          </cell>
          <cell r="R5003">
            <v>8.1514930048026724</v>
          </cell>
          <cell r="S5003">
            <v>78.790561224489792</v>
          </cell>
          <cell r="T5003">
            <v>22350</v>
          </cell>
          <cell r="U5003">
            <v>6.2973315927739764</v>
          </cell>
          <cell r="V5003">
            <v>2959968</v>
          </cell>
          <cell r="W5003">
            <v>55113.599999999999</v>
          </cell>
          <cell r="X5003">
            <v>80</v>
          </cell>
          <cell r="Y5003">
            <v>0</v>
          </cell>
          <cell r="Z5003">
            <v>24.310400000000001</v>
          </cell>
        </row>
        <row r="5004">
          <cell r="A5004">
            <v>42621</v>
          </cell>
          <cell r="B5004">
            <v>0</v>
          </cell>
          <cell r="C5004">
            <v>0</v>
          </cell>
          <cell r="D5004">
            <v>613403</v>
          </cell>
          <cell r="E5004">
            <v>2215130</v>
          </cell>
          <cell r="F5004">
            <v>114530</v>
          </cell>
          <cell r="H5004">
            <v>0</v>
          </cell>
          <cell r="I5004">
            <v>0</v>
          </cell>
          <cell r="J5004">
            <v>0</v>
          </cell>
          <cell r="K5004">
            <v>0</v>
          </cell>
          <cell r="L5004">
            <v>7780</v>
          </cell>
          <cell r="M5004">
            <v>137.83000000000001</v>
          </cell>
          <cell r="N5004">
            <v>35.65</v>
          </cell>
          <cell r="O5004">
            <v>0.25865196256257705</v>
          </cell>
          <cell r="P5004">
            <v>240</v>
          </cell>
          <cell r="Q5004">
            <v>130000</v>
          </cell>
          <cell r="R5004">
            <v>8.4512080098672282</v>
          </cell>
          <cell r="S5004">
            <v>78.843573264781497</v>
          </cell>
          <cell r="T5004">
            <v>22287</v>
          </cell>
          <cell r="U5004">
            <v>6.3156507353053604</v>
          </cell>
          <cell r="V5004">
            <v>2943063</v>
          </cell>
          <cell r="W5004">
            <v>57329.8</v>
          </cell>
          <cell r="X5004">
            <v>79</v>
          </cell>
          <cell r="Y5004">
            <v>0</v>
          </cell>
          <cell r="Z5004">
            <v>25.902400000000014</v>
          </cell>
        </row>
        <row r="5005">
          <cell r="A5005">
            <v>42622</v>
          </cell>
          <cell r="B5005">
            <v>0</v>
          </cell>
          <cell r="C5005">
            <v>0</v>
          </cell>
          <cell r="D5005">
            <v>560814</v>
          </cell>
          <cell r="E5005">
            <v>2227670</v>
          </cell>
          <cell r="F5005">
            <v>114310</v>
          </cell>
          <cell r="H5005">
            <v>0</v>
          </cell>
          <cell r="I5005">
            <v>0</v>
          </cell>
          <cell r="J5005">
            <v>0</v>
          </cell>
          <cell r="K5005">
            <v>0</v>
          </cell>
          <cell r="L5005">
            <v>6990</v>
          </cell>
          <cell r="M5005">
            <v>138.34</v>
          </cell>
          <cell r="N5005">
            <v>35.369999999999997</v>
          </cell>
          <cell r="O5005">
            <v>0.25567442532889978</v>
          </cell>
          <cell r="P5005">
            <v>240</v>
          </cell>
          <cell r="Q5005">
            <v>131000</v>
          </cell>
          <cell r="R5005">
            <v>8.464580020239989</v>
          </cell>
          <cell r="S5005">
            <v>80.23090128755365</v>
          </cell>
          <cell r="T5005">
            <v>22821</v>
          </cell>
          <cell r="U5005">
            <v>6.5566877980318266</v>
          </cell>
          <cell r="V5005">
            <v>2902794</v>
          </cell>
          <cell r="W5005">
            <v>57431.3</v>
          </cell>
          <cell r="X5005">
            <v>80</v>
          </cell>
          <cell r="Y5005">
            <v>0</v>
          </cell>
          <cell r="Z5005">
            <v>27.852800000000016</v>
          </cell>
        </row>
        <row r="5006">
          <cell r="A5006">
            <v>42623</v>
          </cell>
          <cell r="B5006">
            <v>0</v>
          </cell>
          <cell r="C5006">
            <v>0</v>
          </cell>
          <cell r="D5006">
            <v>78838</v>
          </cell>
          <cell r="E5006">
            <v>1931580</v>
          </cell>
          <cell r="F5006">
            <v>108090</v>
          </cell>
          <cell r="H5006">
            <v>0</v>
          </cell>
          <cell r="I5006">
            <v>0</v>
          </cell>
          <cell r="J5006">
            <v>0</v>
          </cell>
          <cell r="K5006">
            <v>0</v>
          </cell>
          <cell r="L5006">
            <v>1340</v>
          </cell>
          <cell r="M5006">
            <v>121.92</v>
          </cell>
          <cell r="N5006">
            <v>31.33</v>
          </cell>
          <cell r="O5006">
            <v>0.25697178477690286</v>
          </cell>
          <cell r="P5006">
            <v>240</v>
          </cell>
          <cell r="Q5006">
            <v>108000</v>
          </cell>
          <cell r="R5006">
            <v>8.3647883858267722</v>
          </cell>
          <cell r="S5006">
            <v>58.834328358208957</v>
          </cell>
          <cell r="T5006">
            <v>22959</v>
          </cell>
          <cell r="U5006">
            <v>9.0383449106635432</v>
          </cell>
          <cell r="V5006">
            <v>2118508</v>
          </cell>
          <cell r="W5006">
            <v>56774.5</v>
          </cell>
          <cell r="X5006">
            <v>68</v>
          </cell>
          <cell r="Y5006">
            <v>0</v>
          </cell>
          <cell r="Z5006">
            <v>15.312000000000012</v>
          </cell>
        </row>
        <row r="5007">
          <cell r="A5007">
            <v>42624</v>
          </cell>
          <cell r="B5007">
            <v>0</v>
          </cell>
          <cell r="C5007">
            <v>0</v>
          </cell>
          <cell r="D5007">
            <v>15431</v>
          </cell>
          <cell r="E5007">
            <v>1734110</v>
          </cell>
          <cell r="F5007">
            <v>100550</v>
          </cell>
          <cell r="H5007">
            <v>0</v>
          </cell>
          <cell r="I5007">
            <v>0</v>
          </cell>
          <cell r="J5007">
            <v>0</v>
          </cell>
          <cell r="K5007">
            <v>0</v>
          </cell>
          <cell r="L5007">
            <v>500</v>
          </cell>
          <cell r="M5007">
            <v>109.49</v>
          </cell>
          <cell r="N5007">
            <v>26.64</v>
          </cell>
          <cell r="O5007">
            <v>0.2433098913142753</v>
          </cell>
          <cell r="P5007">
            <v>240</v>
          </cell>
          <cell r="Q5007">
            <v>100000</v>
          </cell>
          <cell r="R5007">
            <v>8.3782080555301857</v>
          </cell>
          <cell r="S5007">
            <v>30.861999999999998</v>
          </cell>
          <cell r="T5007">
            <v>20547</v>
          </cell>
          <cell r="U5007">
            <v>9.2623541220404846</v>
          </cell>
          <cell r="V5007">
            <v>1850091</v>
          </cell>
          <cell r="W5007">
            <v>57177.3</v>
          </cell>
          <cell r="X5007">
            <v>66</v>
          </cell>
          <cell r="Y5007">
            <v>0</v>
          </cell>
          <cell r="Z5007">
            <v>14.00800000000001</v>
          </cell>
        </row>
        <row r="5008">
          <cell r="A5008">
            <v>42625</v>
          </cell>
          <cell r="B5008">
            <v>0</v>
          </cell>
          <cell r="C5008">
            <v>0</v>
          </cell>
          <cell r="D5008">
            <v>69324</v>
          </cell>
          <cell r="E5008">
            <v>1909480</v>
          </cell>
          <cell r="F5008">
            <v>104790</v>
          </cell>
          <cell r="H5008">
            <v>0</v>
          </cell>
          <cell r="I5008">
            <v>0</v>
          </cell>
          <cell r="J5008">
            <v>0</v>
          </cell>
          <cell r="K5008">
            <v>0</v>
          </cell>
          <cell r="L5008">
            <v>1010</v>
          </cell>
          <cell r="M5008">
            <v>118.2</v>
          </cell>
          <cell r="N5008">
            <v>30.53</v>
          </cell>
          <cell r="O5008">
            <v>0.25829103214890015</v>
          </cell>
          <cell r="P5008">
            <v>240</v>
          </cell>
          <cell r="Q5008">
            <v>100000</v>
          </cell>
          <cell r="R5008">
            <v>8.5206006768189511</v>
          </cell>
          <cell r="S5008">
            <v>68.637623762376236</v>
          </cell>
          <cell r="T5008">
            <v>30482</v>
          </cell>
          <cell r="U5008">
            <v>12.201027647420755</v>
          </cell>
          <cell r="V5008">
            <v>2083594</v>
          </cell>
          <cell r="W5008">
            <v>43945.5</v>
          </cell>
          <cell r="X5008">
            <v>66</v>
          </cell>
          <cell r="Y5008">
            <v>0</v>
          </cell>
          <cell r="Z5008">
            <v>14.612800000000007</v>
          </cell>
        </row>
        <row r="5009">
          <cell r="A5009">
            <v>42626</v>
          </cell>
          <cell r="B5009">
            <v>0</v>
          </cell>
          <cell r="C5009">
            <v>0</v>
          </cell>
          <cell r="D5009">
            <v>287125</v>
          </cell>
          <cell r="E5009">
            <v>2101980</v>
          </cell>
          <cell r="F5009">
            <v>108310</v>
          </cell>
          <cell r="H5009">
            <v>0</v>
          </cell>
          <cell r="I5009">
            <v>0</v>
          </cell>
          <cell r="J5009">
            <v>0</v>
          </cell>
          <cell r="K5009">
            <v>0</v>
          </cell>
          <cell r="L5009">
            <v>3690</v>
          </cell>
          <cell r="M5009">
            <v>135.07</v>
          </cell>
          <cell r="N5009">
            <v>33.65</v>
          </cell>
          <cell r="O5009">
            <v>0.24913008069889686</v>
          </cell>
          <cell r="P5009">
            <v>240</v>
          </cell>
          <cell r="Q5009">
            <v>117000</v>
          </cell>
          <cell r="R5009">
            <v>8.1820167320648558</v>
          </cell>
          <cell r="S5009">
            <v>77.811653116531161</v>
          </cell>
          <cell r="T5009">
            <v>31911</v>
          </cell>
          <cell r="U5009">
            <v>10.656528450417731</v>
          </cell>
          <cell r="V5009">
            <v>2497415</v>
          </cell>
          <cell r="W5009">
            <v>36824.300000000003</v>
          </cell>
          <cell r="X5009">
            <v>70</v>
          </cell>
          <cell r="Y5009">
            <v>0</v>
          </cell>
          <cell r="Z5009">
            <v>18.10560000000001</v>
          </cell>
        </row>
        <row r="5010">
          <cell r="A5010">
            <v>42627</v>
          </cell>
          <cell r="B5010">
            <v>0</v>
          </cell>
          <cell r="C5010">
            <v>0</v>
          </cell>
          <cell r="D5010">
            <v>445700</v>
          </cell>
          <cell r="E5010">
            <v>2204920</v>
          </cell>
          <cell r="F5010">
            <v>113320</v>
          </cell>
          <cell r="H5010">
            <v>0</v>
          </cell>
          <cell r="I5010">
            <v>0</v>
          </cell>
          <cell r="J5010">
            <v>0</v>
          </cell>
          <cell r="K5010">
            <v>0</v>
          </cell>
          <cell r="L5010">
            <v>4650</v>
          </cell>
          <cell r="M5010">
            <v>139.86000000000001</v>
          </cell>
          <cell r="N5010">
            <v>35.92</v>
          </cell>
          <cell r="O5010">
            <v>0.25682825682825683</v>
          </cell>
          <cell r="P5010">
            <v>240</v>
          </cell>
          <cell r="Q5010">
            <v>119000</v>
          </cell>
          <cell r="R5010">
            <v>8.2877162877162878</v>
          </cell>
          <cell r="S5010">
            <v>95.849462365591393</v>
          </cell>
          <cell r="T5010">
            <v>34695</v>
          </cell>
          <cell r="U5010">
            <v>10.468979066115763</v>
          </cell>
          <cell r="V5010">
            <v>2763940</v>
          </cell>
          <cell r="W5010">
            <v>43794.8</v>
          </cell>
          <cell r="X5010">
            <v>74</v>
          </cell>
          <cell r="Y5010">
            <v>0</v>
          </cell>
          <cell r="Z5010">
            <v>22.680000000000007</v>
          </cell>
        </row>
        <row r="5011">
          <cell r="A5011">
            <v>42628</v>
          </cell>
          <cell r="B5011">
            <v>0</v>
          </cell>
          <cell r="C5011">
            <v>0</v>
          </cell>
          <cell r="D5011">
            <v>456428</v>
          </cell>
          <cell r="E5011">
            <v>2202560</v>
          </cell>
          <cell r="F5011">
            <v>114930</v>
          </cell>
          <cell r="H5011">
            <v>0</v>
          </cell>
          <cell r="I5011">
            <v>0</v>
          </cell>
          <cell r="J5011">
            <v>0</v>
          </cell>
          <cell r="K5011">
            <v>0</v>
          </cell>
          <cell r="L5011">
            <v>5600</v>
          </cell>
          <cell r="M5011">
            <v>138.71</v>
          </cell>
          <cell r="N5011">
            <v>35.1</v>
          </cell>
          <cell r="O5011">
            <v>0.25304592314901592</v>
          </cell>
          <cell r="P5011">
            <v>240</v>
          </cell>
          <cell r="Q5011">
            <v>116000</v>
          </cell>
          <cell r="R5011">
            <v>8.3537235959916369</v>
          </cell>
          <cell r="S5011">
            <v>81.504999999999995</v>
          </cell>
          <cell r="T5011">
            <v>45156</v>
          </cell>
          <cell r="U5011">
            <v>13.576502261422291</v>
          </cell>
          <cell r="V5011">
            <v>2773918</v>
          </cell>
          <cell r="W5011">
            <v>51671.1</v>
          </cell>
          <cell r="X5011">
            <v>74</v>
          </cell>
          <cell r="Y5011">
            <v>0</v>
          </cell>
          <cell r="Z5011">
            <v>22.902400000000014</v>
          </cell>
        </row>
        <row r="5012">
          <cell r="A5012">
            <v>42629</v>
          </cell>
          <cell r="B5012">
            <v>0</v>
          </cell>
          <cell r="C5012">
            <v>0</v>
          </cell>
          <cell r="D5012">
            <v>459641</v>
          </cell>
          <cell r="E5012">
            <v>2208820</v>
          </cell>
          <cell r="F5012">
            <v>113380</v>
          </cell>
          <cell r="H5012">
            <v>0</v>
          </cell>
          <cell r="I5012">
            <v>0</v>
          </cell>
          <cell r="J5012">
            <v>0</v>
          </cell>
          <cell r="K5012">
            <v>0</v>
          </cell>
          <cell r="L5012">
            <v>5320</v>
          </cell>
          <cell r="M5012">
            <v>140.65</v>
          </cell>
          <cell r="N5012">
            <v>34.86</v>
          </cell>
          <cell r="O5012">
            <v>0.2478492712406683</v>
          </cell>
          <cell r="P5012">
            <v>240</v>
          </cell>
          <cell r="Q5012">
            <v>129000</v>
          </cell>
          <cell r="R5012">
            <v>8.2552435122644869</v>
          </cell>
          <cell r="S5012">
            <v>86.398684210526312</v>
          </cell>
          <cell r="T5012">
            <v>28906</v>
          </cell>
          <cell r="U5012">
            <v>8.6660610725055811</v>
          </cell>
          <cell r="V5012">
            <v>2781841</v>
          </cell>
          <cell r="W5012">
            <v>56159</v>
          </cell>
          <cell r="X5012">
            <v>75</v>
          </cell>
          <cell r="Y5012">
            <v>0</v>
          </cell>
          <cell r="Z5012">
            <v>24.336000000000027</v>
          </cell>
        </row>
        <row r="5013">
          <cell r="A5013">
            <v>42630</v>
          </cell>
          <cell r="B5013">
            <v>0</v>
          </cell>
          <cell r="C5013">
            <v>0</v>
          </cell>
          <cell r="D5013">
            <v>66174</v>
          </cell>
          <cell r="E5013">
            <v>1970120</v>
          </cell>
          <cell r="F5013">
            <v>105540</v>
          </cell>
          <cell r="H5013">
            <v>0</v>
          </cell>
          <cell r="I5013">
            <v>0</v>
          </cell>
          <cell r="J5013">
            <v>0</v>
          </cell>
          <cell r="K5013">
            <v>0</v>
          </cell>
          <cell r="L5013">
            <v>1610</v>
          </cell>
          <cell r="M5013">
            <v>124.44</v>
          </cell>
          <cell r="N5013">
            <v>30.85</v>
          </cell>
          <cell r="O5013">
            <v>0.24791063966570237</v>
          </cell>
          <cell r="P5013">
            <v>240</v>
          </cell>
          <cell r="Q5013">
            <v>110000</v>
          </cell>
          <cell r="R5013">
            <v>8.3400032144005145</v>
          </cell>
          <cell r="S5013">
            <v>41.10186335403727</v>
          </cell>
          <cell r="T5013">
            <v>24119</v>
          </cell>
          <cell r="U5013">
            <v>9.3915989754574802</v>
          </cell>
          <cell r="V5013">
            <v>2141834</v>
          </cell>
          <cell r="W5013">
            <v>56205.4</v>
          </cell>
          <cell r="X5013">
            <v>72</v>
          </cell>
          <cell r="Y5013">
            <v>0</v>
          </cell>
          <cell r="Z5013">
            <v>20.92800000000004</v>
          </cell>
        </row>
        <row r="5014">
          <cell r="A5014">
            <v>42631</v>
          </cell>
          <cell r="B5014">
            <v>0</v>
          </cell>
          <cell r="C5014">
            <v>0</v>
          </cell>
          <cell r="D5014">
            <v>208914</v>
          </cell>
          <cell r="E5014">
            <v>2170950</v>
          </cell>
          <cell r="F5014">
            <v>112920</v>
          </cell>
          <cell r="H5014">
            <v>0</v>
          </cell>
          <cell r="I5014">
            <v>0</v>
          </cell>
          <cell r="J5014">
            <v>0</v>
          </cell>
          <cell r="K5014">
            <v>0</v>
          </cell>
          <cell r="L5014">
            <v>2880</v>
          </cell>
          <cell r="M5014">
            <v>136.88999999999999</v>
          </cell>
          <cell r="N5014">
            <v>34.32</v>
          </cell>
          <cell r="O5014">
            <v>0.25071225071225073</v>
          </cell>
          <cell r="P5014">
            <v>240</v>
          </cell>
          <cell r="Q5014">
            <v>111000</v>
          </cell>
          <cell r="R5014">
            <v>8.3419899189129953</v>
          </cell>
          <cell r="S5014">
            <v>72.53958333333334</v>
          </cell>
          <cell r="T5014">
            <v>30834</v>
          </cell>
          <cell r="U5014">
            <v>10.315998498064815</v>
          </cell>
          <cell r="V5014">
            <v>2492784</v>
          </cell>
          <cell r="W5014">
            <v>56257.7</v>
          </cell>
          <cell r="X5014">
            <v>70</v>
          </cell>
          <cell r="Y5014">
            <v>0</v>
          </cell>
          <cell r="Z5014">
            <v>19.166400000000024</v>
          </cell>
        </row>
        <row r="5015">
          <cell r="A5015">
            <v>42632</v>
          </cell>
          <cell r="B5015">
            <v>0</v>
          </cell>
          <cell r="C5015">
            <v>0</v>
          </cell>
          <cell r="D5015">
            <v>267782</v>
          </cell>
          <cell r="E5015">
            <v>2165280</v>
          </cell>
          <cell r="F5015">
            <v>110950</v>
          </cell>
          <cell r="H5015">
            <v>0</v>
          </cell>
          <cell r="I5015">
            <v>0</v>
          </cell>
          <cell r="J5015">
            <v>0</v>
          </cell>
          <cell r="K5015">
            <v>0</v>
          </cell>
          <cell r="L5015">
            <v>3360</v>
          </cell>
          <cell r="M5015">
            <v>136.59</v>
          </cell>
          <cell r="N5015">
            <v>34.93</v>
          </cell>
          <cell r="O5015">
            <v>0.25572882348634601</v>
          </cell>
          <cell r="P5015">
            <v>240</v>
          </cell>
          <cell r="Q5015">
            <v>112000</v>
          </cell>
          <cell r="R5015">
            <v>8.3323449740098106</v>
          </cell>
          <cell r="S5015">
            <v>79.697023809523813</v>
          </cell>
          <cell r="T5015">
            <v>26002</v>
          </cell>
          <cell r="U5015">
            <v>8.5242003575454834</v>
          </cell>
          <cell r="V5015">
            <v>2544012</v>
          </cell>
          <cell r="W5015">
            <v>45417.5</v>
          </cell>
          <cell r="X5015">
            <v>70</v>
          </cell>
          <cell r="Y5015">
            <v>0</v>
          </cell>
          <cell r="Z5015">
            <v>18.745600000000024</v>
          </cell>
        </row>
        <row r="5016">
          <cell r="A5016">
            <v>42633</v>
          </cell>
          <cell r="B5016">
            <v>0</v>
          </cell>
          <cell r="C5016">
            <v>0</v>
          </cell>
          <cell r="D5016">
            <v>324012</v>
          </cell>
          <cell r="E5016">
            <v>2177450</v>
          </cell>
          <cell r="F5016">
            <v>110820</v>
          </cell>
          <cell r="H5016">
            <v>0</v>
          </cell>
          <cell r="I5016">
            <v>0</v>
          </cell>
          <cell r="J5016">
            <v>0</v>
          </cell>
          <cell r="K5016">
            <v>0</v>
          </cell>
          <cell r="L5016">
            <v>4120</v>
          </cell>
          <cell r="M5016">
            <v>137.22999999999999</v>
          </cell>
          <cell r="N5016">
            <v>33.86</v>
          </cell>
          <cell r="O5016">
            <v>0.24673905122786563</v>
          </cell>
          <cell r="P5016">
            <v>240</v>
          </cell>
          <cell r="Q5016">
            <v>116000</v>
          </cell>
          <cell r="R5016">
            <v>8.3373533483932079</v>
          </cell>
          <cell r="S5016">
            <v>78.643689320388347</v>
          </cell>
          <cell r="T5016">
            <v>26606</v>
          </cell>
          <cell r="U5016">
            <v>8.4942605737052901</v>
          </cell>
          <cell r="V5016">
            <v>2612282</v>
          </cell>
          <cell r="W5016">
            <v>54971.1</v>
          </cell>
          <cell r="X5016">
            <v>73</v>
          </cell>
          <cell r="Y5016">
            <v>0</v>
          </cell>
          <cell r="Z5016">
            <v>21.475200000000001</v>
          </cell>
        </row>
        <row r="5017">
          <cell r="A5017">
            <v>42634</v>
          </cell>
          <cell r="B5017">
            <v>0</v>
          </cell>
          <cell r="C5017">
            <v>0</v>
          </cell>
          <cell r="D5017">
            <v>247708</v>
          </cell>
          <cell r="E5017">
            <v>2186100</v>
          </cell>
          <cell r="F5017">
            <v>113010</v>
          </cell>
          <cell r="H5017">
            <v>0</v>
          </cell>
          <cell r="I5017">
            <v>0</v>
          </cell>
          <cell r="J5017">
            <v>0</v>
          </cell>
          <cell r="K5017">
            <v>0</v>
          </cell>
          <cell r="L5017">
            <v>3350</v>
          </cell>
          <cell r="M5017">
            <v>137.74</v>
          </cell>
          <cell r="N5017">
            <v>33.97</v>
          </cell>
          <cell r="O5017">
            <v>0.24662407434296499</v>
          </cell>
          <cell r="P5017">
            <v>240</v>
          </cell>
          <cell r="Q5017">
            <v>111000</v>
          </cell>
          <cell r="R5017">
            <v>8.3458327283287357</v>
          </cell>
          <cell r="S5017">
            <v>73.942686567164174</v>
          </cell>
          <cell r="T5017">
            <v>26956</v>
          </cell>
          <cell r="U5017">
            <v>8.8272126237524624</v>
          </cell>
          <cell r="V5017">
            <v>2546818</v>
          </cell>
          <cell r="W5017">
            <v>54216.3</v>
          </cell>
          <cell r="X5017">
            <v>74</v>
          </cell>
          <cell r="Y5017">
            <v>0</v>
          </cell>
          <cell r="Z5017">
            <v>22.456000000000017</v>
          </cell>
        </row>
        <row r="5018">
          <cell r="A5018">
            <v>42635</v>
          </cell>
          <cell r="B5018">
            <v>0</v>
          </cell>
          <cell r="C5018">
            <v>0</v>
          </cell>
          <cell r="D5018">
            <v>309914</v>
          </cell>
          <cell r="E5018">
            <v>2186000</v>
          </cell>
          <cell r="F5018">
            <v>112770</v>
          </cell>
          <cell r="H5018">
            <v>0</v>
          </cell>
          <cell r="I5018">
            <v>0</v>
          </cell>
          <cell r="J5018">
            <v>0</v>
          </cell>
          <cell r="K5018">
            <v>0</v>
          </cell>
          <cell r="L5018">
            <v>4060</v>
          </cell>
          <cell r="M5018">
            <v>137.61000000000001</v>
          </cell>
          <cell r="N5018">
            <v>34.700000000000003</v>
          </cell>
          <cell r="O5018">
            <v>0.25216190683816581</v>
          </cell>
          <cell r="P5018">
            <v>240</v>
          </cell>
          <cell r="Q5018">
            <v>118000</v>
          </cell>
          <cell r="R5018">
            <v>8.3524816510428028</v>
          </cell>
          <cell r="S5018">
            <v>76.333497536945814</v>
          </cell>
          <cell r="T5018">
            <v>29078</v>
          </cell>
          <cell r="U5018">
            <v>9.2962781233756182</v>
          </cell>
          <cell r="V5018">
            <v>2608684</v>
          </cell>
          <cell r="W5018">
            <v>54706.1</v>
          </cell>
          <cell r="X5018">
            <v>72</v>
          </cell>
          <cell r="Y5018">
            <v>0</v>
          </cell>
          <cell r="Z5018">
            <v>20.492800000000017</v>
          </cell>
        </row>
        <row r="5019">
          <cell r="A5019">
            <v>42636</v>
          </cell>
          <cell r="B5019">
            <v>0</v>
          </cell>
          <cell r="C5019">
            <v>0</v>
          </cell>
          <cell r="D5019">
            <v>362037</v>
          </cell>
          <cell r="E5019">
            <v>2174310</v>
          </cell>
          <cell r="F5019">
            <v>113060</v>
          </cell>
          <cell r="H5019">
            <v>0</v>
          </cell>
          <cell r="I5019">
            <v>0</v>
          </cell>
          <cell r="J5019">
            <v>0</v>
          </cell>
          <cell r="K5019">
            <v>0</v>
          </cell>
          <cell r="L5019">
            <v>4730</v>
          </cell>
          <cell r="M5019">
            <v>134.71</v>
          </cell>
          <cell r="N5019">
            <v>33.07</v>
          </cell>
          <cell r="O5019">
            <v>0.24549031252319797</v>
          </cell>
          <cell r="P5019">
            <v>240</v>
          </cell>
          <cell r="Q5019">
            <v>121000</v>
          </cell>
          <cell r="R5019">
            <v>8.4899784722737728</v>
          </cell>
          <cell r="S5019">
            <v>76.540591966173366</v>
          </cell>
          <cell r="T5019">
            <v>23472</v>
          </cell>
          <cell r="U5019">
            <v>7.3886903748650177</v>
          </cell>
          <cell r="V5019">
            <v>2649407</v>
          </cell>
          <cell r="W5019">
            <v>55227.9</v>
          </cell>
          <cell r="X5019">
            <v>74</v>
          </cell>
          <cell r="Y5019">
            <v>0</v>
          </cell>
          <cell r="Z5019">
            <v>22.678399999999996</v>
          </cell>
        </row>
        <row r="5020">
          <cell r="A5020">
            <v>42637</v>
          </cell>
          <cell r="B5020">
            <v>0</v>
          </cell>
          <cell r="C5020">
            <v>0</v>
          </cell>
          <cell r="D5020">
            <v>365000</v>
          </cell>
          <cell r="E5020">
            <v>2197380</v>
          </cell>
          <cell r="F5020">
            <v>113110</v>
          </cell>
          <cell r="H5020">
            <v>0</v>
          </cell>
          <cell r="I5020">
            <v>0</v>
          </cell>
          <cell r="J5020">
            <v>0</v>
          </cell>
          <cell r="K5020">
            <v>0</v>
          </cell>
          <cell r="L5020">
            <v>4600</v>
          </cell>
          <cell r="M5020">
            <v>135.05000000000001</v>
          </cell>
          <cell r="N5020">
            <v>33.6</v>
          </cell>
          <cell r="O5020">
            <v>0.24879674194742687</v>
          </cell>
          <cell r="P5020">
            <v>240</v>
          </cell>
          <cell r="Q5020">
            <v>119000</v>
          </cell>
          <cell r="R5020">
            <v>8.5542021473528322</v>
          </cell>
          <cell r="S5020">
            <v>79.347826086956516</v>
          </cell>
          <cell r="T5020">
            <v>22989</v>
          </cell>
          <cell r="U5020">
            <v>7.166098920197796</v>
          </cell>
          <cell r="V5020">
            <v>2675490</v>
          </cell>
          <cell r="W5020">
            <v>55630.2</v>
          </cell>
          <cell r="X5020">
            <v>76</v>
          </cell>
          <cell r="Y5020">
            <v>0</v>
          </cell>
          <cell r="Z5020">
            <v>23.953600000000023</v>
          </cell>
        </row>
        <row r="5021">
          <cell r="A5021">
            <v>42638</v>
          </cell>
          <cell r="B5021">
            <v>0</v>
          </cell>
          <cell r="C5021">
            <v>0</v>
          </cell>
          <cell r="D5021">
            <v>402822</v>
          </cell>
          <cell r="E5021">
            <v>2211360</v>
          </cell>
          <cell r="F5021">
            <v>113780</v>
          </cell>
          <cell r="H5021">
            <v>0</v>
          </cell>
          <cell r="I5021">
            <v>0</v>
          </cell>
          <cell r="J5021">
            <v>0</v>
          </cell>
          <cell r="K5021">
            <v>0</v>
          </cell>
          <cell r="L5021">
            <v>4980</v>
          </cell>
          <cell r="M5021">
            <v>137.96</v>
          </cell>
          <cell r="N5021">
            <v>34.99</v>
          </cell>
          <cell r="O5021">
            <v>0.25362423890982894</v>
          </cell>
          <cell r="P5021">
            <v>240</v>
          </cell>
          <cell r="Q5021">
            <v>120000</v>
          </cell>
          <cell r="R5021">
            <v>8.4268628587996517</v>
          </cell>
          <cell r="S5021">
            <v>80.887951807228916</v>
          </cell>
          <cell r="T5021">
            <v>23338</v>
          </cell>
          <cell r="U5021">
            <v>7.1349571584941431</v>
          </cell>
          <cell r="V5021">
            <v>2727962</v>
          </cell>
          <cell r="W5021">
            <v>55340</v>
          </cell>
          <cell r="X5021">
            <v>76</v>
          </cell>
          <cell r="Y5021">
            <v>0</v>
          </cell>
          <cell r="Z5021">
            <v>23.953600000000023</v>
          </cell>
        </row>
        <row r="5022">
          <cell r="A5022">
            <v>42639</v>
          </cell>
          <cell r="B5022">
            <v>0</v>
          </cell>
          <cell r="C5022">
            <v>0</v>
          </cell>
          <cell r="D5022">
            <v>40381</v>
          </cell>
          <cell r="E5022">
            <v>1988500</v>
          </cell>
          <cell r="F5022">
            <v>103070</v>
          </cell>
          <cell r="H5022">
            <v>0</v>
          </cell>
          <cell r="I5022">
            <v>0</v>
          </cell>
          <cell r="J5022">
            <v>0</v>
          </cell>
          <cell r="K5022">
            <v>0</v>
          </cell>
          <cell r="L5022">
            <v>600</v>
          </cell>
          <cell r="M5022">
            <v>123.98</v>
          </cell>
          <cell r="N5022">
            <v>30.5</v>
          </cell>
          <cell r="O5022">
            <v>0.24600742055170188</v>
          </cell>
          <cell r="P5022">
            <v>240</v>
          </cell>
          <cell r="Q5022">
            <v>102000</v>
          </cell>
          <cell r="R5022">
            <v>8.4351105016938224</v>
          </cell>
          <cell r="S5022">
            <v>67.301666666666662</v>
          </cell>
          <cell r="T5022">
            <v>21944</v>
          </cell>
          <cell r="U5022">
            <v>8.5842948548067</v>
          </cell>
          <cell r="V5022">
            <v>2131951</v>
          </cell>
          <cell r="W5022">
            <v>55671.7</v>
          </cell>
          <cell r="X5022">
            <v>62</v>
          </cell>
          <cell r="Y5022">
            <v>3</v>
          </cell>
          <cell r="Z5022">
            <v>9.1567999999999898</v>
          </cell>
        </row>
        <row r="5023">
          <cell r="A5023">
            <v>42640</v>
          </cell>
          <cell r="B5023">
            <v>0</v>
          </cell>
          <cell r="C5023">
            <v>0</v>
          </cell>
          <cell r="D5023">
            <v>8368</v>
          </cell>
          <cell r="E5023">
            <v>1912400</v>
          </cell>
          <cell r="F5023">
            <v>102600</v>
          </cell>
          <cell r="H5023">
            <v>0</v>
          </cell>
          <cell r="I5023">
            <v>0</v>
          </cell>
          <cell r="J5023">
            <v>0</v>
          </cell>
          <cell r="K5023">
            <v>0</v>
          </cell>
          <cell r="L5023">
            <v>380</v>
          </cell>
          <cell r="M5023">
            <v>119.2</v>
          </cell>
          <cell r="N5023">
            <v>29.7</v>
          </cell>
          <cell r="O5023">
            <v>0.24916107382550334</v>
          </cell>
          <cell r="P5023">
            <v>240</v>
          </cell>
          <cell r="Q5023">
            <v>97000</v>
          </cell>
          <cell r="R5023">
            <v>8.4521812080536911</v>
          </cell>
          <cell r="S5023">
            <v>22.021052631578947</v>
          </cell>
          <cell r="T5023">
            <v>22657</v>
          </cell>
          <cell r="U5023">
            <v>9.3388538318289118</v>
          </cell>
          <cell r="V5023">
            <v>2023368</v>
          </cell>
          <cell r="W5023">
            <v>56405.5</v>
          </cell>
          <cell r="X5023">
            <v>62</v>
          </cell>
          <cell r="Y5023">
            <v>3</v>
          </cell>
          <cell r="Z5023">
            <v>7.1615999999999715</v>
          </cell>
        </row>
        <row r="5024">
          <cell r="A5024">
            <v>42641</v>
          </cell>
          <cell r="B5024">
            <v>0</v>
          </cell>
          <cell r="C5024">
            <v>0</v>
          </cell>
          <cell r="D5024">
            <v>0</v>
          </cell>
          <cell r="E5024">
            <v>1866190</v>
          </cell>
          <cell r="F5024">
            <v>101050</v>
          </cell>
          <cell r="H5024">
            <v>0</v>
          </cell>
          <cell r="I5024">
            <v>0</v>
          </cell>
          <cell r="J5024">
            <v>0</v>
          </cell>
          <cell r="K5024">
            <v>0</v>
          </cell>
          <cell r="L5024">
            <v>0</v>
          </cell>
          <cell r="M5024">
            <v>117.39</v>
          </cell>
          <cell r="N5024">
            <v>28.99</v>
          </cell>
          <cell r="O5024">
            <v>0.24695459579180509</v>
          </cell>
          <cell r="P5024">
            <v>240</v>
          </cell>
          <cell r="Q5024">
            <v>85000</v>
          </cell>
          <cell r="R5024">
            <v>8.3790782860550301</v>
          </cell>
          <cell r="S5024" t="str">
            <v/>
          </cell>
          <cell r="T5024">
            <v>25498</v>
          </cell>
          <cell r="U5024">
            <v>10.809729367031984</v>
          </cell>
          <cell r="V5024">
            <v>1967240</v>
          </cell>
          <cell r="W5024">
            <v>46132.1</v>
          </cell>
          <cell r="X5024">
            <v>61</v>
          </cell>
          <cell r="Y5024">
            <v>4</v>
          </cell>
          <cell r="Z5024">
            <v>5.6335999999999942</v>
          </cell>
        </row>
        <row r="5025">
          <cell r="A5025">
            <v>42642</v>
          </cell>
          <cell r="B5025">
            <v>0</v>
          </cell>
          <cell r="C5025">
            <v>0</v>
          </cell>
          <cell r="D5025">
            <v>1060</v>
          </cell>
          <cell r="E5025">
            <v>1892550</v>
          </cell>
          <cell r="F5025">
            <v>103500</v>
          </cell>
          <cell r="H5025">
            <v>0</v>
          </cell>
          <cell r="I5025">
            <v>0</v>
          </cell>
          <cell r="J5025">
            <v>0</v>
          </cell>
          <cell r="K5025">
            <v>0</v>
          </cell>
          <cell r="L5025">
            <v>90</v>
          </cell>
          <cell r="M5025">
            <v>119.89</v>
          </cell>
          <cell r="N5025">
            <v>28.61</v>
          </cell>
          <cell r="O5025">
            <v>0.23863541579781467</v>
          </cell>
          <cell r="P5025">
            <v>240</v>
          </cell>
          <cell r="Q5025">
            <v>90000</v>
          </cell>
          <cell r="R5025">
            <v>8.3245057969805654</v>
          </cell>
          <cell r="S5025">
            <v>11.777777777777779</v>
          </cell>
          <cell r="T5025">
            <v>23645</v>
          </cell>
          <cell r="U5025">
            <v>9.8742332670709168</v>
          </cell>
          <cell r="V5025">
            <v>1997110</v>
          </cell>
          <cell r="W5025">
            <v>43984.6</v>
          </cell>
          <cell r="X5025">
            <v>58</v>
          </cell>
          <cell r="Y5025">
            <v>7</v>
          </cell>
          <cell r="Z5025">
            <v>6.5967999999999947</v>
          </cell>
        </row>
        <row r="5026">
          <cell r="A5026">
            <v>42643</v>
          </cell>
          <cell r="B5026">
            <v>0</v>
          </cell>
          <cell r="C5026">
            <v>0</v>
          </cell>
          <cell r="D5026">
            <v>3822</v>
          </cell>
          <cell r="E5026">
            <v>1917070</v>
          </cell>
          <cell r="F5026">
            <v>101360</v>
          </cell>
          <cell r="H5026">
            <v>0</v>
          </cell>
          <cell r="I5026">
            <v>0</v>
          </cell>
          <cell r="J5026">
            <v>0</v>
          </cell>
          <cell r="K5026">
            <v>0</v>
          </cell>
          <cell r="L5026">
            <v>300</v>
          </cell>
          <cell r="M5026">
            <v>120.35</v>
          </cell>
          <cell r="N5026">
            <v>29.83</v>
          </cell>
          <cell r="O5026">
            <v>0.24786040714582466</v>
          </cell>
          <cell r="P5026">
            <v>240</v>
          </cell>
          <cell r="Q5026">
            <v>94000</v>
          </cell>
          <cell r="R5026">
            <v>8.3856668051516419</v>
          </cell>
          <cell r="S5026">
            <v>12.74</v>
          </cell>
          <cell r="T5026">
            <v>25050</v>
          </cell>
          <cell r="U5026">
            <v>10.330908314097353</v>
          </cell>
          <cell r="V5026">
            <v>2022252</v>
          </cell>
          <cell r="W5026">
            <v>42156.1</v>
          </cell>
          <cell r="X5026">
            <v>63</v>
          </cell>
          <cell r="Y5026">
            <v>2</v>
          </cell>
          <cell r="Z5026">
            <v>12.435199999999995</v>
          </cell>
        </row>
        <row r="5027">
          <cell r="A5027">
            <v>42644</v>
          </cell>
          <cell r="B5027">
            <v>0</v>
          </cell>
          <cell r="C5027">
            <v>0</v>
          </cell>
          <cell r="D5027">
            <v>1011</v>
          </cell>
          <cell r="E5027">
            <v>1927870</v>
          </cell>
          <cell r="F5027">
            <v>104000</v>
          </cell>
          <cell r="H5027">
            <v>0</v>
          </cell>
          <cell r="I5027">
            <v>0</v>
          </cell>
          <cell r="J5027">
            <v>0</v>
          </cell>
          <cell r="K5027">
            <v>0</v>
          </cell>
          <cell r="L5027">
            <v>40</v>
          </cell>
          <cell r="M5027">
            <v>120.96</v>
          </cell>
          <cell r="N5027">
            <v>30.41</v>
          </cell>
          <cell r="O5027">
            <v>0.25140542328042331</v>
          </cell>
          <cell r="P5027">
            <v>240</v>
          </cell>
          <cell r="Q5027">
            <v>91000</v>
          </cell>
          <cell r="R5027">
            <v>8.3989335317460316</v>
          </cell>
          <cell r="S5027">
            <v>25.274999999999999</v>
          </cell>
          <cell r="T5027">
            <v>25494</v>
          </cell>
          <cell r="U5027">
            <v>10.459046053359739</v>
          </cell>
          <cell r="V5027">
            <v>2032881</v>
          </cell>
          <cell r="W5027">
            <v>42325.7</v>
          </cell>
          <cell r="X5027">
            <v>64</v>
          </cell>
          <cell r="Y5027">
            <v>1</v>
          </cell>
          <cell r="Z5027">
            <v>13.039999999999985</v>
          </cell>
        </row>
        <row r="5028">
          <cell r="A5028">
            <v>42645</v>
          </cell>
          <cell r="B5028">
            <v>0</v>
          </cell>
          <cell r="C5028">
            <v>0</v>
          </cell>
          <cell r="D5028">
            <v>1011</v>
          </cell>
          <cell r="E5028">
            <v>1923400</v>
          </cell>
          <cell r="F5028">
            <v>100520</v>
          </cell>
          <cell r="H5028">
            <v>0</v>
          </cell>
          <cell r="I5028">
            <v>0</v>
          </cell>
          <cell r="J5028">
            <v>0</v>
          </cell>
          <cell r="K5028">
            <v>0</v>
          </cell>
          <cell r="L5028">
            <v>220</v>
          </cell>
          <cell r="M5028">
            <v>121</v>
          </cell>
          <cell r="N5028">
            <v>29.65</v>
          </cell>
          <cell r="O5028">
            <v>0.24504132231404957</v>
          </cell>
          <cell r="P5028">
            <v>240</v>
          </cell>
          <cell r="Q5028">
            <v>88000</v>
          </cell>
          <cell r="R5028">
            <v>8.3633057851239663</v>
          </cell>
          <cell r="S5028">
            <v>4.5954545454545457</v>
          </cell>
          <cell r="T5028">
            <v>28337</v>
          </cell>
          <cell r="U5028">
            <v>11.671043605930276</v>
          </cell>
          <cell r="V5028">
            <v>2024931</v>
          </cell>
          <cell r="W5028">
            <v>43282.9</v>
          </cell>
          <cell r="X5028">
            <v>62</v>
          </cell>
          <cell r="Y5028">
            <v>3</v>
          </cell>
          <cell r="Z5028">
            <v>10.881599999999985</v>
          </cell>
        </row>
        <row r="5029">
          <cell r="A5029">
            <v>42646</v>
          </cell>
          <cell r="B5029">
            <v>0</v>
          </cell>
          <cell r="C5029">
            <v>0</v>
          </cell>
          <cell r="D5029">
            <v>70618</v>
          </cell>
          <cell r="E5029">
            <v>2008120</v>
          </cell>
          <cell r="F5029">
            <v>106870</v>
          </cell>
          <cell r="H5029">
            <v>0</v>
          </cell>
          <cell r="I5029">
            <v>0</v>
          </cell>
          <cell r="J5029">
            <v>0</v>
          </cell>
          <cell r="K5029">
            <v>0</v>
          </cell>
          <cell r="L5029">
            <v>1020</v>
          </cell>
          <cell r="M5029">
            <v>127.96</v>
          </cell>
          <cell r="N5029">
            <v>32.07</v>
          </cell>
          <cell r="O5029">
            <v>0.25062519537355427</v>
          </cell>
          <cell r="P5029">
            <v>240</v>
          </cell>
          <cell r="Q5029">
            <v>102000</v>
          </cell>
          <cell r="R5029">
            <v>8.2642622694592056</v>
          </cell>
          <cell r="S5029">
            <v>69.233333333333334</v>
          </cell>
          <cell r="T5029">
            <v>27814</v>
          </cell>
          <cell r="U5029">
            <v>10.613465909714826</v>
          </cell>
          <cell r="V5029">
            <v>2185608</v>
          </cell>
          <cell r="W5029">
            <v>44693.4</v>
          </cell>
          <cell r="X5029">
            <v>66</v>
          </cell>
          <cell r="Y5029">
            <v>0</v>
          </cell>
          <cell r="Z5029">
            <v>15.012799999999999</v>
          </cell>
        </row>
        <row r="5030">
          <cell r="A5030">
            <v>42647</v>
          </cell>
          <cell r="B5030">
            <v>0</v>
          </cell>
          <cell r="C5030">
            <v>0</v>
          </cell>
          <cell r="D5030">
            <v>163041</v>
          </cell>
          <cell r="E5030">
            <v>2082710</v>
          </cell>
          <cell r="F5030">
            <v>109310</v>
          </cell>
          <cell r="H5030">
            <v>0</v>
          </cell>
          <cell r="I5030">
            <v>0</v>
          </cell>
          <cell r="J5030">
            <v>0</v>
          </cell>
          <cell r="K5030">
            <v>0</v>
          </cell>
          <cell r="L5030">
            <v>2120</v>
          </cell>
          <cell r="M5030">
            <v>132.58000000000001</v>
          </cell>
          <cell r="N5030">
            <v>34.32</v>
          </cell>
          <cell r="O5030">
            <v>0.25886257354050385</v>
          </cell>
          <cell r="P5030">
            <v>240</v>
          </cell>
          <cell r="Q5030">
            <v>105000</v>
          </cell>
          <cell r="R5030">
            <v>8.2667823201086144</v>
          </cell>
          <cell r="S5030">
            <v>76.906132075471703</v>
          </cell>
          <cell r="T5030">
            <v>27075</v>
          </cell>
          <cell r="U5030">
            <v>9.588095594976096</v>
          </cell>
          <cell r="V5030">
            <v>2355061</v>
          </cell>
          <cell r="W5030">
            <v>44566.2</v>
          </cell>
          <cell r="X5030">
            <v>66</v>
          </cell>
          <cell r="Y5030">
            <v>0</v>
          </cell>
          <cell r="Z5030">
            <v>14.003200000000007</v>
          </cell>
        </row>
        <row r="5031">
          <cell r="A5031">
            <v>42648</v>
          </cell>
          <cell r="B5031">
            <v>0</v>
          </cell>
          <cell r="C5031">
            <v>0</v>
          </cell>
          <cell r="D5031">
            <v>390973</v>
          </cell>
          <cell r="E5031">
            <v>2152300</v>
          </cell>
          <cell r="F5031">
            <v>111720</v>
          </cell>
          <cell r="H5031">
            <v>0</v>
          </cell>
          <cell r="I5031">
            <v>0</v>
          </cell>
          <cell r="J5031">
            <v>0</v>
          </cell>
          <cell r="K5031">
            <v>0</v>
          </cell>
          <cell r="L5031">
            <v>5090</v>
          </cell>
          <cell r="M5031">
            <v>135.81</v>
          </cell>
          <cell r="N5031">
            <v>34.5</v>
          </cell>
          <cell r="O5031">
            <v>0.25403136735144688</v>
          </cell>
          <cell r="P5031">
            <v>240</v>
          </cell>
          <cell r="Q5031">
            <v>121000</v>
          </cell>
          <cell r="R5031">
            <v>8.3352477726235179</v>
          </cell>
          <cell r="S5031">
            <v>76.811984282907659</v>
          </cell>
          <cell r="T5031">
            <v>25599</v>
          </cell>
          <cell r="U5031">
            <v>8.0412889977487705</v>
          </cell>
          <cell r="V5031">
            <v>2654993</v>
          </cell>
          <cell r="W5031">
            <v>48349.1</v>
          </cell>
          <cell r="X5031">
            <v>73</v>
          </cell>
          <cell r="Y5031">
            <v>0</v>
          </cell>
          <cell r="Z5031">
            <v>19.435199999999995</v>
          </cell>
        </row>
        <row r="5032">
          <cell r="A5032">
            <v>42649</v>
          </cell>
          <cell r="B5032">
            <v>0</v>
          </cell>
          <cell r="C5032">
            <v>0</v>
          </cell>
          <cell r="D5032">
            <v>292372</v>
          </cell>
          <cell r="E5032">
            <v>2160850</v>
          </cell>
          <cell r="F5032">
            <v>114380</v>
          </cell>
          <cell r="H5032">
            <v>0</v>
          </cell>
          <cell r="I5032">
            <v>0</v>
          </cell>
          <cell r="J5032">
            <v>0</v>
          </cell>
          <cell r="K5032">
            <v>0</v>
          </cell>
          <cell r="L5032">
            <v>3910</v>
          </cell>
          <cell r="M5032">
            <v>137.55000000000001</v>
          </cell>
          <cell r="N5032">
            <v>33.74</v>
          </cell>
          <cell r="O5032">
            <v>0.24529262086513995</v>
          </cell>
          <cell r="P5032">
            <v>240</v>
          </cell>
          <cell r="Q5032">
            <v>114000</v>
          </cell>
          <cell r="R5032">
            <v>8.2705561613958558</v>
          </cell>
          <cell r="S5032">
            <v>74.775447570332474</v>
          </cell>
          <cell r="T5032">
            <v>22909</v>
          </cell>
          <cell r="U5032">
            <v>7.4412257039837169</v>
          </cell>
          <cell r="V5032">
            <v>2567602</v>
          </cell>
          <cell r="W5032">
            <v>50515</v>
          </cell>
          <cell r="X5032">
            <v>72</v>
          </cell>
          <cell r="Y5032">
            <v>0</v>
          </cell>
          <cell r="Z5032">
            <v>16.387200000000021</v>
          </cell>
        </row>
        <row r="5033">
          <cell r="A5033">
            <v>42650</v>
          </cell>
          <cell r="B5033">
            <v>0</v>
          </cell>
          <cell r="C5033">
            <v>0</v>
          </cell>
          <cell r="D5033">
            <v>140298</v>
          </cell>
          <cell r="E5033">
            <v>2091530</v>
          </cell>
          <cell r="F5033">
            <v>108660</v>
          </cell>
          <cell r="H5033">
            <v>0</v>
          </cell>
          <cell r="I5033">
            <v>0</v>
          </cell>
          <cell r="J5033">
            <v>0</v>
          </cell>
          <cell r="K5033">
            <v>0</v>
          </cell>
          <cell r="L5033">
            <v>1910</v>
          </cell>
          <cell r="M5033">
            <v>130.18</v>
          </cell>
          <cell r="N5033">
            <v>32.15</v>
          </cell>
          <cell r="O5033">
            <v>0.24696573974496849</v>
          </cell>
          <cell r="P5033">
            <v>240</v>
          </cell>
          <cell r="Q5033">
            <v>121000</v>
          </cell>
          <cell r="R5033">
            <v>8.4505684436933475</v>
          </cell>
          <cell r="S5033">
            <v>73.45445026178011</v>
          </cell>
          <cell r="T5033">
            <v>23282</v>
          </cell>
          <cell r="U5033">
            <v>8.296213439248568</v>
          </cell>
          <cell r="V5033">
            <v>2340488</v>
          </cell>
          <cell r="W5033">
            <v>53802.400000000001</v>
          </cell>
          <cell r="X5033">
            <v>65</v>
          </cell>
          <cell r="Y5033">
            <v>0</v>
          </cell>
          <cell r="Z5033">
            <v>11.196799999999989</v>
          </cell>
        </row>
        <row r="5034">
          <cell r="A5034">
            <v>42651</v>
          </cell>
          <cell r="B5034">
            <v>0</v>
          </cell>
          <cell r="C5034">
            <v>0</v>
          </cell>
          <cell r="D5034">
            <v>975</v>
          </cell>
          <cell r="E5034">
            <v>1814700</v>
          </cell>
          <cell r="F5034">
            <v>100720</v>
          </cell>
          <cell r="H5034">
            <v>0</v>
          </cell>
          <cell r="I5034">
            <v>0</v>
          </cell>
          <cell r="J5034">
            <v>0</v>
          </cell>
          <cell r="K5034">
            <v>0</v>
          </cell>
          <cell r="L5034">
            <v>90</v>
          </cell>
          <cell r="M5034">
            <v>113.54</v>
          </cell>
          <cell r="N5034">
            <v>27.38</v>
          </cell>
          <cell r="O5034">
            <v>0.24114849392284654</v>
          </cell>
          <cell r="P5034">
            <v>240</v>
          </cell>
          <cell r="Q5034">
            <v>84000</v>
          </cell>
          <cell r="R5034">
            <v>8.4350008807468733</v>
          </cell>
          <cell r="S5034">
            <v>10.833333333333334</v>
          </cell>
          <cell r="T5034">
            <v>23430</v>
          </cell>
          <cell r="U5034">
            <v>10.196551337276501</v>
          </cell>
          <cell r="V5034">
            <v>1916395</v>
          </cell>
          <cell r="W5034">
            <v>55089.7</v>
          </cell>
          <cell r="X5034">
            <v>56</v>
          </cell>
          <cell r="Y5034">
            <v>9</v>
          </cell>
          <cell r="Z5034">
            <v>1.4687999999999946</v>
          </cell>
        </row>
        <row r="5035">
          <cell r="A5035">
            <v>42652</v>
          </cell>
          <cell r="B5035">
            <v>0</v>
          </cell>
          <cell r="C5035">
            <v>0</v>
          </cell>
          <cell r="D5035">
            <v>0</v>
          </cell>
          <cell r="E5035">
            <v>1807960</v>
          </cell>
          <cell r="F5035">
            <v>101180</v>
          </cell>
          <cell r="H5035">
            <v>0</v>
          </cell>
          <cell r="I5035">
            <v>0</v>
          </cell>
          <cell r="J5035">
            <v>0</v>
          </cell>
          <cell r="K5035">
            <v>0</v>
          </cell>
          <cell r="L5035">
            <v>0</v>
          </cell>
          <cell r="M5035">
            <v>112.52</v>
          </cell>
          <cell r="N5035">
            <v>27.52</v>
          </cell>
          <cell r="O5035">
            <v>0.24457874155705653</v>
          </cell>
          <cell r="P5035">
            <v>240</v>
          </cell>
          <cell r="Q5035">
            <v>81000</v>
          </cell>
          <cell r="R5035">
            <v>8.4835584784927125</v>
          </cell>
          <cell r="S5035" t="str">
            <v/>
          </cell>
          <cell r="T5035">
            <v>25871</v>
          </cell>
          <cell r="U5035">
            <v>11.301640529243533</v>
          </cell>
          <cell r="V5035">
            <v>1909140</v>
          </cell>
          <cell r="W5035">
            <v>50641.3</v>
          </cell>
          <cell r="X5035">
            <v>57</v>
          </cell>
          <cell r="Y5035">
            <v>8</v>
          </cell>
          <cell r="Z5035">
            <v>4.7455999999999889</v>
          </cell>
        </row>
        <row r="5036">
          <cell r="A5036">
            <v>42653</v>
          </cell>
          <cell r="B5036">
            <v>0</v>
          </cell>
          <cell r="C5036">
            <v>0</v>
          </cell>
          <cell r="D5036">
            <v>988</v>
          </cell>
          <cell r="E5036">
            <v>1880240</v>
          </cell>
          <cell r="F5036">
            <v>103550</v>
          </cell>
          <cell r="H5036">
            <v>0</v>
          </cell>
          <cell r="I5036">
            <v>0</v>
          </cell>
          <cell r="J5036">
            <v>0</v>
          </cell>
          <cell r="K5036">
            <v>0</v>
          </cell>
          <cell r="L5036">
            <v>300</v>
          </cell>
          <cell r="M5036">
            <v>117.12</v>
          </cell>
          <cell r="N5036">
            <v>29.75</v>
          </cell>
          <cell r="O5036">
            <v>0.25401297814207652</v>
          </cell>
          <cell r="P5036">
            <v>240</v>
          </cell>
          <cell r="Q5036">
            <v>92000</v>
          </cell>
          <cell r="R5036">
            <v>8.4690488387978142</v>
          </cell>
          <cell r="S5036">
            <v>3.2933333333333334</v>
          </cell>
          <cell r="T5036">
            <v>23309</v>
          </cell>
          <cell r="U5036">
            <v>9.794398164429472</v>
          </cell>
          <cell r="V5036">
            <v>1984778</v>
          </cell>
          <cell r="W5036">
            <v>39512.300000000003</v>
          </cell>
          <cell r="X5036">
            <v>60</v>
          </cell>
          <cell r="Y5036">
            <v>5</v>
          </cell>
          <cell r="Z5036">
            <v>7.6287999999999982</v>
          </cell>
        </row>
        <row r="5037">
          <cell r="A5037">
            <v>42654</v>
          </cell>
          <cell r="B5037">
            <v>0</v>
          </cell>
          <cell r="C5037">
            <v>0</v>
          </cell>
          <cell r="D5037">
            <v>52403</v>
          </cell>
          <cell r="E5037">
            <v>1936760</v>
          </cell>
          <cell r="F5037">
            <v>103550</v>
          </cell>
          <cell r="H5037">
            <v>0</v>
          </cell>
          <cell r="I5037">
            <v>0</v>
          </cell>
          <cell r="J5037">
            <v>0</v>
          </cell>
          <cell r="K5037">
            <v>0</v>
          </cell>
          <cell r="L5037">
            <v>760</v>
          </cell>
          <cell r="M5037">
            <v>119.39</v>
          </cell>
          <cell r="N5037">
            <v>28.72</v>
          </cell>
          <cell r="O5037">
            <v>0.24055616048245246</v>
          </cell>
          <cell r="P5037">
            <v>240</v>
          </cell>
          <cell r="Q5037">
            <v>106000</v>
          </cell>
          <cell r="R5037">
            <v>8.5447273641008454</v>
          </cell>
          <cell r="S5037">
            <v>68.951315789473682</v>
          </cell>
          <cell r="T5037">
            <v>25881</v>
          </cell>
          <cell r="U5037">
            <v>10.314244714874903</v>
          </cell>
          <cell r="V5037">
            <v>2092713</v>
          </cell>
          <cell r="W5037">
            <v>39001.1</v>
          </cell>
          <cell r="X5037">
            <v>64</v>
          </cell>
          <cell r="Y5037">
            <v>1</v>
          </cell>
          <cell r="Z5037">
            <v>10.259199999999986</v>
          </cell>
        </row>
        <row r="5038">
          <cell r="A5038">
            <v>42655</v>
          </cell>
          <cell r="B5038">
            <v>0</v>
          </cell>
          <cell r="C5038">
            <v>0</v>
          </cell>
          <cell r="D5038">
            <v>112553</v>
          </cell>
          <cell r="E5038">
            <v>2070150</v>
          </cell>
          <cell r="F5038">
            <v>110860</v>
          </cell>
          <cell r="H5038">
            <v>0</v>
          </cell>
          <cell r="I5038">
            <v>0</v>
          </cell>
          <cell r="J5038">
            <v>0</v>
          </cell>
          <cell r="K5038">
            <v>0</v>
          </cell>
          <cell r="L5038">
            <v>1630</v>
          </cell>
          <cell r="M5038">
            <v>126.11</v>
          </cell>
          <cell r="N5038">
            <v>31.55</v>
          </cell>
          <cell r="O5038">
            <v>0.25017841566886051</v>
          </cell>
          <cell r="P5038">
            <v>240</v>
          </cell>
          <cell r="Q5038">
            <v>108000</v>
          </cell>
          <cell r="R5038">
            <v>8.647252398699548</v>
          </cell>
          <cell r="S5038">
            <v>69.050920245398771</v>
          </cell>
          <cell r="T5038">
            <v>25061</v>
          </cell>
          <cell r="U5038">
            <v>9.112840589074727</v>
          </cell>
          <cell r="V5038">
            <v>2293563</v>
          </cell>
          <cell r="W5038">
            <v>42633.7</v>
          </cell>
          <cell r="X5038">
            <v>66</v>
          </cell>
          <cell r="Y5038">
            <v>0</v>
          </cell>
          <cell r="Z5038">
            <v>11.071999999999981</v>
          </cell>
        </row>
        <row r="5039">
          <cell r="A5039">
            <v>42656</v>
          </cell>
          <cell r="B5039">
            <v>0</v>
          </cell>
          <cell r="C5039">
            <v>0</v>
          </cell>
          <cell r="D5039">
            <v>0</v>
          </cell>
          <cell r="E5039">
            <v>1899960</v>
          </cell>
          <cell r="F5039">
            <v>102750</v>
          </cell>
          <cell r="H5039">
            <v>0</v>
          </cell>
          <cell r="I5039">
            <v>0</v>
          </cell>
          <cell r="J5039">
            <v>0</v>
          </cell>
          <cell r="K5039">
            <v>0</v>
          </cell>
          <cell r="L5039">
            <v>0</v>
          </cell>
          <cell r="M5039">
            <v>114.92</v>
          </cell>
          <cell r="N5039">
            <v>29.65</v>
          </cell>
          <cell r="O5039">
            <v>0.25800556909154193</v>
          </cell>
          <cell r="P5039">
            <v>240</v>
          </cell>
          <cell r="Q5039">
            <v>86000</v>
          </cell>
          <cell r="R5039">
            <v>8.7134963452836764</v>
          </cell>
          <cell r="S5039" t="str">
            <v/>
          </cell>
          <cell r="T5039">
            <v>22942</v>
          </cell>
          <cell r="U5039">
            <v>9.5538685081714281</v>
          </cell>
          <cell r="V5039">
            <v>2002710</v>
          </cell>
          <cell r="W5039">
            <v>45172.4</v>
          </cell>
          <cell r="X5039">
            <v>52</v>
          </cell>
          <cell r="Y5039">
            <v>13</v>
          </cell>
          <cell r="Z5039">
            <v>9.7599999999978593E-2</v>
          </cell>
        </row>
        <row r="5040">
          <cell r="A5040">
            <v>42657</v>
          </cell>
          <cell r="B5040">
            <v>0</v>
          </cell>
          <cell r="C5040">
            <v>0</v>
          </cell>
          <cell r="D5040">
            <v>957</v>
          </cell>
          <cell r="E5040">
            <v>1831940</v>
          </cell>
          <cell r="F5040">
            <v>102090</v>
          </cell>
          <cell r="H5040">
            <v>0</v>
          </cell>
          <cell r="I5040">
            <v>0</v>
          </cell>
          <cell r="J5040">
            <v>0</v>
          </cell>
          <cell r="K5040">
            <v>0</v>
          </cell>
          <cell r="L5040">
            <v>300</v>
          </cell>
          <cell r="M5040">
            <v>112.64</v>
          </cell>
          <cell r="N5040">
            <v>26.23</v>
          </cell>
          <cell r="O5040">
            <v>0.23286576704545456</v>
          </cell>
          <cell r="P5040">
            <v>240</v>
          </cell>
          <cell r="Q5040">
            <v>83000</v>
          </cell>
          <cell r="R5040">
            <v>8.585005326704545</v>
          </cell>
          <cell r="S5040">
            <v>3.19</v>
          </cell>
          <cell r="T5040">
            <v>27957</v>
          </cell>
          <cell r="U5040">
            <v>12.049764675421592</v>
          </cell>
          <cell r="V5040">
            <v>1934987</v>
          </cell>
          <cell r="W5040">
            <v>50902.400000000001</v>
          </cell>
          <cell r="X5040">
            <v>51</v>
          </cell>
          <cell r="Y5040">
            <v>14</v>
          </cell>
          <cell r="Z5040">
            <v>0.53759999999998342</v>
          </cell>
        </row>
        <row r="5041">
          <cell r="A5041">
            <v>42658</v>
          </cell>
          <cell r="B5041">
            <v>0</v>
          </cell>
          <cell r="C5041">
            <v>0</v>
          </cell>
          <cell r="D5041">
            <v>125139</v>
          </cell>
          <cell r="E5041">
            <v>2002460</v>
          </cell>
          <cell r="F5041">
            <v>105930</v>
          </cell>
          <cell r="H5041">
            <v>0</v>
          </cell>
          <cell r="I5041">
            <v>0</v>
          </cell>
          <cell r="J5041">
            <v>0</v>
          </cell>
          <cell r="K5041">
            <v>0</v>
          </cell>
          <cell r="L5041">
            <v>1870</v>
          </cell>
          <cell r="M5041">
            <v>124.59</v>
          </cell>
          <cell r="N5041">
            <v>30.02</v>
          </cell>
          <cell r="O5041">
            <v>0.24095031703989084</v>
          </cell>
          <cell r="P5041">
            <v>240</v>
          </cell>
          <cell r="Q5041">
            <v>108000</v>
          </cell>
          <cell r="R5041">
            <v>8.4613131069909304</v>
          </cell>
          <cell r="S5041">
            <v>66.919251336898398</v>
          </cell>
          <cell r="T5041">
            <v>27597</v>
          </cell>
          <cell r="U5041">
            <v>10.304723153359548</v>
          </cell>
          <cell r="V5041">
            <v>2233529</v>
          </cell>
          <cell r="W5041">
            <v>42851.4</v>
          </cell>
          <cell r="X5041">
            <v>70</v>
          </cell>
          <cell r="Y5041">
            <v>0</v>
          </cell>
          <cell r="Z5041">
            <v>17.239999999999995</v>
          </cell>
        </row>
        <row r="5042">
          <cell r="A5042">
            <v>42659</v>
          </cell>
          <cell r="B5042">
            <v>0</v>
          </cell>
          <cell r="C5042">
            <v>0</v>
          </cell>
          <cell r="D5042">
            <v>250773</v>
          </cell>
          <cell r="E5042">
            <v>2078060</v>
          </cell>
          <cell r="F5042">
            <v>109950</v>
          </cell>
          <cell r="H5042">
            <v>0</v>
          </cell>
          <cell r="I5042">
            <v>0</v>
          </cell>
          <cell r="J5042">
            <v>0</v>
          </cell>
          <cell r="K5042">
            <v>0</v>
          </cell>
          <cell r="L5042">
            <v>3300</v>
          </cell>
          <cell r="M5042">
            <v>127.93</v>
          </cell>
          <cell r="N5042">
            <v>31.77</v>
          </cell>
          <cell r="O5042">
            <v>0.24833893535527241</v>
          </cell>
          <cell r="P5042">
            <v>240</v>
          </cell>
          <cell r="Q5042">
            <v>116000</v>
          </cell>
          <cell r="R5042">
            <v>8.5515907136715388</v>
          </cell>
          <cell r="S5042">
            <v>75.991818181818175</v>
          </cell>
          <cell r="T5042">
            <v>27425</v>
          </cell>
          <cell r="U5042">
            <v>9.3786327032786421</v>
          </cell>
          <cell r="V5042">
            <v>2438783</v>
          </cell>
          <cell r="W5042">
            <v>40217.199999999997</v>
          </cell>
          <cell r="X5042">
            <v>72</v>
          </cell>
          <cell r="Y5042">
            <v>0</v>
          </cell>
          <cell r="Z5042">
            <v>16.857600000000019</v>
          </cell>
        </row>
        <row r="5043">
          <cell r="A5043">
            <v>42660</v>
          </cell>
          <cell r="B5043">
            <v>0</v>
          </cell>
          <cell r="C5043">
            <v>0</v>
          </cell>
          <cell r="D5043">
            <v>291037</v>
          </cell>
          <cell r="E5043">
            <v>2110180</v>
          </cell>
          <cell r="F5043">
            <v>110240</v>
          </cell>
          <cell r="H5043">
            <v>0</v>
          </cell>
          <cell r="I5043">
            <v>0</v>
          </cell>
          <cell r="J5043">
            <v>0</v>
          </cell>
          <cell r="K5043">
            <v>0</v>
          </cell>
          <cell r="L5043">
            <v>3890</v>
          </cell>
          <cell r="M5043">
            <v>129.30000000000001</v>
          </cell>
          <cell r="N5043">
            <v>31.35</v>
          </cell>
          <cell r="O5043">
            <v>0.24245939675174014</v>
          </cell>
          <cell r="P5043">
            <v>240</v>
          </cell>
          <cell r="Q5043">
            <v>124000</v>
          </cell>
          <cell r="R5043">
            <v>8.5863109048723896</v>
          </cell>
          <cell r="S5043">
            <v>74.816709511568121</v>
          </cell>
          <cell r="T5043">
            <v>26985</v>
          </cell>
          <cell r="U5043">
            <v>8.9611289383015524</v>
          </cell>
          <cell r="V5043">
            <v>2511457</v>
          </cell>
          <cell r="W5043">
            <v>48133.4</v>
          </cell>
          <cell r="X5043">
            <v>76</v>
          </cell>
          <cell r="Y5043">
            <v>0</v>
          </cell>
          <cell r="Z5043">
            <v>19.044800000000009</v>
          </cell>
        </row>
        <row r="5044">
          <cell r="A5044">
            <v>42661</v>
          </cell>
          <cell r="B5044">
            <v>0</v>
          </cell>
          <cell r="C5044">
            <v>0</v>
          </cell>
          <cell r="D5044">
            <v>435010</v>
          </cell>
          <cell r="E5044">
            <v>2169340</v>
          </cell>
          <cell r="F5044">
            <v>115140</v>
          </cell>
          <cell r="H5044">
            <v>0</v>
          </cell>
          <cell r="I5044">
            <v>0</v>
          </cell>
          <cell r="J5044">
            <v>0</v>
          </cell>
          <cell r="K5044">
            <v>0</v>
          </cell>
          <cell r="L5044">
            <v>5630</v>
          </cell>
          <cell r="M5044">
            <v>134.15</v>
          </cell>
          <cell r="N5044">
            <v>32.770000000000003</v>
          </cell>
          <cell r="O5044">
            <v>0.24427879239657102</v>
          </cell>
          <cell r="P5044">
            <v>240</v>
          </cell>
          <cell r="Q5044">
            <v>122000</v>
          </cell>
          <cell r="R5044">
            <v>8.5146477823332098</v>
          </cell>
          <cell r="S5044">
            <v>77.266429840142095</v>
          </cell>
          <cell r="T5044">
            <v>25932</v>
          </cell>
          <cell r="U5044">
            <v>7.9526999547709307</v>
          </cell>
          <cell r="V5044">
            <v>2719490</v>
          </cell>
          <cell r="W5044">
            <v>50726.6</v>
          </cell>
          <cell r="X5044">
            <v>78</v>
          </cell>
          <cell r="Y5044">
            <v>0</v>
          </cell>
          <cell r="Z5044">
            <v>22.17600000000003</v>
          </cell>
        </row>
        <row r="5045">
          <cell r="A5045">
            <v>42662</v>
          </cell>
          <cell r="B5045">
            <v>0</v>
          </cell>
          <cell r="C5045">
            <v>0</v>
          </cell>
          <cell r="D5045">
            <v>508046</v>
          </cell>
          <cell r="E5045">
            <v>2171280</v>
          </cell>
          <cell r="F5045">
            <v>115110</v>
          </cell>
          <cell r="H5045">
            <v>0</v>
          </cell>
          <cell r="I5045">
            <v>0</v>
          </cell>
          <cell r="J5045">
            <v>0</v>
          </cell>
          <cell r="K5045">
            <v>0</v>
          </cell>
          <cell r="L5045">
            <v>6330</v>
          </cell>
          <cell r="M5045">
            <v>135.99</v>
          </cell>
          <cell r="N5045">
            <v>33.549999999999997</v>
          </cell>
          <cell r="O5045">
            <v>0.24670931686153391</v>
          </cell>
          <cell r="P5045">
            <v>240</v>
          </cell>
          <cell r="Q5045">
            <v>121000</v>
          </cell>
          <cell r="R5045">
            <v>8.4064637105669533</v>
          </cell>
          <cell r="S5045">
            <v>80.260031595576621</v>
          </cell>
          <cell r="T5045">
            <v>29160</v>
          </cell>
          <cell r="U5045">
            <v>8.702808008485432</v>
          </cell>
          <cell r="V5045">
            <v>2794436</v>
          </cell>
          <cell r="W5045">
            <v>51899.6</v>
          </cell>
          <cell r="X5045">
            <v>74</v>
          </cell>
          <cell r="Y5045">
            <v>0</v>
          </cell>
          <cell r="Z5045">
            <v>23.121600000000029</v>
          </cell>
        </row>
        <row r="5046">
          <cell r="A5046">
            <v>42663</v>
          </cell>
          <cell r="B5046">
            <v>0</v>
          </cell>
          <cell r="C5046">
            <v>0</v>
          </cell>
          <cell r="D5046">
            <v>4187</v>
          </cell>
          <cell r="E5046">
            <v>1982580</v>
          </cell>
          <cell r="F5046">
            <v>106320</v>
          </cell>
          <cell r="H5046">
            <v>0</v>
          </cell>
          <cell r="I5046">
            <v>0</v>
          </cell>
          <cell r="J5046">
            <v>0</v>
          </cell>
          <cell r="K5046">
            <v>0</v>
          </cell>
          <cell r="L5046">
            <v>260</v>
          </cell>
          <cell r="M5046">
            <v>123.35</v>
          </cell>
          <cell r="N5046">
            <v>32.28</v>
          </cell>
          <cell r="O5046">
            <v>0.26169436562626675</v>
          </cell>
          <cell r="P5046">
            <v>240</v>
          </cell>
          <cell r="Q5046">
            <v>89000</v>
          </cell>
          <cell r="R5046">
            <v>8.4673692744223761</v>
          </cell>
          <cell r="S5046">
            <v>16.103846153846153</v>
          </cell>
          <cell r="T5046">
            <v>28375</v>
          </cell>
          <cell r="U5046">
            <v>11.306147331668488</v>
          </cell>
          <cell r="V5046">
            <v>2093087</v>
          </cell>
          <cell r="W5046">
            <v>54495</v>
          </cell>
          <cell r="X5046">
            <v>57</v>
          </cell>
          <cell r="Y5046">
            <v>8</v>
          </cell>
          <cell r="Z5046">
            <v>5.9679999999999822</v>
          </cell>
        </row>
        <row r="5047">
          <cell r="A5047">
            <v>42664</v>
          </cell>
          <cell r="B5047">
            <v>0</v>
          </cell>
          <cell r="C5047">
            <v>0</v>
          </cell>
          <cell r="D5047">
            <v>1036450</v>
          </cell>
          <cell r="E5047">
            <v>653180</v>
          </cell>
          <cell r="F5047">
            <v>31980</v>
          </cell>
          <cell r="H5047">
            <v>0</v>
          </cell>
          <cell r="I5047">
            <v>0</v>
          </cell>
          <cell r="J5047">
            <v>0</v>
          </cell>
          <cell r="K5047">
            <v>0</v>
          </cell>
          <cell r="L5047">
            <v>13310</v>
          </cell>
          <cell r="M5047">
            <v>35.65</v>
          </cell>
          <cell r="N5047">
            <v>10.31</v>
          </cell>
          <cell r="O5047">
            <v>0.28920056100981772</v>
          </cell>
          <cell r="P5047">
            <v>240</v>
          </cell>
          <cell r="Q5047">
            <v>79000</v>
          </cell>
          <cell r="R5047">
            <v>9.6095371669004201</v>
          </cell>
          <cell r="S5047">
            <v>77.870022539444022</v>
          </cell>
          <cell r="T5047">
            <v>26767</v>
          </cell>
          <cell r="U5047">
            <v>12.966745081638697</v>
          </cell>
          <cell r="V5047">
            <v>1721610</v>
          </cell>
          <cell r="W5047">
            <v>54599.8</v>
          </cell>
          <cell r="X5047">
            <v>50</v>
          </cell>
          <cell r="Y5047">
            <v>15</v>
          </cell>
          <cell r="Z5047">
            <v>0</v>
          </cell>
        </row>
        <row r="5048">
          <cell r="A5048">
            <v>42665</v>
          </cell>
          <cell r="B5048">
            <v>0</v>
          </cell>
          <cell r="C5048">
            <v>0</v>
          </cell>
          <cell r="D5048">
            <v>1486330</v>
          </cell>
          <cell r="E5048">
            <v>0</v>
          </cell>
          <cell r="F5048">
            <v>0</v>
          </cell>
          <cell r="H5048">
            <v>0</v>
          </cell>
          <cell r="I5048">
            <v>0</v>
          </cell>
          <cell r="J5048">
            <v>0</v>
          </cell>
          <cell r="K5048">
            <v>0</v>
          </cell>
          <cell r="L5048">
            <v>18830</v>
          </cell>
          <cell r="M5048">
            <v>0</v>
          </cell>
          <cell r="N5048">
            <v>0</v>
          </cell>
          <cell r="O5048" t="str">
            <v/>
          </cell>
          <cell r="P5048">
            <v>240</v>
          </cell>
          <cell r="Q5048">
            <v>65000</v>
          </cell>
          <cell r="R5048" t="str">
            <v/>
          </cell>
          <cell r="S5048">
            <v>78.93414763674987</v>
          </cell>
          <cell r="T5048">
            <v>24896</v>
          </cell>
          <cell r="U5048">
            <v>13.969484569375576</v>
          </cell>
          <cell r="V5048">
            <v>1486330</v>
          </cell>
          <cell r="W5048">
            <v>46125.2</v>
          </cell>
          <cell r="X5048">
            <v>50</v>
          </cell>
          <cell r="Y5048">
            <v>15</v>
          </cell>
          <cell r="Z5048">
            <v>0</v>
          </cell>
        </row>
        <row r="5049">
          <cell r="A5049">
            <v>42666</v>
          </cell>
          <cell r="B5049">
            <v>0</v>
          </cell>
          <cell r="C5049">
            <v>0</v>
          </cell>
          <cell r="D5049">
            <v>1419650</v>
          </cell>
          <cell r="E5049">
            <v>0</v>
          </cell>
          <cell r="F5049">
            <v>0</v>
          </cell>
          <cell r="H5049">
            <v>0</v>
          </cell>
          <cell r="I5049">
            <v>0</v>
          </cell>
          <cell r="J5049">
            <v>0</v>
          </cell>
          <cell r="K5049">
            <v>0</v>
          </cell>
          <cell r="L5049">
            <v>18180</v>
          </cell>
          <cell r="M5049">
            <v>0</v>
          </cell>
          <cell r="N5049">
            <v>0</v>
          </cell>
          <cell r="O5049" t="str">
            <v/>
          </cell>
          <cell r="P5049">
            <v>240</v>
          </cell>
          <cell r="Q5049">
            <v>61000</v>
          </cell>
          <cell r="R5049" t="str">
            <v/>
          </cell>
          <cell r="S5049">
            <v>78.088558855885594</v>
          </cell>
          <cell r="T5049">
            <v>23314</v>
          </cell>
          <cell r="U5049">
            <v>13.696246257880466</v>
          </cell>
          <cell r="V5049">
            <v>1419650</v>
          </cell>
          <cell r="W5049">
            <v>10640.3</v>
          </cell>
          <cell r="X5049">
            <v>62</v>
          </cell>
          <cell r="Y5049">
            <v>3</v>
          </cell>
          <cell r="Z5049">
            <v>4.2495999999999796</v>
          </cell>
        </row>
        <row r="5050">
          <cell r="A5050">
            <v>42667</v>
          </cell>
          <cell r="B5050">
            <v>0</v>
          </cell>
          <cell r="C5050">
            <v>0</v>
          </cell>
          <cell r="D5050">
            <v>1444340</v>
          </cell>
          <cell r="E5050">
            <v>0</v>
          </cell>
          <cell r="F5050">
            <v>0</v>
          </cell>
          <cell r="H5050">
            <v>0</v>
          </cell>
          <cell r="I5050">
            <v>0</v>
          </cell>
          <cell r="J5050">
            <v>0</v>
          </cell>
          <cell r="K5050">
            <v>0</v>
          </cell>
          <cell r="L5050">
            <v>18870</v>
          </cell>
          <cell r="M5050">
            <v>0</v>
          </cell>
          <cell r="N5050">
            <v>0</v>
          </cell>
          <cell r="O5050" t="str">
            <v/>
          </cell>
          <cell r="P5050">
            <v>240</v>
          </cell>
          <cell r="Q5050">
            <v>66000</v>
          </cell>
          <cell r="R5050" t="str">
            <v/>
          </cell>
          <cell r="S5050">
            <v>76.541600423953369</v>
          </cell>
          <cell r="T5050">
            <v>21656</v>
          </cell>
          <cell r="U5050">
            <v>12.504745420053451</v>
          </cell>
          <cell r="V5050">
            <v>1444340</v>
          </cell>
          <cell r="W5050">
            <v>0</v>
          </cell>
          <cell r="X5050">
            <v>57</v>
          </cell>
          <cell r="Y5050">
            <v>8</v>
          </cell>
          <cell r="Z5050">
            <v>2.9391999999999925</v>
          </cell>
        </row>
        <row r="5051">
          <cell r="A5051">
            <v>42668</v>
          </cell>
          <cell r="B5051">
            <v>0</v>
          </cell>
          <cell r="C5051">
            <v>0</v>
          </cell>
          <cell r="D5051">
            <v>1526340</v>
          </cell>
          <cell r="E5051">
            <v>0</v>
          </cell>
          <cell r="F5051">
            <v>0</v>
          </cell>
          <cell r="H5051">
            <v>0</v>
          </cell>
          <cell r="I5051">
            <v>0</v>
          </cell>
          <cell r="J5051">
            <v>0</v>
          </cell>
          <cell r="K5051">
            <v>0</v>
          </cell>
          <cell r="L5051">
            <v>18750</v>
          </cell>
          <cell r="M5051">
            <v>0</v>
          </cell>
          <cell r="N5051">
            <v>0</v>
          </cell>
          <cell r="O5051" t="str">
            <v/>
          </cell>
          <cell r="P5051">
            <v>240</v>
          </cell>
          <cell r="Q5051">
            <v>72000</v>
          </cell>
          <cell r="R5051" t="str">
            <v/>
          </cell>
          <cell r="S5051">
            <v>81.404799999999994</v>
          </cell>
          <cell r="T5051">
            <v>26441</v>
          </cell>
          <cell r="U5051">
            <v>14.447497936239632</v>
          </cell>
          <cell r="V5051">
            <v>1526340</v>
          </cell>
          <cell r="W5051">
            <v>0</v>
          </cell>
          <cell r="X5051">
            <v>53</v>
          </cell>
          <cell r="Y5051">
            <v>12</v>
          </cell>
          <cell r="Z5051">
            <v>1.5551999999999921</v>
          </cell>
        </row>
        <row r="5052">
          <cell r="A5052">
            <v>42669</v>
          </cell>
          <cell r="B5052">
            <v>0</v>
          </cell>
          <cell r="C5052">
            <v>0</v>
          </cell>
          <cell r="D5052">
            <v>1508340</v>
          </cell>
          <cell r="E5052">
            <v>0</v>
          </cell>
          <cell r="F5052">
            <v>0</v>
          </cell>
          <cell r="H5052">
            <v>0</v>
          </cell>
          <cell r="I5052">
            <v>0</v>
          </cell>
          <cell r="J5052">
            <v>0</v>
          </cell>
          <cell r="K5052">
            <v>0</v>
          </cell>
          <cell r="L5052">
            <v>19660</v>
          </cell>
          <cell r="M5052">
            <v>0</v>
          </cell>
          <cell r="N5052">
            <v>0</v>
          </cell>
          <cell r="O5052" t="str">
            <v/>
          </cell>
          <cell r="P5052">
            <v>240</v>
          </cell>
          <cell r="Q5052">
            <v>68000</v>
          </cell>
          <cell r="R5052" t="str">
            <v/>
          </cell>
          <cell r="S5052">
            <v>76.72126144455747</v>
          </cell>
          <cell r="T5052">
            <v>26804</v>
          </cell>
          <cell r="U5052">
            <v>14.820621345320021</v>
          </cell>
          <cell r="V5052">
            <v>1508340</v>
          </cell>
          <cell r="W5052">
            <v>0</v>
          </cell>
          <cell r="X5052">
            <v>59</v>
          </cell>
          <cell r="Y5052">
            <v>6</v>
          </cell>
          <cell r="Z5052">
            <v>5.5455999999999861</v>
          </cell>
        </row>
        <row r="5053">
          <cell r="A5053">
            <v>42670</v>
          </cell>
          <cell r="B5053">
            <v>0</v>
          </cell>
          <cell r="C5053">
            <v>0</v>
          </cell>
          <cell r="D5053">
            <v>1493390</v>
          </cell>
          <cell r="E5053">
            <v>0</v>
          </cell>
          <cell r="F5053">
            <v>0</v>
          </cell>
          <cell r="H5053">
            <v>0</v>
          </cell>
          <cell r="I5053">
            <v>0</v>
          </cell>
          <cell r="J5053">
            <v>0</v>
          </cell>
          <cell r="K5053">
            <v>0</v>
          </cell>
          <cell r="L5053">
            <v>18660</v>
          </cell>
          <cell r="M5053">
            <v>0</v>
          </cell>
          <cell r="N5053">
            <v>0</v>
          </cell>
          <cell r="O5053" t="str">
            <v/>
          </cell>
          <cell r="P5053">
            <v>240</v>
          </cell>
          <cell r="Q5053">
            <v>66000</v>
          </cell>
          <cell r="R5053" t="str">
            <v/>
          </cell>
          <cell r="S5053">
            <v>80.031618435155409</v>
          </cell>
          <cell r="T5053">
            <v>36705</v>
          </cell>
          <cell r="U5053">
            <v>20.498309215944932</v>
          </cell>
          <cell r="V5053">
            <v>1493390</v>
          </cell>
          <cell r="W5053">
            <v>0</v>
          </cell>
          <cell r="X5053">
            <v>52</v>
          </cell>
          <cell r="Y5053">
            <v>13</v>
          </cell>
          <cell r="Z5053">
            <v>0.89759999999998996</v>
          </cell>
        </row>
        <row r="5054">
          <cell r="A5054">
            <v>42671</v>
          </cell>
          <cell r="B5054">
            <v>0</v>
          </cell>
          <cell r="C5054">
            <v>0</v>
          </cell>
          <cell r="D5054">
            <v>1367700</v>
          </cell>
          <cell r="E5054">
            <v>381010</v>
          </cell>
          <cell r="F5054">
            <v>0</v>
          </cell>
          <cell r="H5054">
            <v>0</v>
          </cell>
          <cell r="I5054">
            <v>0</v>
          </cell>
          <cell r="J5054">
            <v>0</v>
          </cell>
          <cell r="K5054">
            <v>0</v>
          </cell>
          <cell r="L5054">
            <v>18350</v>
          </cell>
          <cell r="M5054">
            <v>10.5</v>
          </cell>
          <cell r="N5054">
            <v>4.55</v>
          </cell>
          <cell r="O5054">
            <v>0.43333333333333329</v>
          </cell>
          <cell r="P5054">
            <v>240</v>
          </cell>
          <cell r="Q5054">
            <v>81000</v>
          </cell>
          <cell r="R5054">
            <v>18.143333333333334</v>
          </cell>
          <cell r="S5054">
            <v>74.534059945504083</v>
          </cell>
          <cell r="T5054">
            <v>27288</v>
          </cell>
          <cell r="U5054">
            <v>13.014274522362198</v>
          </cell>
          <cell r="V5054">
            <v>1748710</v>
          </cell>
          <cell r="W5054">
            <v>0</v>
          </cell>
          <cell r="X5054">
            <v>58</v>
          </cell>
          <cell r="Y5054">
            <v>7</v>
          </cell>
          <cell r="Z5054">
            <v>6.2415999999999769</v>
          </cell>
        </row>
        <row r="5055">
          <cell r="A5055">
            <v>42672</v>
          </cell>
          <cell r="B5055">
            <v>0</v>
          </cell>
          <cell r="C5055">
            <v>0</v>
          </cell>
          <cell r="D5055">
            <v>505968</v>
          </cell>
          <cell r="E5055">
            <v>1052780</v>
          </cell>
          <cell r="F5055">
            <v>0</v>
          </cell>
          <cell r="H5055">
            <v>0</v>
          </cell>
          <cell r="I5055">
            <v>0</v>
          </cell>
          <cell r="J5055">
            <v>0</v>
          </cell>
          <cell r="K5055">
            <v>0</v>
          </cell>
          <cell r="L5055">
            <v>6300</v>
          </cell>
          <cell r="M5055">
            <v>66.47</v>
          </cell>
          <cell r="N5055">
            <v>18.54</v>
          </cell>
          <cell r="O5055">
            <v>0.2789228223258613</v>
          </cell>
          <cell r="P5055">
            <v>240</v>
          </cell>
          <cell r="Q5055">
            <v>75000</v>
          </cell>
          <cell r="R5055">
            <v>7.9192116744395964</v>
          </cell>
          <cell r="S5055">
            <v>80.312380952380948</v>
          </cell>
          <cell r="T5055">
            <v>26253</v>
          </cell>
          <cell r="U5055">
            <v>14.046530933800716</v>
          </cell>
          <cell r="V5055">
            <v>1558748</v>
          </cell>
          <cell r="W5055">
            <v>0</v>
          </cell>
          <cell r="X5055">
            <v>68</v>
          </cell>
          <cell r="Y5055">
            <v>0</v>
          </cell>
          <cell r="Z5055">
            <v>12.69919999999999</v>
          </cell>
        </row>
        <row r="5056">
          <cell r="A5056">
            <v>42673</v>
          </cell>
          <cell r="B5056">
            <v>0</v>
          </cell>
          <cell r="C5056">
            <v>0</v>
          </cell>
          <cell r="D5056">
            <v>235738</v>
          </cell>
          <cell r="E5056">
            <v>1342970</v>
          </cell>
          <cell r="F5056">
            <v>0</v>
          </cell>
          <cell r="H5056">
            <v>0</v>
          </cell>
          <cell r="I5056">
            <v>0</v>
          </cell>
          <cell r="J5056">
            <v>0</v>
          </cell>
          <cell r="K5056">
            <v>0</v>
          </cell>
          <cell r="L5056">
            <v>3050</v>
          </cell>
          <cell r="M5056">
            <v>83.69</v>
          </cell>
          <cell r="N5056">
            <v>23.82</v>
          </cell>
          <cell r="O5056">
            <v>0.28462181861632213</v>
          </cell>
          <cell r="P5056">
            <v>240</v>
          </cell>
          <cell r="Q5056">
            <v>75000</v>
          </cell>
          <cell r="R5056">
            <v>8.0234795077070142</v>
          </cell>
          <cell r="S5056">
            <v>77.291147540983602</v>
          </cell>
          <cell r="T5056">
            <v>26669</v>
          </cell>
          <cell r="U5056">
            <v>14.08870164716971</v>
          </cell>
          <cell r="V5056">
            <v>1578708</v>
          </cell>
          <cell r="W5056">
            <v>0</v>
          </cell>
          <cell r="X5056">
            <v>70</v>
          </cell>
          <cell r="Y5056">
            <v>0</v>
          </cell>
          <cell r="Z5056">
            <v>13.844799999999992</v>
          </cell>
        </row>
        <row r="5057">
          <cell r="A5057">
            <v>42674</v>
          </cell>
          <cell r="B5057">
            <v>0</v>
          </cell>
          <cell r="C5057">
            <v>0</v>
          </cell>
          <cell r="D5057">
            <v>0</v>
          </cell>
          <cell r="E5057">
            <v>1663290</v>
          </cell>
          <cell r="F5057">
            <v>58440</v>
          </cell>
          <cell r="H5057">
            <v>0</v>
          </cell>
          <cell r="I5057">
            <v>0</v>
          </cell>
          <cell r="J5057">
            <v>0</v>
          </cell>
          <cell r="K5057">
            <v>0</v>
          </cell>
          <cell r="L5057">
            <v>0</v>
          </cell>
          <cell r="M5057">
            <v>102.5</v>
          </cell>
          <cell r="N5057">
            <v>28.29</v>
          </cell>
          <cell r="O5057">
            <v>0.27599999999999997</v>
          </cell>
          <cell r="P5057">
            <v>240</v>
          </cell>
          <cell r="Q5057">
            <v>82000</v>
          </cell>
          <cell r="R5057">
            <v>8.3986829268292684</v>
          </cell>
          <cell r="S5057" t="str">
            <v/>
          </cell>
          <cell r="T5057">
            <v>32311</v>
          </cell>
          <cell r="U5057">
            <v>15.651335575264413</v>
          </cell>
          <cell r="V5057">
            <v>1721730</v>
          </cell>
          <cell r="W5057">
            <v>0</v>
          </cell>
          <cell r="X5057">
            <v>64</v>
          </cell>
          <cell r="Y5057">
            <v>1</v>
          </cell>
          <cell r="Z5057">
            <v>11.063999999999979</v>
          </cell>
        </row>
        <row r="5058">
          <cell r="A5058">
            <v>42675</v>
          </cell>
          <cell r="B5058">
            <v>0</v>
          </cell>
          <cell r="C5058">
            <v>0</v>
          </cell>
          <cell r="D5058">
            <v>47000</v>
          </cell>
          <cell r="E5058">
            <v>1858510</v>
          </cell>
          <cell r="F5058">
            <v>100020</v>
          </cell>
          <cell r="H5058">
            <v>0</v>
          </cell>
          <cell r="I5058">
            <v>0</v>
          </cell>
          <cell r="J5058">
            <v>0</v>
          </cell>
          <cell r="K5058">
            <v>0</v>
          </cell>
          <cell r="L5058">
            <v>800</v>
          </cell>
          <cell r="M5058">
            <v>115.82</v>
          </cell>
          <cell r="N5058">
            <v>33.53</v>
          </cell>
          <cell r="O5058">
            <v>0.28950094974961149</v>
          </cell>
          <cell r="P5058">
            <v>240</v>
          </cell>
          <cell r="Q5058">
            <v>97000</v>
          </cell>
          <cell r="R5058">
            <v>8.4550595752029007</v>
          </cell>
          <cell r="S5058">
            <v>58.75</v>
          </cell>
          <cell r="T5058">
            <v>34920</v>
          </cell>
          <cell r="U5058">
            <v>14.521488085443748</v>
          </cell>
          <cell r="V5058">
            <v>2005530</v>
          </cell>
          <cell r="W5058">
            <v>0</v>
          </cell>
          <cell r="X5058">
            <v>71</v>
          </cell>
          <cell r="Y5058">
            <v>0</v>
          </cell>
          <cell r="Z5058">
            <v>13.057599999999979</v>
          </cell>
        </row>
        <row r="5059">
          <cell r="A5059">
            <v>42676</v>
          </cell>
          <cell r="B5059">
            <v>0</v>
          </cell>
          <cell r="C5059">
            <v>0</v>
          </cell>
          <cell r="D5059">
            <v>39917</v>
          </cell>
          <cell r="E5059">
            <v>1997710</v>
          </cell>
          <cell r="F5059">
            <v>105430</v>
          </cell>
          <cell r="H5059">
            <v>0</v>
          </cell>
          <cell r="I5059">
            <v>0</v>
          </cell>
          <cell r="J5059">
            <v>0</v>
          </cell>
          <cell r="K5059">
            <v>0</v>
          </cell>
          <cell r="L5059">
            <v>770</v>
          </cell>
          <cell r="M5059">
            <v>126.49</v>
          </cell>
          <cell r="N5059">
            <v>34.619999999999997</v>
          </cell>
          <cell r="O5059">
            <v>0.27369752549608661</v>
          </cell>
          <cell r="P5059">
            <v>240</v>
          </cell>
          <cell r="Q5059">
            <v>99000</v>
          </cell>
          <cell r="R5059">
            <v>8.313463514902363</v>
          </cell>
          <cell r="S5059">
            <v>51.840259740259739</v>
          </cell>
          <cell r="T5059">
            <v>28613</v>
          </cell>
          <cell r="U5059">
            <v>11.135141062510236</v>
          </cell>
          <cell r="V5059">
            <v>2143057</v>
          </cell>
          <cell r="W5059">
            <v>0</v>
          </cell>
          <cell r="X5059">
            <v>68</v>
          </cell>
          <cell r="Y5059">
            <v>0</v>
          </cell>
          <cell r="Z5059">
            <v>12.027199999999986</v>
          </cell>
        </row>
        <row r="5060">
          <cell r="A5060">
            <v>42677</v>
          </cell>
          <cell r="B5060">
            <v>0</v>
          </cell>
          <cell r="C5060">
            <v>0</v>
          </cell>
          <cell r="D5060">
            <v>67844</v>
          </cell>
          <cell r="E5060">
            <v>2027370</v>
          </cell>
          <cell r="F5060">
            <v>104410</v>
          </cell>
          <cell r="H5060">
            <v>0</v>
          </cell>
          <cell r="I5060">
            <v>0</v>
          </cell>
          <cell r="J5060">
            <v>0</v>
          </cell>
          <cell r="K5060">
            <v>0</v>
          </cell>
          <cell r="L5060">
            <v>1170</v>
          </cell>
          <cell r="M5060">
            <v>128.25</v>
          </cell>
          <cell r="N5060">
            <v>35.85</v>
          </cell>
          <cell r="O5060">
            <v>0.27953216374269008</v>
          </cell>
          <cell r="P5060">
            <v>240</v>
          </cell>
          <cell r="Q5060">
            <v>105000</v>
          </cell>
          <cell r="R5060">
            <v>8.3110331384015588</v>
          </cell>
          <cell r="S5060">
            <v>57.986324786324786</v>
          </cell>
          <cell r="T5060">
            <v>23499</v>
          </cell>
          <cell r="U5060">
            <v>8.9097800351332772</v>
          </cell>
          <cell r="V5060">
            <v>2199624</v>
          </cell>
          <cell r="W5060">
            <v>41485.5</v>
          </cell>
          <cell r="X5060">
            <v>62</v>
          </cell>
          <cell r="Y5060">
            <v>3</v>
          </cell>
          <cell r="Z5060">
            <v>10.505599999999987</v>
          </cell>
        </row>
        <row r="5061">
          <cell r="A5061">
            <v>42678</v>
          </cell>
          <cell r="B5061">
            <v>0</v>
          </cell>
          <cell r="C5061">
            <v>0</v>
          </cell>
          <cell r="D5061">
            <v>1014</v>
          </cell>
          <cell r="E5061">
            <v>1875760</v>
          </cell>
          <cell r="F5061">
            <v>104020</v>
          </cell>
          <cell r="H5061">
            <v>0</v>
          </cell>
          <cell r="I5061">
            <v>0</v>
          </cell>
          <cell r="J5061">
            <v>0</v>
          </cell>
          <cell r="K5061">
            <v>0</v>
          </cell>
          <cell r="L5061">
            <v>220</v>
          </cell>
          <cell r="M5061">
            <v>116.11</v>
          </cell>
          <cell r="N5061">
            <v>34.380000000000003</v>
          </cell>
          <cell r="O5061">
            <v>0.29609852725863406</v>
          </cell>
          <cell r="P5061">
            <v>240</v>
          </cell>
          <cell r="Q5061">
            <v>86000</v>
          </cell>
          <cell r="R5061">
            <v>8.5254500043062613</v>
          </cell>
          <cell r="S5061">
            <v>4.6090909090909093</v>
          </cell>
          <cell r="T5061">
            <v>23898</v>
          </cell>
          <cell r="U5061">
            <v>10.06209227208887</v>
          </cell>
          <cell r="V5061">
            <v>1980794</v>
          </cell>
          <cell r="W5061">
            <v>47033.5</v>
          </cell>
          <cell r="X5061">
            <v>56</v>
          </cell>
          <cell r="Y5061">
            <v>9</v>
          </cell>
          <cell r="Z5061">
            <v>4.1311999999999784</v>
          </cell>
        </row>
        <row r="5062">
          <cell r="A5062">
            <v>42679</v>
          </cell>
          <cell r="B5062">
            <v>0</v>
          </cell>
          <cell r="C5062">
            <v>0</v>
          </cell>
          <cell r="D5062">
            <v>1251</v>
          </cell>
          <cell r="E5062">
            <v>1930510</v>
          </cell>
          <cell r="F5062">
            <v>105620</v>
          </cell>
          <cell r="H5062">
            <v>0</v>
          </cell>
          <cell r="I5062">
            <v>0</v>
          </cell>
          <cell r="J5062">
            <v>0</v>
          </cell>
          <cell r="K5062">
            <v>0</v>
          </cell>
          <cell r="L5062">
            <v>90</v>
          </cell>
          <cell r="M5062">
            <v>122.27</v>
          </cell>
          <cell r="N5062">
            <v>35.17</v>
          </cell>
          <cell r="O5062">
            <v>0.28764210354134295</v>
          </cell>
          <cell r="P5062">
            <v>240</v>
          </cell>
          <cell r="Q5062">
            <v>89000</v>
          </cell>
          <cell r="R5062">
            <v>8.3263678743763805</v>
          </cell>
          <cell r="S5062">
            <v>13.9</v>
          </cell>
          <cell r="T5062">
            <v>24259</v>
          </cell>
          <cell r="U5062">
            <v>9.9303988797382523</v>
          </cell>
          <cell r="V5062">
            <v>2037381</v>
          </cell>
          <cell r="W5062">
            <v>47081.599999999999</v>
          </cell>
          <cell r="X5062">
            <v>48</v>
          </cell>
          <cell r="Y5062">
            <v>17</v>
          </cell>
          <cell r="Z5062">
            <v>0</v>
          </cell>
        </row>
        <row r="5063">
          <cell r="A5063">
            <v>42680</v>
          </cell>
          <cell r="B5063">
            <v>0</v>
          </cell>
          <cell r="C5063">
            <v>0</v>
          </cell>
          <cell r="D5063">
            <v>1212</v>
          </cell>
          <cell r="E5063">
            <v>1914640</v>
          </cell>
          <cell r="F5063">
            <v>104120</v>
          </cell>
          <cell r="H5063">
            <v>0</v>
          </cell>
          <cell r="I5063">
            <v>0</v>
          </cell>
          <cell r="J5063">
            <v>0</v>
          </cell>
          <cell r="K5063">
            <v>0</v>
          </cell>
          <cell r="L5063">
            <v>130</v>
          </cell>
          <cell r="M5063">
            <v>118.44</v>
          </cell>
          <cell r="N5063">
            <v>34.74</v>
          </cell>
          <cell r="O5063">
            <v>0.29331306990881462</v>
          </cell>
          <cell r="P5063">
            <v>240</v>
          </cell>
          <cell r="Q5063">
            <v>87000</v>
          </cell>
          <cell r="R5063">
            <v>8.5222897669706175</v>
          </cell>
          <cell r="S5063">
            <v>9.3230769230769237</v>
          </cell>
          <cell r="T5063">
            <v>25330</v>
          </cell>
          <cell r="U5063">
            <v>10.45817466776767</v>
          </cell>
          <cell r="V5063">
            <v>2019972</v>
          </cell>
          <cell r="W5063">
            <v>41336.5</v>
          </cell>
          <cell r="X5063">
            <v>50</v>
          </cell>
          <cell r="Y5063">
            <v>15</v>
          </cell>
          <cell r="Z5063">
            <v>0</v>
          </cell>
        </row>
        <row r="5064">
          <cell r="A5064">
            <v>42681</v>
          </cell>
          <cell r="B5064">
            <v>0</v>
          </cell>
          <cell r="C5064">
            <v>0</v>
          </cell>
          <cell r="D5064">
            <v>723</v>
          </cell>
          <cell r="E5064">
            <v>1677870</v>
          </cell>
          <cell r="F5064">
            <v>94820</v>
          </cell>
          <cell r="H5064">
            <v>0</v>
          </cell>
          <cell r="I5064">
            <v>0</v>
          </cell>
          <cell r="J5064">
            <v>0</v>
          </cell>
          <cell r="K5064">
            <v>0</v>
          </cell>
          <cell r="L5064">
            <v>40</v>
          </cell>
          <cell r="M5064">
            <v>106.63</v>
          </cell>
          <cell r="N5064">
            <v>29.87</v>
          </cell>
          <cell r="O5064">
            <v>0.2801275438431961</v>
          </cell>
          <cell r="P5064">
            <v>240</v>
          </cell>
          <cell r="Q5064">
            <v>83000</v>
          </cell>
          <cell r="R5064">
            <v>8.3123417424739756</v>
          </cell>
          <cell r="S5064">
            <v>18.074999999999999</v>
          </cell>
          <cell r="T5064">
            <v>24422</v>
          </cell>
          <cell r="U5064">
            <v>11.485168993347857</v>
          </cell>
          <cell r="V5064">
            <v>1773413</v>
          </cell>
          <cell r="W5064">
            <v>43492.5</v>
          </cell>
          <cell r="X5064">
            <v>54</v>
          </cell>
          <cell r="Y5064">
            <v>11</v>
          </cell>
          <cell r="Z5064">
            <v>2.0271999999999863</v>
          </cell>
        </row>
        <row r="5065">
          <cell r="A5065">
            <v>42682</v>
          </cell>
          <cell r="B5065">
            <v>0</v>
          </cell>
          <cell r="C5065">
            <v>0</v>
          </cell>
          <cell r="D5065">
            <v>0</v>
          </cell>
          <cell r="E5065">
            <v>1577580</v>
          </cell>
          <cell r="F5065">
            <v>88610</v>
          </cell>
          <cell r="H5065">
            <v>0</v>
          </cell>
          <cell r="I5065">
            <v>0</v>
          </cell>
          <cell r="J5065">
            <v>0</v>
          </cell>
          <cell r="K5065">
            <v>0</v>
          </cell>
          <cell r="L5065">
            <v>0</v>
          </cell>
          <cell r="M5065">
            <v>98.17</v>
          </cell>
          <cell r="N5065">
            <v>30.98</v>
          </cell>
          <cell r="O5065">
            <v>0.31557502291942546</v>
          </cell>
          <cell r="P5065">
            <v>240</v>
          </cell>
          <cell r="Q5065">
            <v>71000</v>
          </cell>
          <cell r="R5065">
            <v>8.4862483447081587</v>
          </cell>
          <cell r="S5065" t="str">
            <v/>
          </cell>
          <cell r="T5065">
            <v>21596</v>
          </cell>
          <cell r="U5065">
            <v>10.809729982775073</v>
          </cell>
          <cell r="V5065">
            <v>1666190</v>
          </cell>
          <cell r="W5065">
            <v>43218.7</v>
          </cell>
          <cell r="X5065">
            <v>58</v>
          </cell>
          <cell r="Y5065">
            <v>7</v>
          </cell>
          <cell r="Z5065">
            <v>4.7935999999999908</v>
          </cell>
        </row>
        <row r="5066">
          <cell r="A5066">
            <v>42683</v>
          </cell>
          <cell r="B5066">
            <v>0</v>
          </cell>
          <cell r="C5066">
            <v>0</v>
          </cell>
          <cell r="D5066">
            <v>1033</v>
          </cell>
          <cell r="E5066">
            <v>1725390</v>
          </cell>
          <cell r="F5066">
            <v>95290</v>
          </cell>
          <cell r="H5066">
            <v>0</v>
          </cell>
          <cell r="I5066">
            <v>0</v>
          </cell>
          <cell r="J5066">
            <v>0</v>
          </cell>
          <cell r="K5066">
            <v>0</v>
          </cell>
          <cell r="L5066">
            <v>90</v>
          </cell>
          <cell r="M5066">
            <v>108.29</v>
          </cell>
          <cell r="N5066">
            <v>30.05</v>
          </cell>
          <cell r="O5066">
            <v>0.27749561363006742</v>
          </cell>
          <cell r="P5066">
            <v>240</v>
          </cell>
          <cell r="Q5066">
            <v>81000</v>
          </cell>
          <cell r="R5066">
            <v>8.4065010619632474</v>
          </cell>
          <cell r="S5066">
            <v>11.477777777777778</v>
          </cell>
          <cell r="T5066">
            <v>22865</v>
          </cell>
          <cell r="U5066">
            <v>10.46784537410668</v>
          </cell>
          <cell r="V5066">
            <v>1821713</v>
          </cell>
          <cell r="W5066">
            <v>34860.800000000003</v>
          </cell>
          <cell r="X5066">
            <v>48</v>
          </cell>
          <cell r="Y5066">
            <v>17</v>
          </cell>
          <cell r="Z5066">
            <v>0</v>
          </cell>
        </row>
        <row r="5067">
          <cell r="A5067">
            <v>42684</v>
          </cell>
          <cell r="B5067">
            <v>0</v>
          </cell>
          <cell r="C5067">
            <v>0</v>
          </cell>
          <cell r="D5067">
            <v>1134</v>
          </cell>
          <cell r="E5067">
            <v>1849310</v>
          </cell>
          <cell r="F5067">
            <v>100190</v>
          </cell>
          <cell r="H5067">
            <v>0</v>
          </cell>
          <cell r="I5067">
            <v>0</v>
          </cell>
          <cell r="J5067">
            <v>0</v>
          </cell>
          <cell r="K5067">
            <v>0</v>
          </cell>
          <cell r="L5067">
            <v>50</v>
          </cell>
          <cell r="M5067">
            <v>113.94</v>
          </cell>
          <cell r="N5067">
            <v>31.99</v>
          </cell>
          <cell r="O5067">
            <v>0.28076180445848692</v>
          </cell>
          <cell r="P5067">
            <v>240</v>
          </cell>
          <cell r="Q5067">
            <v>89000</v>
          </cell>
          <cell r="R5067">
            <v>8.5549411971212912</v>
          </cell>
          <cell r="S5067">
            <v>22.68</v>
          </cell>
          <cell r="T5067">
            <v>25250</v>
          </cell>
          <cell r="U5067">
            <v>10.795720775911832</v>
          </cell>
          <cell r="V5067">
            <v>1950634</v>
          </cell>
          <cell r="W5067">
            <v>30581.7</v>
          </cell>
          <cell r="X5067">
            <v>46</v>
          </cell>
          <cell r="Y5067">
            <v>19</v>
          </cell>
          <cell r="Z5067">
            <v>0</v>
          </cell>
        </row>
        <row r="5068">
          <cell r="A5068">
            <v>42685</v>
          </cell>
          <cell r="B5068">
            <v>0</v>
          </cell>
          <cell r="C5068">
            <v>0</v>
          </cell>
          <cell r="D5068">
            <v>0</v>
          </cell>
          <cell r="E5068">
            <v>1704830</v>
          </cell>
          <cell r="F5068">
            <v>96920</v>
          </cell>
          <cell r="H5068">
            <v>0</v>
          </cell>
          <cell r="I5068">
            <v>0</v>
          </cell>
          <cell r="J5068">
            <v>0</v>
          </cell>
          <cell r="K5068">
            <v>0</v>
          </cell>
          <cell r="L5068">
            <v>0</v>
          </cell>
          <cell r="M5068">
            <v>103.96</v>
          </cell>
          <cell r="N5068">
            <v>29.14</v>
          </cell>
          <cell r="O5068">
            <v>0.28030011542901118</v>
          </cell>
          <cell r="P5068">
            <v>240</v>
          </cell>
          <cell r="Q5068">
            <v>76000</v>
          </cell>
          <cell r="R5068">
            <v>8.665592535590612</v>
          </cell>
          <cell r="S5068" t="str">
            <v/>
          </cell>
          <cell r="T5068">
            <v>23140</v>
          </cell>
          <cell r="U5068">
            <v>10.71111974469266</v>
          </cell>
          <cell r="V5068">
            <v>1801750</v>
          </cell>
          <cell r="W5068">
            <v>36931.199999999997</v>
          </cell>
          <cell r="X5068">
            <v>52</v>
          </cell>
          <cell r="Y5068">
            <v>13</v>
          </cell>
          <cell r="Z5068">
            <v>0</v>
          </cell>
        </row>
        <row r="5069">
          <cell r="A5069">
            <v>42686</v>
          </cell>
          <cell r="B5069">
            <v>0</v>
          </cell>
          <cell r="C5069">
            <v>0</v>
          </cell>
          <cell r="D5069">
            <v>1202</v>
          </cell>
          <cell r="E5069">
            <v>1913390</v>
          </cell>
          <cell r="F5069">
            <v>102120</v>
          </cell>
          <cell r="H5069">
            <v>0</v>
          </cell>
          <cell r="I5069">
            <v>0</v>
          </cell>
          <cell r="J5069">
            <v>0</v>
          </cell>
          <cell r="K5069">
            <v>0</v>
          </cell>
          <cell r="L5069">
            <v>40</v>
          </cell>
          <cell r="M5069">
            <v>117.11</v>
          </cell>
          <cell r="N5069">
            <v>31.44</v>
          </cell>
          <cell r="O5069">
            <v>0.26846554521390148</v>
          </cell>
          <cell r="P5069">
            <v>240</v>
          </cell>
          <cell r="Q5069">
            <v>88000</v>
          </cell>
          <cell r="R5069">
            <v>8.6052002390914524</v>
          </cell>
          <cell r="S5069">
            <v>30.05</v>
          </cell>
          <cell r="T5069">
            <v>22341</v>
          </cell>
          <cell r="U5069">
            <v>9.2389959498431118</v>
          </cell>
          <cell r="V5069">
            <v>2016712</v>
          </cell>
          <cell r="W5069">
            <v>40341.300000000003</v>
          </cell>
          <cell r="X5069">
            <v>42</v>
          </cell>
          <cell r="Y5069">
            <v>23</v>
          </cell>
          <cell r="Z5069">
            <v>0</v>
          </cell>
        </row>
        <row r="5070">
          <cell r="A5070">
            <v>42687</v>
          </cell>
          <cell r="B5070">
            <v>0</v>
          </cell>
          <cell r="C5070">
            <v>0</v>
          </cell>
          <cell r="D5070">
            <v>13818</v>
          </cell>
          <cell r="E5070">
            <v>1957930</v>
          </cell>
          <cell r="F5070">
            <v>99960</v>
          </cell>
          <cell r="H5070">
            <v>0</v>
          </cell>
          <cell r="I5070">
            <v>0</v>
          </cell>
          <cell r="J5070">
            <v>0</v>
          </cell>
          <cell r="K5070">
            <v>0</v>
          </cell>
          <cell r="L5070">
            <v>500</v>
          </cell>
          <cell r="M5070">
            <v>119.27</v>
          </cell>
          <cell r="N5070">
            <v>32.049999999999997</v>
          </cell>
          <cell r="O5070">
            <v>0.26871803471115951</v>
          </cell>
          <cell r="P5070">
            <v>240</v>
          </cell>
          <cell r="Q5070">
            <v>93000</v>
          </cell>
          <cell r="R5070">
            <v>8.6270227215561324</v>
          </cell>
          <cell r="S5070">
            <v>27.635999999999999</v>
          </cell>
          <cell r="T5070">
            <v>23417</v>
          </cell>
          <cell r="U5070">
            <v>9.4268970337518603</v>
          </cell>
          <cell r="V5070">
            <v>2071708</v>
          </cell>
          <cell r="W5070">
            <v>34954.9</v>
          </cell>
          <cell r="X5070">
            <v>42</v>
          </cell>
          <cell r="Y5070">
            <v>23</v>
          </cell>
          <cell r="Z5070">
            <v>0</v>
          </cell>
        </row>
        <row r="5071">
          <cell r="A5071">
            <v>42688</v>
          </cell>
          <cell r="B5071">
            <v>0</v>
          </cell>
          <cell r="C5071">
            <v>0</v>
          </cell>
          <cell r="D5071">
            <v>1410</v>
          </cell>
          <cell r="E5071">
            <v>1952820</v>
          </cell>
          <cell r="F5071">
            <v>102290</v>
          </cell>
          <cell r="H5071">
            <v>0</v>
          </cell>
          <cell r="I5071">
            <v>0</v>
          </cell>
          <cell r="J5071">
            <v>0</v>
          </cell>
          <cell r="K5071">
            <v>0</v>
          </cell>
          <cell r="L5071">
            <v>140</v>
          </cell>
          <cell r="M5071">
            <v>119.49</v>
          </cell>
          <cell r="N5071">
            <v>33.69</v>
          </cell>
          <cell r="O5071">
            <v>0.28194828019081092</v>
          </cell>
          <cell r="P5071">
            <v>240</v>
          </cell>
          <cell r="Q5071">
            <v>88000</v>
          </cell>
          <cell r="R5071">
            <v>8.5995062348313667</v>
          </cell>
          <cell r="S5071">
            <v>10.071428571428571</v>
          </cell>
          <cell r="T5071">
            <v>23149</v>
          </cell>
          <cell r="U5071">
            <v>9.3878328438332712</v>
          </cell>
          <cell r="V5071">
            <v>2056520</v>
          </cell>
          <cell r="W5071">
            <v>44120.3</v>
          </cell>
          <cell r="X5071">
            <v>46</v>
          </cell>
          <cell r="Y5071">
            <v>19</v>
          </cell>
          <cell r="Z5071">
            <v>0</v>
          </cell>
        </row>
        <row r="5072">
          <cell r="A5072">
            <v>42689</v>
          </cell>
          <cell r="B5072">
            <v>0</v>
          </cell>
          <cell r="C5072">
            <v>0</v>
          </cell>
          <cell r="D5072">
            <v>1034</v>
          </cell>
          <cell r="E5072">
            <v>1858340</v>
          </cell>
          <cell r="F5072">
            <v>101160</v>
          </cell>
          <cell r="H5072">
            <v>0</v>
          </cell>
          <cell r="I5072">
            <v>0</v>
          </cell>
          <cell r="J5072">
            <v>0</v>
          </cell>
          <cell r="K5072">
            <v>0</v>
          </cell>
          <cell r="L5072">
            <v>80</v>
          </cell>
          <cell r="M5072">
            <v>114.13</v>
          </cell>
          <cell r="N5072">
            <v>31.36</v>
          </cell>
          <cell r="O5072">
            <v>0.27477438009287652</v>
          </cell>
          <cell r="P5072">
            <v>240</v>
          </cell>
          <cell r="Q5072">
            <v>84000</v>
          </cell>
          <cell r="R5072">
            <v>8.5845088933672127</v>
          </cell>
          <cell r="S5072">
            <v>12.925000000000001</v>
          </cell>
          <cell r="T5072">
            <v>22322</v>
          </cell>
          <cell r="U5072">
            <v>9.495651694895372</v>
          </cell>
          <cell r="V5072">
            <v>1960534</v>
          </cell>
          <cell r="W5072">
            <v>45398.6</v>
          </cell>
          <cell r="X5072">
            <v>52</v>
          </cell>
          <cell r="Y5072">
            <v>13</v>
          </cell>
          <cell r="Z5072">
            <v>8.9599999999975921E-2</v>
          </cell>
        </row>
        <row r="5073">
          <cell r="A5073">
            <v>42690</v>
          </cell>
          <cell r="B5073">
            <v>0</v>
          </cell>
          <cell r="C5073">
            <v>0</v>
          </cell>
          <cell r="D5073">
            <v>1248</v>
          </cell>
          <cell r="E5073">
            <v>1827050</v>
          </cell>
          <cell r="F5073">
            <v>99980</v>
          </cell>
          <cell r="H5073">
            <v>0</v>
          </cell>
          <cell r="I5073">
            <v>0</v>
          </cell>
          <cell r="J5073">
            <v>0</v>
          </cell>
          <cell r="K5073">
            <v>0</v>
          </cell>
          <cell r="L5073">
            <v>50</v>
          </cell>
          <cell r="M5073">
            <v>112.23</v>
          </cell>
          <cell r="N5073">
            <v>30.14</v>
          </cell>
          <cell r="O5073">
            <v>0.26855564465829102</v>
          </cell>
          <cell r="P5073">
            <v>240</v>
          </cell>
          <cell r="Q5073">
            <v>82000</v>
          </cell>
          <cell r="R5073">
            <v>8.5851822150940027</v>
          </cell>
          <cell r="S5073">
            <v>24.96</v>
          </cell>
          <cell r="T5073">
            <v>21270</v>
          </cell>
          <cell r="U5073">
            <v>9.1994930191600996</v>
          </cell>
          <cell r="V5073">
            <v>1928278</v>
          </cell>
          <cell r="W5073">
            <v>44067.5</v>
          </cell>
          <cell r="X5073">
            <v>55</v>
          </cell>
          <cell r="Y5073">
            <v>10</v>
          </cell>
          <cell r="Z5073">
            <v>0.70719999999999317</v>
          </cell>
        </row>
        <row r="5074">
          <cell r="A5074">
            <v>42691</v>
          </cell>
          <cell r="B5074">
            <v>0</v>
          </cell>
          <cell r="C5074">
            <v>0</v>
          </cell>
          <cell r="D5074">
            <v>0</v>
          </cell>
          <cell r="E5074">
            <v>1690730</v>
          </cell>
          <cell r="F5074">
            <v>97590</v>
          </cell>
          <cell r="H5074">
            <v>0</v>
          </cell>
          <cell r="I5074">
            <v>0</v>
          </cell>
          <cell r="J5074">
            <v>0</v>
          </cell>
          <cell r="K5074">
            <v>0</v>
          </cell>
          <cell r="L5074">
            <v>0</v>
          </cell>
          <cell r="M5074">
            <v>107.14</v>
          </cell>
          <cell r="N5074">
            <v>29.11</v>
          </cell>
          <cell r="O5074">
            <v>0.27170057868209818</v>
          </cell>
          <cell r="P5074">
            <v>240</v>
          </cell>
          <cell r="Q5074">
            <v>75000</v>
          </cell>
          <cell r="R5074">
            <v>8.3457158857569542</v>
          </cell>
          <cell r="S5074" t="str">
            <v/>
          </cell>
          <cell r="T5074">
            <v>21605</v>
          </cell>
          <cell r="U5074">
            <v>10.075696743312159</v>
          </cell>
          <cell r="V5074">
            <v>1788320</v>
          </cell>
          <cell r="W5074">
            <v>41693</v>
          </cell>
          <cell r="X5074">
            <v>62</v>
          </cell>
          <cell r="Y5074">
            <v>3</v>
          </cell>
          <cell r="Z5074">
            <v>3.7951999999999941</v>
          </cell>
        </row>
        <row r="5075">
          <cell r="A5075">
            <v>42692</v>
          </cell>
          <cell r="B5075">
            <v>0</v>
          </cell>
          <cell r="C5075">
            <v>0</v>
          </cell>
          <cell r="D5075">
            <v>1100</v>
          </cell>
          <cell r="E5075">
            <v>1748280</v>
          </cell>
          <cell r="F5075">
            <v>99610</v>
          </cell>
          <cell r="H5075">
            <v>0</v>
          </cell>
          <cell r="I5075">
            <v>0</v>
          </cell>
          <cell r="J5075">
            <v>0</v>
          </cell>
          <cell r="K5075">
            <v>0</v>
          </cell>
          <cell r="L5075">
            <v>40</v>
          </cell>
          <cell r="M5075">
            <v>109.62</v>
          </cell>
          <cell r="N5075">
            <v>29.79</v>
          </cell>
          <cell r="O5075">
            <v>0.27175697865353038</v>
          </cell>
          <cell r="P5075">
            <v>240</v>
          </cell>
          <cell r="Q5075">
            <v>83000</v>
          </cell>
          <cell r="R5075">
            <v>8.4286170406860066</v>
          </cell>
          <cell r="S5075">
            <v>27.5</v>
          </cell>
          <cell r="T5075">
            <v>25507</v>
          </cell>
          <cell r="U5075">
            <v>11.505112520889783</v>
          </cell>
          <cell r="V5075">
            <v>1848990</v>
          </cell>
          <cell r="W5075">
            <v>39224.199999999997</v>
          </cell>
          <cell r="X5075">
            <v>58</v>
          </cell>
          <cell r="Y5075">
            <v>7</v>
          </cell>
          <cell r="Z5075">
            <v>3.0959999999999752</v>
          </cell>
        </row>
        <row r="5076">
          <cell r="A5076">
            <v>42693</v>
          </cell>
          <cell r="B5076">
            <v>0</v>
          </cell>
          <cell r="C5076">
            <v>0</v>
          </cell>
          <cell r="D5076">
            <v>10436</v>
          </cell>
          <cell r="E5076">
            <v>2021880</v>
          </cell>
          <cell r="F5076">
            <v>101180</v>
          </cell>
          <cell r="H5076">
            <v>0</v>
          </cell>
          <cell r="I5076">
            <v>0</v>
          </cell>
          <cell r="J5076">
            <v>0</v>
          </cell>
          <cell r="K5076">
            <v>0</v>
          </cell>
          <cell r="L5076">
            <v>540</v>
          </cell>
          <cell r="M5076">
            <v>127.39</v>
          </cell>
          <cell r="N5076">
            <v>33.880000000000003</v>
          </cell>
          <cell r="O5076">
            <v>0.26595494151817256</v>
          </cell>
          <cell r="P5076">
            <v>240</v>
          </cell>
          <cell r="Q5076">
            <v>93000</v>
          </cell>
          <cell r="R5076">
            <v>8.3329146714812783</v>
          </cell>
          <cell r="S5076">
            <v>19.325925925925926</v>
          </cell>
          <cell r="T5076">
            <v>22995</v>
          </cell>
          <cell r="U5076">
            <v>8.9889224071664522</v>
          </cell>
          <cell r="V5076">
            <v>2133496</v>
          </cell>
          <cell r="W5076">
            <v>34047.1</v>
          </cell>
          <cell r="X5076">
            <v>42</v>
          </cell>
          <cell r="Y5076">
            <v>23</v>
          </cell>
          <cell r="Z5076">
            <v>0</v>
          </cell>
        </row>
        <row r="5077">
          <cell r="A5077">
            <v>42694</v>
          </cell>
          <cell r="B5077">
            <v>0</v>
          </cell>
          <cell r="C5077">
            <v>0</v>
          </cell>
          <cell r="D5077">
            <v>161454</v>
          </cell>
          <cell r="E5077">
            <v>2154710</v>
          </cell>
          <cell r="F5077">
            <v>109290</v>
          </cell>
          <cell r="H5077">
            <v>0</v>
          </cell>
          <cell r="I5077">
            <v>0</v>
          </cell>
          <cell r="J5077">
            <v>0</v>
          </cell>
          <cell r="K5077">
            <v>0</v>
          </cell>
          <cell r="L5077">
            <v>2160</v>
          </cell>
          <cell r="M5077">
            <v>136.03</v>
          </cell>
          <cell r="N5077">
            <v>36.51</v>
          </cell>
          <cell r="O5077">
            <v>0.26839667720355803</v>
          </cell>
          <cell r="P5077">
            <v>240</v>
          </cell>
          <cell r="Q5077">
            <v>107000</v>
          </cell>
          <cell r="R5077">
            <v>8.3216937440270531</v>
          </cell>
          <cell r="S5077">
            <v>74.74722222222222</v>
          </cell>
          <cell r="T5077">
            <v>25297</v>
          </cell>
          <cell r="U5077">
            <v>8.6984531555741729</v>
          </cell>
          <cell r="V5077">
            <v>2425454</v>
          </cell>
          <cell r="W5077">
            <v>36991.300000000003</v>
          </cell>
          <cell r="X5077">
            <v>36</v>
          </cell>
          <cell r="Y5077">
            <v>29</v>
          </cell>
          <cell r="Z5077">
            <v>0</v>
          </cell>
        </row>
        <row r="5078">
          <cell r="A5078">
            <v>42695</v>
          </cell>
          <cell r="B5078">
            <v>0</v>
          </cell>
          <cell r="C5078">
            <v>0</v>
          </cell>
          <cell r="D5078">
            <v>91128</v>
          </cell>
          <cell r="E5078">
            <v>1935390</v>
          </cell>
          <cell r="F5078">
            <v>103500</v>
          </cell>
          <cell r="H5078">
            <v>0</v>
          </cell>
          <cell r="I5078">
            <v>0</v>
          </cell>
          <cell r="J5078">
            <v>0</v>
          </cell>
          <cell r="K5078">
            <v>0</v>
          </cell>
          <cell r="L5078">
            <v>1180</v>
          </cell>
          <cell r="M5078">
            <v>119.19</v>
          </cell>
          <cell r="N5078">
            <v>31.72</v>
          </cell>
          <cell r="O5078">
            <v>0.26612970886819365</v>
          </cell>
          <cell r="P5078">
            <v>240</v>
          </cell>
          <cell r="Q5078">
            <v>109000</v>
          </cell>
          <cell r="R5078">
            <v>8.5531084822552224</v>
          </cell>
          <cell r="S5078">
            <v>77.227118644067801</v>
          </cell>
          <cell r="T5078">
            <v>25638</v>
          </cell>
          <cell r="U5078">
            <v>10.038456013047776</v>
          </cell>
          <cell r="V5078">
            <v>2130018</v>
          </cell>
          <cell r="W5078">
            <v>48340.2</v>
          </cell>
          <cell r="X5078">
            <v>37</v>
          </cell>
          <cell r="Y5078">
            <v>28</v>
          </cell>
          <cell r="Z5078">
            <v>0</v>
          </cell>
        </row>
        <row r="5079">
          <cell r="A5079">
            <v>42696</v>
          </cell>
          <cell r="B5079">
            <v>0</v>
          </cell>
          <cell r="C5079">
            <v>0</v>
          </cell>
          <cell r="D5079">
            <v>787</v>
          </cell>
          <cell r="E5079">
            <v>1771390</v>
          </cell>
          <cell r="F5079">
            <v>99120</v>
          </cell>
          <cell r="H5079">
            <v>0</v>
          </cell>
          <cell r="I5079">
            <v>0</v>
          </cell>
          <cell r="J5079">
            <v>0</v>
          </cell>
          <cell r="K5079">
            <v>0</v>
          </cell>
          <cell r="L5079">
            <v>40</v>
          </cell>
          <cell r="M5079">
            <v>110.49</v>
          </cell>
          <cell r="N5079">
            <v>29.04</v>
          </cell>
          <cell r="O5079">
            <v>0.26282921531360304</v>
          </cell>
          <cell r="P5079">
            <v>240</v>
          </cell>
          <cell r="Q5079">
            <v>88000</v>
          </cell>
          <cell r="R5079">
            <v>8.4646121820979268</v>
          </cell>
          <cell r="S5079">
            <v>19.675000000000001</v>
          </cell>
          <cell r="T5079">
            <v>28295</v>
          </cell>
          <cell r="U5079">
            <v>12.610520938151454</v>
          </cell>
          <cell r="V5079">
            <v>1871297</v>
          </cell>
          <cell r="W5079">
            <v>53915.3</v>
          </cell>
          <cell r="X5079">
            <v>44</v>
          </cell>
          <cell r="Y5079">
            <v>21</v>
          </cell>
          <cell r="Z5079">
            <v>0</v>
          </cell>
        </row>
        <row r="5080">
          <cell r="A5080">
            <v>42697</v>
          </cell>
          <cell r="B5080">
            <v>0</v>
          </cell>
          <cell r="C5080">
            <v>0</v>
          </cell>
          <cell r="D5080">
            <v>0</v>
          </cell>
          <cell r="E5080">
            <v>1633560</v>
          </cell>
          <cell r="F5080">
            <v>96460</v>
          </cell>
          <cell r="H5080">
            <v>0</v>
          </cell>
          <cell r="I5080">
            <v>0</v>
          </cell>
          <cell r="J5080">
            <v>0</v>
          </cell>
          <cell r="K5080">
            <v>0</v>
          </cell>
          <cell r="L5080">
            <v>0</v>
          </cell>
          <cell r="M5080">
            <v>104.87</v>
          </cell>
          <cell r="N5080">
            <v>26.95</v>
          </cell>
          <cell r="O5080">
            <v>0.25698483837131686</v>
          </cell>
          <cell r="P5080">
            <v>240</v>
          </cell>
          <cell r="Q5080">
            <v>75000</v>
          </cell>
          <cell r="R5080">
            <v>8.2484027843997332</v>
          </cell>
          <cell r="S5080" t="str">
            <v/>
          </cell>
          <cell r="T5080">
            <v>26786</v>
          </cell>
          <cell r="U5080">
            <v>12.912870371440793</v>
          </cell>
          <cell r="V5080">
            <v>1730020</v>
          </cell>
          <cell r="W5080">
            <v>43601.9</v>
          </cell>
          <cell r="X5080">
            <v>49</v>
          </cell>
          <cell r="Y5080">
            <v>16</v>
          </cell>
          <cell r="Z5080">
            <v>0</v>
          </cell>
        </row>
        <row r="5081">
          <cell r="A5081">
            <v>42698</v>
          </cell>
          <cell r="B5081">
            <v>0</v>
          </cell>
          <cell r="C5081">
            <v>0</v>
          </cell>
          <cell r="D5081">
            <v>1020</v>
          </cell>
          <cell r="E5081">
            <v>1776360</v>
          </cell>
          <cell r="F5081">
            <v>100330</v>
          </cell>
          <cell r="H5081">
            <v>0</v>
          </cell>
          <cell r="I5081">
            <v>0</v>
          </cell>
          <cell r="J5081">
            <v>0</v>
          </cell>
          <cell r="K5081">
            <v>0</v>
          </cell>
          <cell r="L5081">
            <v>90</v>
          </cell>
          <cell r="M5081">
            <v>112.14</v>
          </cell>
          <cell r="N5081">
            <v>28.26</v>
          </cell>
          <cell r="O5081">
            <v>0.2520064205457464</v>
          </cell>
          <cell r="P5081">
            <v>240</v>
          </cell>
          <cell r="Q5081">
            <v>79000</v>
          </cell>
          <cell r="R5081">
            <v>8.3676208311039773</v>
          </cell>
          <cell r="S5081">
            <v>11.333333333333334</v>
          </cell>
          <cell r="T5081">
            <v>31249</v>
          </cell>
          <cell r="U5081">
            <v>13.879494703654984</v>
          </cell>
          <cell r="V5081">
            <v>1877710</v>
          </cell>
          <cell r="W5081">
            <v>36975.199999999997</v>
          </cell>
          <cell r="X5081">
            <v>44</v>
          </cell>
          <cell r="Y5081">
            <v>21</v>
          </cell>
          <cell r="Z5081">
            <v>0</v>
          </cell>
        </row>
        <row r="5082">
          <cell r="A5082">
            <v>42699</v>
          </cell>
          <cell r="B5082">
            <v>0</v>
          </cell>
          <cell r="C5082">
            <v>0</v>
          </cell>
          <cell r="D5082">
            <v>1342</v>
          </cell>
          <cell r="E5082">
            <v>1758320</v>
          </cell>
          <cell r="F5082">
            <v>99550</v>
          </cell>
          <cell r="H5082">
            <v>0</v>
          </cell>
          <cell r="I5082">
            <v>0</v>
          </cell>
          <cell r="J5082">
            <v>0</v>
          </cell>
          <cell r="K5082">
            <v>0</v>
          </cell>
          <cell r="L5082">
            <v>40</v>
          </cell>
          <cell r="M5082">
            <v>110.6</v>
          </cell>
          <cell r="N5082">
            <v>28.48</v>
          </cell>
          <cell r="O5082">
            <v>0.25750452079566005</v>
          </cell>
          <cell r="P5082">
            <v>240</v>
          </cell>
          <cell r="Q5082">
            <v>76000</v>
          </cell>
          <cell r="R5082">
            <v>8.3990506329113916</v>
          </cell>
          <cell r="S5082">
            <v>33.549999999999997</v>
          </cell>
          <cell r="T5082">
            <v>33118</v>
          </cell>
          <cell r="U5082">
            <v>14.855977693775642</v>
          </cell>
          <cell r="V5082">
            <v>1859212</v>
          </cell>
          <cell r="W5082">
            <v>32213.9</v>
          </cell>
          <cell r="X5082">
            <v>42</v>
          </cell>
          <cell r="Y5082">
            <v>23</v>
          </cell>
          <cell r="Z5082">
            <v>0</v>
          </cell>
        </row>
        <row r="5083">
          <cell r="A5083">
            <v>42700</v>
          </cell>
          <cell r="B5083">
            <v>0</v>
          </cell>
          <cell r="C5083">
            <v>0</v>
          </cell>
          <cell r="D5083">
            <v>0</v>
          </cell>
          <cell r="E5083">
            <v>1829110</v>
          </cell>
          <cell r="F5083">
            <v>100440</v>
          </cell>
          <cell r="H5083">
            <v>0</v>
          </cell>
          <cell r="I5083">
            <v>0</v>
          </cell>
          <cell r="J5083">
            <v>0</v>
          </cell>
          <cell r="K5083">
            <v>0</v>
          </cell>
          <cell r="L5083">
            <v>0</v>
          </cell>
          <cell r="M5083">
            <v>113.21</v>
          </cell>
          <cell r="N5083">
            <v>29.34</v>
          </cell>
          <cell r="O5083">
            <v>0.25916438477166331</v>
          </cell>
          <cell r="P5083">
            <v>240</v>
          </cell>
          <cell r="Q5083">
            <v>83000</v>
          </cell>
          <cell r="R5083">
            <v>8.5219945234519923</v>
          </cell>
          <cell r="S5083" t="str">
            <v/>
          </cell>
          <cell r="T5083">
            <v>32763</v>
          </cell>
          <cell r="U5083">
            <v>14.16099194112617</v>
          </cell>
          <cell r="V5083">
            <v>1929550</v>
          </cell>
          <cell r="W5083">
            <v>37630.699999999997</v>
          </cell>
          <cell r="X5083">
            <v>42</v>
          </cell>
          <cell r="Y5083">
            <v>23</v>
          </cell>
          <cell r="Z5083">
            <v>0</v>
          </cell>
        </row>
        <row r="5084">
          <cell r="A5084">
            <v>42701</v>
          </cell>
          <cell r="B5084">
            <v>0</v>
          </cell>
          <cell r="C5084">
            <v>0</v>
          </cell>
          <cell r="D5084">
            <v>1327</v>
          </cell>
          <cell r="E5084">
            <v>1884280</v>
          </cell>
          <cell r="F5084">
            <v>100220</v>
          </cell>
          <cell r="H5084">
            <v>0</v>
          </cell>
          <cell r="I5084">
            <v>0</v>
          </cell>
          <cell r="J5084">
            <v>0</v>
          </cell>
          <cell r="K5084">
            <v>0</v>
          </cell>
          <cell r="L5084">
            <v>320</v>
          </cell>
          <cell r="M5084">
            <v>118.24</v>
          </cell>
          <cell r="N5084">
            <v>28.35</v>
          </cell>
          <cell r="O5084">
            <v>0.23976657645466851</v>
          </cell>
          <cell r="P5084">
            <v>240</v>
          </cell>
          <cell r="Q5084">
            <v>87000</v>
          </cell>
          <cell r="R5084">
            <v>8.3918301759133964</v>
          </cell>
          <cell r="S5084">
            <v>4.1468749999999996</v>
          </cell>
          <cell r="T5084">
            <v>32974</v>
          </cell>
          <cell r="U5084">
            <v>13.848293934970165</v>
          </cell>
          <cell r="V5084">
            <v>1985827</v>
          </cell>
          <cell r="W5084">
            <v>36994.400000000001</v>
          </cell>
          <cell r="X5084">
            <v>38</v>
          </cell>
          <cell r="Y5084">
            <v>27</v>
          </cell>
          <cell r="Z5084">
            <v>0</v>
          </cell>
        </row>
        <row r="5085">
          <cell r="A5085">
            <v>42702</v>
          </cell>
          <cell r="B5085">
            <v>0</v>
          </cell>
          <cell r="C5085">
            <v>0</v>
          </cell>
          <cell r="D5085">
            <v>1148</v>
          </cell>
          <cell r="E5085">
            <v>1584970</v>
          </cell>
          <cell r="F5085">
            <v>93870</v>
          </cell>
          <cell r="H5085">
            <v>0</v>
          </cell>
          <cell r="I5085">
            <v>0</v>
          </cell>
          <cell r="J5085">
            <v>0</v>
          </cell>
          <cell r="K5085">
            <v>0</v>
          </cell>
          <cell r="L5085">
            <v>50</v>
          </cell>
          <cell r="M5085">
            <v>102.38</v>
          </cell>
          <cell r="N5085">
            <v>26.59</v>
          </cell>
          <cell r="O5085">
            <v>0.25971869505762846</v>
          </cell>
          <cell r="P5085">
            <v>240</v>
          </cell>
          <cell r="Q5085">
            <v>73000</v>
          </cell>
          <cell r="R5085">
            <v>8.1990623168587611</v>
          </cell>
          <cell r="S5085">
            <v>22.96</v>
          </cell>
          <cell r="T5085">
            <v>29615</v>
          </cell>
          <cell r="U5085">
            <v>14.701837155979685</v>
          </cell>
          <cell r="V5085">
            <v>1679988</v>
          </cell>
          <cell r="W5085">
            <v>40393.800000000003</v>
          </cell>
          <cell r="X5085">
            <v>50</v>
          </cell>
          <cell r="Y5085">
            <v>15</v>
          </cell>
          <cell r="Z5085">
            <v>0</v>
          </cell>
        </row>
        <row r="5086">
          <cell r="A5086">
            <v>42703</v>
          </cell>
          <cell r="B5086">
            <v>0</v>
          </cell>
          <cell r="C5086">
            <v>0</v>
          </cell>
          <cell r="D5086">
            <v>1005</v>
          </cell>
          <cell r="E5086">
            <v>1409070</v>
          </cell>
          <cell r="F5086">
            <v>80660</v>
          </cell>
          <cell r="H5086">
            <v>0</v>
          </cell>
          <cell r="I5086">
            <v>0</v>
          </cell>
          <cell r="J5086">
            <v>0</v>
          </cell>
          <cell r="K5086">
            <v>0</v>
          </cell>
          <cell r="L5086">
            <v>80</v>
          </cell>
          <cell r="M5086">
            <v>89.33</v>
          </cell>
          <cell r="N5086">
            <v>23.29</v>
          </cell>
          <cell r="O5086">
            <v>0.26071868353296762</v>
          </cell>
          <cell r="P5086">
            <v>240</v>
          </cell>
          <cell r="Q5086">
            <v>68000</v>
          </cell>
          <cell r="R5086">
            <v>8.3383521773200489</v>
          </cell>
          <cell r="S5086">
            <v>12.5625</v>
          </cell>
          <cell r="T5086">
            <v>26123</v>
          </cell>
          <cell r="U5086">
            <v>14.614657870111053</v>
          </cell>
          <cell r="V5086">
            <v>1490735</v>
          </cell>
          <cell r="W5086">
            <v>41714.699999999997</v>
          </cell>
          <cell r="X5086">
            <v>52</v>
          </cell>
          <cell r="Y5086">
            <v>13</v>
          </cell>
          <cell r="Z5086">
            <v>7.9999999999984084E-2</v>
          </cell>
        </row>
        <row r="5087">
          <cell r="A5087">
            <v>42704</v>
          </cell>
          <cell r="B5087">
            <v>0</v>
          </cell>
          <cell r="C5087">
            <v>0</v>
          </cell>
          <cell r="D5087">
            <v>0</v>
          </cell>
          <cell r="E5087">
            <v>1627130</v>
          </cell>
          <cell r="F5087">
            <v>92790</v>
          </cell>
          <cell r="H5087">
            <v>0</v>
          </cell>
          <cell r="I5087">
            <v>0</v>
          </cell>
          <cell r="J5087">
            <v>0</v>
          </cell>
          <cell r="K5087">
            <v>0</v>
          </cell>
          <cell r="L5087">
            <v>0</v>
          </cell>
          <cell r="M5087">
            <v>102.79</v>
          </cell>
          <cell r="N5087">
            <v>26.03</v>
          </cell>
          <cell r="O5087">
            <v>0.25323475046210719</v>
          </cell>
          <cell r="P5087">
            <v>240</v>
          </cell>
          <cell r="Q5087">
            <v>79000</v>
          </cell>
          <cell r="R5087">
            <v>8.366183480883354</v>
          </cell>
          <cell r="S5087" t="str">
            <v/>
          </cell>
          <cell r="T5087">
            <v>28376</v>
          </cell>
          <cell r="U5087">
            <v>13.759700451183775</v>
          </cell>
          <cell r="V5087">
            <v>1719920</v>
          </cell>
          <cell r="W5087">
            <v>29615</v>
          </cell>
          <cell r="X5087">
            <v>44</v>
          </cell>
          <cell r="Y5087">
            <v>21</v>
          </cell>
          <cell r="Z5087">
            <v>0</v>
          </cell>
        </row>
        <row r="5088">
          <cell r="A5088">
            <v>42705</v>
          </cell>
          <cell r="B5088">
            <v>0</v>
          </cell>
          <cell r="C5088">
            <v>0</v>
          </cell>
          <cell r="D5088">
            <v>940</v>
          </cell>
          <cell r="E5088">
            <v>1893260</v>
          </cell>
          <cell r="F5088">
            <v>98210</v>
          </cell>
          <cell r="H5088">
            <v>0</v>
          </cell>
          <cell r="I5088">
            <v>0</v>
          </cell>
          <cell r="J5088">
            <v>0</v>
          </cell>
          <cell r="K5088">
            <v>0</v>
          </cell>
          <cell r="L5088">
            <v>230</v>
          </cell>
          <cell r="M5088">
            <v>121.67</v>
          </cell>
          <cell r="N5088">
            <v>30.55</v>
          </cell>
          <cell r="O5088">
            <v>0.25108901125996547</v>
          </cell>
          <cell r="P5088">
            <v>240</v>
          </cell>
          <cell r="Q5088">
            <v>90000</v>
          </cell>
          <cell r="R5088">
            <v>8.1838990712583222</v>
          </cell>
          <cell r="S5088">
            <v>4.0869565217391308</v>
          </cell>
          <cell r="T5088">
            <v>26856</v>
          </cell>
          <cell r="U5088">
            <v>11.241613924844787</v>
          </cell>
          <cell r="V5088">
            <v>1992410</v>
          </cell>
          <cell r="W5088">
            <v>25973</v>
          </cell>
          <cell r="X5088">
            <v>38</v>
          </cell>
          <cell r="Y5088">
            <v>27</v>
          </cell>
          <cell r="Z5088">
            <v>0</v>
          </cell>
        </row>
        <row r="5089">
          <cell r="A5089">
            <v>42706</v>
          </cell>
          <cell r="B5089">
            <v>0</v>
          </cell>
          <cell r="C5089">
            <v>0</v>
          </cell>
          <cell r="D5089">
            <v>8767</v>
          </cell>
          <cell r="E5089">
            <v>1887780</v>
          </cell>
          <cell r="F5089">
            <v>99350</v>
          </cell>
          <cell r="H5089">
            <v>0</v>
          </cell>
          <cell r="I5089">
            <v>0</v>
          </cell>
          <cell r="J5089">
            <v>0</v>
          </cell>
          <cell r="K5089">
            <v>0</v>
          </cell>
          <cell r="L5089">
            <v>320</v>
          </cell>
          <cell r="M5089">
            <v>118.98</v>
          </cell>
          <cell r="N5089">
            <v>29.41</v>
          </cell>
          <cell r="O5089">
            <v>0.24718440073962009</v>
          </cell>
          <cell r="P5089">
            <v>240</v>
          </cell>
          <cell r="Q5089">
            <v>92000</v>
          </cell>
          <cell r="R5089">
            <v>8.3506891914607504</v>
          </cell>
          <cell r="S5089">
            <v>27.396875000000001</v>
          </cell>
          <cell r="T5089">
            <v>26385</v>
          </cell>
          <cell r="U5089">
            <v>11.025163122145081</v>
          </cell>
          <cell r="V5089">
            <v>1995897</v>
          </cell>
          <cell r="W5089">
            <v>33818.1</v>
          </cell>
          <cell r="X5089">
            <v>36</v>
          </cell>
          <cell r="Y5089">
            <v>29</v>
          </cell>
          <cell r="Z5089">
            <v>0</v>
          </cell>
        </row>
        <row r="5090">
          <cell r="A5090">
            <v>42707</v>
          </cell>
          <cell r="B5090">
            <v>0</v>
          </cell>
          <cell r="C5090">
            <v>0</v>
          </cell>
          <cell r="D5090">
            <v>1132</v>
          </cell>
          <cell r="E5090">
            <v>1880680</v>
          </cell>
          <cell r="F5090">
            <v>100020</v>
          </cell>
          <cell r="H5090">
            <v>0</v>
          </cell>
          <cell r="I5090">
            <v>0</v>
          </cell>
          <cell r="J5090">
            <v>0</v>
          </cell>
          <cell r="K5090">
            <v>0</v>
          </cell>
          <cell r="L5090">
            <v>50</v>
          </cell>
          <cell r="M5090">
            <v>121.29</v>
          </cell>
          <cell r="N5090">
            <v>29.28</v>
          </cell>
          <cell r="O5090">
            <v>0.24140489735345041</v>
          </cell>
          <cell r="P5090">
            <v>240</v>
          </cell>
          <cell r="Q5090">
            <v>90000</v>
          </cell>
          <cell r="R5090">
            <v>8.1651413966526505</v>
          </cell>
          <cell r="S5090">
            <v>22.64</v>
          </cell>
          <cell r="T5090">
            <v>25600</v>
          </cell>
          <cell r="U5090">
            <v>10.773062499747708</v>
          </cell>
          <cell r="V5090">
            <v>1981832</v>
          </cell>
          <cell r="W5090">
            <v>43375.6</v>
          </cell>
          <cell r="X5090">
            <v>36</v>
          </cell>
          <cell r="Y5090">
            <v>29</v>
          </cell>
          <cell r="Z5090">
            <v>0</v>
          </cell>
        </row>
        <row r="5091">
          <cell r="A5091">
            <v>42708</v>
          </cell>
          <cell r="B5091">
            <v>0</v>
          </cell>
          <cell r="C5091">
            <v>0</v>
          </cell>
          <cell r="D5091">
            <v>955</v>
          </cell>
          <cell r="E5091">
            <v>1856480</v>
          </cell>
          <cell r="F5091">
            <v>98990</v>
          </cell>
          <cell r="H5091">
            <v>0</v>
          </cell>
          <cell r="I5091">
            <v>0</v>
          </cell>
          <cell r="J5091">
            <v>0</v>
          </cell>
          <cell r="K5091">
            <v>0</v>
          </cell>
          <cell r="L5091">
            <v>40</v>
          </cell>
          <cell r="M5091">
            <v>119.86</v>
          </cell>
          <cell r="N5091">
            <v>30.15</v>
          </cell>
          <cell r="O5091">
            <v>0.25154346737860839</v>
          </cell>
          <cell r="P5091">
            <v>240</v>
          </cell>
          <cell r="Q5091">
            <v>83000</v>
          </cell>
          <cell r="R5091">
            <v>8.1573085266143828</v>
          </cell>
          <cell r="S5091">
            <v>23.875</v>
          </cell>
          <cell r="T5091">
            <v>26508</v>
          </cell>
          <cell r="U5091">
            <v>11.300035523978686</v>
          </cell>
          <cell r="V5091">
            <v>1956425</v>
          </cell>
          <cell r="W5091">
            <v>42216.4</v>
          </cell>
          <cell r="X5091">
            <v>41</v>
          </cell>
          <cell r="Y5091">
            <v>24</v>
          </cell>
          <cell r="Z5091">
            <v>0</v>
          </cell>
        </row>
        <row r="5092">
          <cell r="A5092">
            <v>42709</v>
          </cell>
          <cell r="B5092">
            <v>0</v>
          </cell>
          <cell r="C5092">
            <v>0</v>
          </cell>
          <cell r="D5092">
            <v>1193</v>
          </cell>
          <cell r="E5092">
            <v>1906570</v>
          </cell>
          <cell r="F5092">
            <v>101000</v>
          </cell>
          <cell r="H5092">
            <v>0</v>
          </cell>
          <cell r="I5092">
            <v>0</v>
          </cell>
          <cell r="J5092">
            <v>0</v>
          </cell>
          <cell r="K5092">
            <v>0</v>
          </cell>
          <cell r="L5092">
            <v>140</v>
          </cell>
          <cell r="M5092">
            <v>122.56</v>
          </cell>
          <cell r="N5092">
            <v>30.41</v>
          </cell>
          <cell r="O5092">
            <v>0.24812336814621411</v>
          </cell>
          <cell r="P5092">
            <v>240</v>
          </cell>
          <cell r="Q5092">
            <v>90000</v>
          </cell>
          <cell r="R5092">
            <v>8.1901517624020883</v>
          </cell>
          <cell r="S5092">
            <v>8.5214285714285722</v>
          </cell>
          <cell r="T5092">
            <v>25614</v>
          </cell>
          <cell r="U5092">
            <v>10.634443187175391</v>
          </cell>
          <cell r="V5092">
            <v>2008763</v>
          </cell>
          <cell r="W5092">
            <v>41506.9</v>
          </cell>
          <cell r="X5092">
            <v>38</v>
          </cell>
          <cell r="Y5092">
            <v>27</v>
          </cell>
          <cell r="Z5092">
            <v>0</v>
          </cell>
        </row>
        <row r="5093">
          <cell r="A5093">
            <v>42710</v>
          </cell>
          <cell r="B5093">
            <v>0</v>
          </cell>
          <cell r="C5093">
            <v>0</v>
          </cell>
          <cell r="D5093">
            <v>825</v>
          </cell>
          <cell r="E5093">
            <v>1941140</v>
          </cell>
          <cell r="F5093">
            <v>98960</v>
          </cell>
          <cell r="H5093">
            <v>0</v>
          </cell>
          <cell r="I5093">
            <v>0</v>
          </cell>
          <cell r="J5093">
            <v>0</v>
          </cell>
          <cell r="K5093">
            <v>0</v>
          </cell>
          <cell r="L5093">
            <v>130</v>
          </cell>
          <cell r="M5093">
            <v>121.22</v>
          </cell>
          <cell r="N5093">
            <v>28.31</v>
          </cell>
          <cell r="O5093">
            <v>0.2335423197492163</v>
          </cell>
          <cell r="P5093">
            <v>240</v>
          </cell>
          <cell r="Q5093">
            <v>87000</v>
          </cell>
          <cell r="R5093">
            <v>8.4148655337403078</v>
          </cell>
          <cell r="S5093">
            <v>6.3461538461538458</v>
          </cell>
          <cell r="T5093">
            <v>28416</v>
          </cell>
          <cell r="U5093">
            <v>11.611864228229846</v>
          </cell>
          <cell r="V5093">
            <v>2040925</v>
          </cell>
          <cell r="W5093">
            <v>41228.6</v>
          </cell>
          <cell r="X5093">
            <v>39</v>
          </cell>
          <cell r="Y5093">
            <v>26</v>
          </cell>
          <cell r="Z5093">
            <v>0</v>
          </cell>
        </row>
        <row r="5094">
          <cell r="A5094">
            <v>42711</v>
          </cell>
          <cell r="B5094">
            <v>0</v>
          </cell>
          <cell r="C5094">
            <v>0</v>
          </cell>
          <cell r="D5094">
            <v>38322</v>
          </cell>
          <cell r="E5094">
            <v>2083180</v>
          </cell>
          <cell r="F5094">
            <v>107190</v>
          </cell>
          <cell r="H5094">
            <v>0</v>
          </cell>
          <cell r="I5094">
            <v>0</v>
          </cell>
          <cell r="J5094">
            <v>0</v>
          </cell>
          <cell r="K5094">
            <v>0</v>
          </cell>
          <cell r="L5094">
            <v>820</v>
          </cell>
          <cell r="M5094">
            <v>127.78</v>
          </cell>
          <cell r="N5094">
            <v>31.42</v>
          </cell>
          <cell r="O5094">
            <v>0.24589137580215997</v>
          </cell>
          <cell r="P5094">
            <v>240</v>
          </cell>
          <cell r="Q5094">
            <v>99000</v>
          </cell>
          <cell r="R5094">
            <v>8.5708639849741743</v>
          </cell>
          <cell r="S5094">
            <v>46.734146341463415</v>
          </cell>
          <cell r="T5094">
            <v>27153</v>
          </cell>
          <cell r="U5094">
            <v>10.160938344104972</v>
          </cell>
          <cell r="V5094">
            <v>2228692</v>
          </cell>
          <cell r="W5094">
            <v>43390.9</v>
          </cell>
          <cell r="X5094">
            <v>32</v>
          </cell>
          <cell r="Y5094">
            <v>33</v>
          </cell>
          <cell r="Z5094">
            <v>0</v>
          </cell>
        </row>
        <row r="5095">
          <cell r="A5095">
            <v>42712</v>
          </cell>
          <cell r="B5095">
            <v>0</v>
          </cell>
          <cell r="C5095">
            <v>0</v>
          </cell>
          <cell r="D5095">
            <v>275507</v>
          </cell>
          <cell r="E5095">
            <v>2160950</v>
          </cell>
          <cell r="F5095">
            <v>111030</v>
          </cell>
          <cell r="H5095">
            <v>0</v>
          </cell>
          <cell r="I5095">
            <v>0</v>
          </cell>
          <cell r="J5095">
            <v>0</v>
          </cell>
          <cell r="K5095">
            <v>0</v>
          </cell>
          <cell r="L5095">
            <v>3370</v>
          </cell>
          <cell r="M5095">
            <v>132.1</v>
          </cell>
          <cell r="N5095">
            <v>33.369999999999997</v>
          </cell>
          <cell r="O5095">
            <v>0.25261165783497347</v>
          </cell>
          <cell r="P5095">
            <v>240</v>
          </cell>
          <cell r="Q5095">
            <v>111000</v>
          </cell>
          <cell r="R5095">
            <v>8.5994700984102952</v>
          </cell>
          <cell r="S5095">
            <v>81.752818991097925</v>
          </cell>
          <cell r="T5095">
            <v>29107</v>
          </cell>
          <cell r="U5095">
            <v>9.5290920032172899</v>
          </cell>
          <cell r="V5095">
            <v>2547487</v>
          </cell>
          <cell r="W5095">
            <v>45093.7</v>
          </cell>
          <cell r="X5095">
            <v>28</v>
          </cell>
          <cell r="Y5095">
            <v>37</v>
          </cell>
          <cell r="Z5095">
            <v>0</v>
          </cell>
        </row>
        <row r="5096">
          <cell r="A5096">
            <v>42713</v>
          </cell>
          <cell r="B5096">
            <v>0</v>
          </cell>
          <cell r="C5096">
            <v>0</v>
          </cell>
          <cell r="D5096">
            <v>355859</v>
          </cell>
          <cell r="E5096">
            <v>2186490</v>
          </cell>
          <cell r="F5096">
            <v>111700</v>
          </cell>
          <cell r="H5096">
            <v>0</v>
          </cell>
          <cell r="I5096">
            <v>0</v>
          </cell>
          <cell r="J5096">
            <v>0</v>
          </cell>
          <cell r="K5096">
            <v>0</v>
          </cell>
          <cell r="L5096">
            <v>4010</v>
          </cell>
          <cell r="M5096">
            <v>132.55000000000001</v>
          </cell>
          <cell r="N5096">
            <v>33.770000000000003</v>
          </cell>
          <cell r="O5096">
            <v>0.25477178423236513</v>
          </cell>
          <cell r="P5096">
            <v>240</v>
          </cell>
          <cell r="Q5096">
            <v>116000</v>
          </cell>
          <cell r="R5096">
            <v>8.6691437193511884</v>
          </cell>
          <cell r="S5096">
            <v>88.742892768079798</v>
          </cell>
          <cell r="T5096">
            <v>30424</v>
          </cell>
          <cell r="U5096">
            <v>9.5603419529933333</v>
          </cell>
          <cell r="V5096">
            <v>2654049</v>
          </cell>
          <cell r="W5096">
            <v>51842.6</v>
          </cell>
          <cell r="X5096">
            <v>24</v>
          </cell>
          <cell r="Y5096">
            <v>41</v>
          </cell>
          <cell r="Z5096">
            <v>0</v>
          </cell>
        </row>
        <row r="5097">
          <cell r="A5097">
            <v>42714</v>
          </cell>
          <cell r="B5097">
            <v>0</v>
          </cell>
          <cell r="C5097">
            <v>0</v>
          </cell>
          <cell r="D5097">
            <v>150831</v>
          </cell>
          <cell r="E5097">
            <v>2166890</v>
          </cell>
          <cell r="F5097">
            <v>113230</v>
          </cell>
          <cell r="H5097">
            <v>0</v>
          </cell>
          <cell r="I5097">
            <v>0</v>
          </cell>
          <cell r="J5097">
            <v>0</v>
          </cell>
          <cell r="K5097">
            <v>0</v>
          </cell>
          <cell r="L5097">
            <v>2030</v>
          </cell>
          <cell r="M5097">
            <v>134.16999999999999</v>
          </cell>
          <cell r="N5097">
            <v>34.25</v>
          </cell>
          <cell r="O5097">
            <v>0.25527316091525681</v>
          </cell>
          <cell r="P5097">
            <v>240</v>
          </cell>
          <cell r="Q5097">
            <v>104000</v>
          </cell>
          <cell r="R5097">
            <v>8.4971305060743827</v>
          </cell>
          <cell r="S5097">
            <v>74.300985221674878</v>
          </cell>
          <cell r="T5097">
            <v>28522</v>
          </cell>
          <cell r="U5097">
            <v>9.7852025812120456</v>
          </cell>
          <cell r="V5097">
            <v>2430951</v>
          </cell>
          <cell r="W5097">
            <v>56440.800000000003</v>
          </cell>
          <cell r="X5097">
            <v>27</v>
          </cell>
          <cell r="Y5097">
            <v>38</v>
          </cell>
          <cell r="Z5097">
            <v>0</v>
          </cell>
        </row>
        <row r="5098">
          <cell r="A5098">
            <v>42715</v>
          </cell>
          <cell r="B5098">
            <v>0</v>
          </cell>
          <cell r="C5098">
            <v>0</v>
          </cell>
          <cell r="D5098">
            <v>6956</v>
          </cell>
          <cell r="E5098">
            <v>1972740</v>
          </cell>
          <cell r="F5098">
            <v>100400</v>
          </cell>
          <cell r="H5098">
            <v>0</v>
          </cell>
          <cell r="I5098">
            <v>0</v>
          </cell>
          <cell r="J5098">
            <v>0</v>
          </cell>
          <cell r="K5098">
            <v>0</v>
          </cell>
          <cell r="L5098">
            <v>400</v>
          </cell>
          <cell r="M5098">
            <v>123.01</v>
          </cell>
          <cell r="N5098">
            <v>31.37</v>
          </cell>
          <cell r="O5098">
            <v>0.25501991707991217</v>
          </cell>
          <cell r="P5098">
            <v>240</v>
          </cell>
          <cell r="Q5098">
            <v>88000</v>
          </cell>
          <cell r="R5098">
            <v>8.4267132753434684</v>
          </cell>
          <cell r="S5098">
            <v>17.39</v>
          </cell>
          <cell r="T5098">
            <v>27836</v>
          </cell>
          <cell r="U5098">
            <v>11.160650277679492</v>
          </cell>
          <cell r="V5098">
            <v>2080096</v>
          </cell>
          <cell r="W5098">
            <v>57237.599999999999</v>
          </cell>
          <cell r="X5098">
            <v>40</v>
          </cell>
          <cell r="Y5098">
            <v>25</v>
          </cell>
          <cell r="Z5098">
            <v>0</v>
          </cell>
        </row>
        <row r="5099">
          <cell r="A5099">
            <v>42716</v>
          </cell>
          <cell r="B5099">
            <v>0</v>
          </cell>
          <cell r="C5099">
            <v>0</v>
          </cell>
          <cell r="D5099">
            <v>6943</v>
          </cell>
          <cell r="E5099">
            <v>2035460</v>
          </cell>
          <cell r="F5099">
            <v>105950</v>
          </cell>
          <cell r="H5099">
            <v>0</v>
          </cell>
          <cell r="I5099">
            <v>0</v>
          </cell>
          <cell r="J5099">
            <v>0</v>
          </cell>
          <cell r="K5099">
            <v>0</v>
          </cell>
          <cell r="L5099">
            <v>600</v>
          </cell>
          <cell r="M5099">
            <v>127.63</v>
          </cell>
          <cell r="N5099">
            <v>32.19</v>
          </cell>
          <cell r="O5099">
            <v>0.25221342944448799</v>
          </cell>
          <cell r="P5099">
            <v>240</v>
          </cell>
          <cell r="Q5099">
            <v>93000</v>
          </cell>
          <cell r="R5099">
            <v>8.3891326490637006</v>
          </cell>
          <cell r="S5099">
            <v>11.571666666666667</v>
          </cell>
          <cell r="T5099">
            <v>25196</v>
          </cell>
          <cell r="U5099">
            <v>9.7811970379169519</v>
          </cell>
          <cell r="V5099">
            <v>2148353</v>
          </cell>
          <cell r="W5099">
            <v>55898.2</v>
          </cell>
          <cell r="X5099">
            <v>37</v>
          </cell>
          <cell r="Y5099">
            <v>28</v>
          </cell>
          <cell r="Z5099">
            <v>0</v>
          </cell>
        </row>
        <row r="5100">
          <cell r="A5100">
            <v>42717</v>
          </cell>
          <cell r="B5100">
            <v>0</v>
          </cell>
          <cell r="C5100">
            <v>0</v>
          </cell>
          <cell r="D5100">
            <v>323776</v>
          </cell>
          <cell r="E5100">
            <v>1889630</v>
          </cell>
          <cell r="F5100">
            <v>83650</v>
          </cell>
          <cell r="H5100">
            <v>0</v>
          </cell>
          <cell r="I5100">
            <v>0</v>
          </cell>
          <cell r="J5100">
            <v>0</v>
          </cell>
          <cell r="K5100">
            <v>0</v>
          </cell>
          <cell r="L5100">
            <v>4170</v>
          </cell>
          <cell r="M5100">
            <v>119.03</v>
          </cell>
          <cell r="N5100">
            <v>30.01</v>
          </cell>
          <cell r="O5100">
            <v>0.2521213139544653</v>
          </cell>
          <cell r="P5100">
            <v>240</v>
          </cell>
          <cell r="Q5100">
            <v>108000</v>
          </cell>
          <cell r="R5100">
            <v>8.289002772410317</v>
          </cell>
          <cell r="S5100">
            <v>77.644124700239814</v>
          </cell>
          <cell r="T5100">
            <v>27842</v>
          </cell>
          <cell r="U5100">
            <v>10.108690428095789</v>
          </cell>
          <cell r="V5100">
            <v>2297056</v>
          </cell>
          <cell r="W5100">
            <v>48035.3</v>
          </cell>
          <cell r="X5100">
            <v>32</v>
          </cell>
          <cell r="Y5100">
            <v>33</v>
          </cell>
          <cell r="Z5100">
            <v>0</v>
          </cell>
        </row>
        <row r="5101">
          <cell r="A5101">
            <v>42718</v>
          </cell>
          <cell r="B5101">
            <v>0</v>
          </cell>
          <cell r="C5101">
            <v>0</v>
          </cell>
          <cell r="D5101">
            <v>323741</v>
          </cell>
          <cell r="E5101">
            <v>2197880</v>
          </cell>
          <cell r="F5101">
            <v>112450</v>
          </cell>
          <cell r="H5101">
            <v>0</v>
          </cell>
          <cell r="I5101">
            <v>0</v>
          </cell>
          <cell r="J5101">
            <v>0</v>
          </cell>
          <cell r="K5101">
            <v>0</v>
          </cell>
          <cell r="L5101">
            <v>3870</v>
          </cell>
          <cell r="M5101">
            <v>138.86000000000001</v>
          </cell>
          <cell r="N5101">
            <v>35.01</v>
          </cell>
          <cell r="O5101">
            <v>0.25212444188391181</v>
          </cell>
          <cell r="P5101">
            <v>240</v>
          </cell>
          <cell r="Q5101">
            <v>116000</v>
          </cell>
          <cell r="R5101">
            <v>8.3189183350136826</v>
          </cell>
          <cell r="S5101">
            <v>83.654005167958658</v>
          </cell>
          <cell r="T5101">
            <v>31705</v>
          </cell>
          <cell r="U5101">
            <v>10.038442395820006</v>
          </cell>
          <cell r="V5101">
            <v>2634071</v>
          </cell>
          <cell r="W5101">
            <v>51237.9</v>
          </cell>
          <cell r="X5101">
            <v>24</v>
          </cell>
          <cell r="Y5101">
            <v>41</v>
          </cell>
          <cell r="Z5101">
            <v>0</v>
          </cell>
        </row>
        <row r="5102">
          <cell r="A5102">
            <v>42719</v>
          </cell>
          <cell r="B5102">
            <v>0</v>
          </cell>
          <cell r="C5102">
            <v>0</v>
          </cell>
          <cell r="D5102">
            <v>589216</v>
          </cell>
          <cell r="E5102">
            <v>2210920</v>
          </cell>
          <cell r="F5102">
            <v>115030</v>
          </cell>
          <cell r="H5102">
            <v>0</v>
          </cell>
          <cell r="I5102">
            <v>0</v>
          </cell>
          <cell r="J5102">
            <v>0</v>
          </cell>
          <cell r="K5102">
            <v>0</v>
          </cell>
          <cell r="L5102">
            <v>6910</v>
          </cell>
          <cell r="M5102">
            <v>137.63999999999999</v>
          </cell>
          <cell r="N5102">
            <v>34.47</v>
          </cell>
          <cell r="O5102">
            <v>0.25043591979075852</v>
          </cell>
          <cell r="P5102">
            <v>240</v>
          </cell>
          <cell r="Q5102">
            <v>122000</v>
          </cell>
          <cell r="R5102">
            <v>8.4493969776227846</v>
          </cell>
          <cell r="S5102">
            <v>85.270043415340083</v>
          </cell>
          <cell r="T5102">
            <v>32528</v>
          </cell>
          <cell r="U5102">
            <v>9.3059372948230052</v>
          </cell>
          <cell r="V5102">
            <v>2915166</v>
          </cell>
          <cell r="W5102">
            <v>41032.300000000003</v>
          </cell>
          <cell r="X5102">
            <v>18</v>
          </cell>
          <cell r="Y5102">
            <v>47</v>
          </cell>
          <cell r="Z5102">
            <v>0</v>
          </cell>
        </row>
        <row r="5103">
          <cell r="A5103">
            <v>42720</v>
          </cell>
          <cell r="B5103">
            <v>0</v>
          </cell>
          <cell r="C5103">
            <v>0</v>
          </cell>
          <cell r="D5103">
            <v>375604</v>
          </cell>
          <cell r="E5103">
            <v>2223170</v>
          </cell>
          <cell r="F5103">
            <v>114310</v>
          </cell>
          <cell r="H5103">
            <v>0</v>
          </cell>
          <cell r="I5103">
            <v>0</v>
          </cell>
          <cell r="J5103">
            <v>0</v>
          </cell>
          <cell r="K5103">
            <v>0</v>
          </cell>
          <cell r="L5103">
            <v>4490</v>
          </cell>
          <cell r="M5103">
            <v>138.05000000000001</v>
          </cell>
          <cell r="N5103">
            <v>34.42</v>
          </cell>
          <cell r="O5103">
            <v>0.24932995291561028</v>
          </cell>
          <cell r="P5103">
            <v>240</v>
          </cell>
          <cell r="Q5103">
            <v>122000</v>
          </cell>
          <cell r="R5103">
            <v>8.4660630206446932</v>
          </cell>
          <cell r="S5103">
            <v>83.653452115812911</v>
          </cell>
          <cell r="T5103">
            <v>34075</v>
          </cell>
          <cell r="U5103">
            <v>10.474629609698779</v>
          </cell>
          <cell r="V5103">
            <v>2713084</v>
          </cell>
          <cell r="W5103">
            <v>57709.8</v>
          </cell>
          <cell r="X5103">
            <v>28</v>
          </cell>
          <cell r="Y5103">
            <v>37</v>
          </cell>
          <cell r="Z5103">
            <v>0</v>
          </cell>
        </row>
        <row r="5104">
          <cell r="A5104">
            <v>42721</v>
          </cell>
          <cell r="B5104">
            <v>0</v>
          </cell>
          <cell r="C5104">
            <v>0</v>
          </cell>
          <cell r="D5104">
            <v>163648</v>
          </cell>
          <cell r="E5104">
            <v>1823430</v>
          </cell>
          <cell r="F5104">
            <v>101710</v>
          </cell>
          <cell r="H5104">
            <v>0</v>
          </cell>
          <cell r="I5104">
            <v>0</v>
          </cell>
          <cell r="J5104">
            <v>0</v>
          </cell>
          <cell r="K5104">
            <v>0</v>
          </cell>
          <cell r="L5104">
            <v>2000</v>
          </cell>
          <cell r="M5104">
            <v>115.68</v>
          </cell>
          <cell r="N5104">
            <v>27.09</v>
          </cell>
          <cell r="O5104">
            <v>0.23418049792531118</v>
          </cell>
          <cell r="P5104">
            <v>240</v>
          </cell>
          <cell r="Q5104">
            <v>114000</v>
          </cell>
          <cell r="R5104">
            <v>8.3209716459197782</v>
          </cell>
          <cell r="S5104">
            <v>81.823999999999998</v>
          </cell>
          <cell r="T5104">
            <v>29977</v>
          </cell>
          <cell r="U5104">
            <v>11.969054782007555</v>
          </cell>
          <cell r="V5104">
            <v>2088788</v>
          </cell>
          <cell r="W5104">
            <v>58009.5</v>
          </cell>
          <cell r="X5104">
            <v>42</v>
          </cell>
          <cell r="Y5104">
            <v>23</v>
          </cell>
          <cell r="Z5104">
            <v>0</v>
          </cell>
        </row>
        <row r="5105">
          <cell r="A5105">
            <v>42722</v>
          </cell>
          <cell r="B5105">
            <v>0</v>
          </cell>
          <cell r="C5105">
            <v>0</v>
          </cell>
          <cell r="D5105">
            <v>982768</v>
          </cell>
          <cell r="E5105">
            <v>2171500</v>
          </cell>
          <cell r="F5105">
            <v>115190</v>
          </cell>
          <cell r="H5105">
            <v>0</v>
          </cell>
          <cell r="I5105">
            <v>0</v>
          </cell>
          <cell r="J5105">
            <v>0</v>
          </cell>
          <cell r="K5105">
            <v>0</v>
          </cell>
          <cell r="L5105">
            <v>12020</v>
          </cell>
          <cell r="M5105">
            <v>132.79</v>
          </cell>
          <cell r="N5105">
            <v>33.43</v>
          </cell>
          <cell r="O5105">
            <v>0.25175088485578734</v>
          </cell>
          <cell r="P5105">
            <v>240</v>
          </cell>
          <cell r="Q5105">
            <v>143000</v>
          </cell>
          <cell r="R5105">
            <v>8.6101739588824469</v>
          </cell>
          <cell r="S5105">
            <v>81.761064891846928</v>
          </cell>
          <cell r="T5105">
            <v>34844</v>
          </cell>
          <cell r="U5105">
            <v>8.8882915761572718</v>
          </cell>
          <cell r="V5105">
            <v>3269458</v>
          </cell>
          <cell r="W5105">
            <v>57961.599999999999</v>
          </cell>
          <cell r="X5105">
            <v>15</v>
          </cell>
          <cell r="Y5105">
            <v>50</v>
          </cell>
          <cell r="Z5105">
            <v>0</v>
          </cell>
        </row>
        <row r="5106">
          <cell r="A5106">
            <v>42723</v>
          </cell>
          <cell r="B5106">
            <v>0</v>
          </cell>
          <cell r="C5106">
            <v>0</v>
          </cell>
          <cell r="D5106">
            <v>1118330</v>
          </cell>
          <cell r="E5106">
            <v>2177040</v>
          </cell>
          <cell r="F5106">
            <v>112560</v>
          </cell>
          <cell r="H5106">
            <v>0</v>
          </cell>
          <cell r="I5106">
            <v>0</v>
          </cell>
          <cell r="J5106">
            <v>0</v>
          </cell>
          <cell r="K5106">
            <v>0</v>
          </cell>
          <cell r="L5106">
            <v>13310</v>
          </cell>
          <cell r="M5106">
            <v>133.71</v>
          </cell>
          <cell r="N5106">
            <v>34.06</v>
          </cell>
          <cell r="O5106">
            <v>0.25473038665769204</v>
          </cell>
          <cell r="P5106">
            <v>240</v>
          </cell>
          <cell r="Q5106">
            <v>148000</v>
          </cell>
          <cell r="R5106">
            <v>8.5618128786179053</v>
          </cell>
          <cell r="S5106">
            <v>84.021788129226152</v>
          </cell>
          <cell r="T5106">
            <v>41291</v>
          </cell>
          <cell r="U5106">
            <v>10.104871285501757</v>
          </cell>
          <cell r="V5106">
            <v>3407930</v>
          </cell>
          <cell r="W5106">
            <v>42471.9</v>
          </cell>
          <cell r="X5106">
            <v>14</v>
          </cell>
          <cell r="Y5106">
            <v>51</v>
          </cell>
          <cell r="Z5106">
            <v>0</v>
          </cell>
        </row>
        <row r="5107">
          <cell r="A5107">
            <v>42724</v>
          </cell>
          <cell r="B5107">
            <v>0</v>
          </cell>
          <cell r="C5107">
            <v>0</v>
          </cell>
          <cell r="D5107">
            <v>571468</v>
          </cell>
          <cell r="E5107">
            <v>2201100</v>
          </cell>
          <cell r="F5107">
            <v>113950</v>
          </cell>
          <cell r="H5107">
            <v>0</v>
          </cell>
          <cell r="I5107">
            <v>0</v>
          </cell>
          <cell r="J5107">
            <v>0</v>
          </cell>
          <cell r="K5107">
            <v>0</v>
          </cell>
          <cell r="L5107">
            <v>6820</v>
          </cell>
          <cell r="M5107">
            <v>133.99</v>
          </cell>
          <cell r="N5107">
            <v>34.69</v>
          </cell>
          <cell r="O5107">
            <v>0.25889991790432121</v>
          </cell>
          <cell r="P5107">
            <v>240</v>
          </cell>
          <cell r="Q5107">
            <v>137000</v>
          </cell>
          <cell r="R5107">
            <v>8.6388909620120913</v>
          </cell>
          <cell r="S5107">
            <v>83.792961876832848</v>
          </cell>
          <cell r="T5107">
            <v>39213</v>
          </cell>
          <cell r="U5107">
            <v>11.329789732819957</v>
          </cell>
          <cell r="V5107">
            <v>2886518</v>
          </cell>
          <cell r="W5107">
            <v>56246.2</v>
          </cell>
          <cell r="X5107">
            <v>24</v>
          </cell>
          <cell r="Y5107">
            <v>41</v>
          </cell>
          <cell r="Z5107">
            <v>0</v>
          </cell>
        </row>
        <row r="5108">
          <cell r="A5108">
            <v>42725</v>
          </cell>
          <cell r="B5108">
            <v>0</v>
          </cell>
          <cell r="C5108">
            <v>0</v>
          </cell>
          <cell r="D5108">
            <v>242966</v>
          </cell>
          <cell r="E5108">
            <v>2168140</v>
          </cell>
          <cell r="F5108">
            <v>112940</v>
          </cell>
          <cell r="H5108">
            <v>0</v>
          </cell>
          <cell r="I5108">
            <v>0</v>
          </cell>
          <cell r="J5108">
            <v>0</v>
          </cell>
          <cell r="K5108">
            <v>0</v>
          </cell>
          <cell r="L5108">
            <v>3060</v>
          </cell>
          <cell r="M5108">
            <v>136.13</v>
          </cell>
          <cell r="N5108">
            <v>37.6</v>
          </cell>
          <cell r="O5108">
            <v>0.27620656725189158</v>
          </cell>
          <cell r="P5108">
            <v>240</v>
          </cell>
          <cell r="Q5108">
            <v>114000</v>
          </cell>
          <cell r="R5108">
            <v>8.3783148461029899</v>
          </cell>
          <cell r="S5108">
            <v>79.400653594771242</v>
          </cell>
          <cell r="T5108">
            <v>30603</v>
          </cell>
          <cell r="U5108">
            <v>10.111900496266708</v>
          </cell>
          <cell r="V5108">
            <v>2524046</v>
          </cell>
          <cell r="W5108">
            <v>56430.1</v>
          </cell>
          <cell r="X5108">
            <v>33</v>
          </cell>
          <cell r="Y5108">
            <v>32</v>
          </cell>
          <cell r="Z5108">
            <v>0</v>
          </cell>
        </row>
        <row r="5109">
          <cell r="A5109">
            <v>42726</v>
          </cell>
          <cell r="B5109">
            <v>0</v>
          </cell>
          <cell r="C5109">
            <v>0</v>
          </cell>
          <cell r="D5109">
            <v>289760</v>
          </cell>
          <cell r="E5109">
            <v>2047010</v>
          </cell>
          <cell r="F5109">
            <v>109460</v>
          </cell>
          <cell r="H5109">
            <v>0</v>
          </cell>
          <cell r="I5109">
            <v>0</v>
          </cell>
          <cell r="J5109">
            <v>0</v>
          </cell>
          <cell r="K5109">
            <v>0</v>
          </cell>
          <cell r="L5109">
            <v>3620</v>
          </cell>
          <cell r="M5109">
            <v>128.53</v>
          </cell>
          <cell r="N5109">
            <v>35.56</v>
          </cell>
          <cell r="O5109">
            <v>0.27666692600949194</v>
          </cell>
          <cell r="P5109">
            <v>240</v>
          </cell>
          <cell r="Q5109">
            <v>105000</v>
          </cell>
          <cell r="R5109">
            <v>8.3889753364973156</v>
          </cell>
          <cell r="S5109">
            <v>80.04419889502762</v>
          </cell>
          <cell r="T5109">
            <v>30175</v>
          </cell>
          <cell r="U5109">
            <v>10.287646705338419</v>
          </cell>
          <cell r="V5109">
            <v>2446230</v>
          </cell>
          <cell r="W5109">
            <v>57510.3</v>
          </cell>
          <cell r="X5109">
            <v>37</v>
          </cell>
          <cell r="Y5109">
            <v>28</v>
          </cell>
          <cell r="Z5109">
            <v>0</v>
          </cell>
        </row>
        <row r="5110">
          <cell r="A5110">
            <v>42727</v>
          </cell>
          <cell r="B5110">
            <v>0</v>
          </cell>
          <cell r="C5110">
            <v>0</v>
          </cell>
          <cell r="D5110">
            <v>95273</v>
          </cell>
          <cell r="E5110">
            <v>2108560</v>
          </cell>
          <cell r="F5110">
            <v>113330</v>
          </cell>
          <cell r="H5110">
            <v>0</v>
          </cell>
          <cell r="I5110">
            <v>0</v>
          </cell>
          <cell r="J5110">
            <v>0</v>
          </cell>
          <cell r="K5110">
            <v>0</v>
          </cell>
          <cell r="L5110">
            <v>1340</v>
          </cell>
          <cell r="M5110">
            <v>130.05000000000001</v>
          </cell>
          <cell r="N5110">
            <v>34.25</v>
          </cell>
          <cell r="O5110">
            <v>0.26336024605920799</v>
          </cell>
          <cell r="P5110">
            <v>240</v>
          </cell>
          <cell r="Q5110">
            <v>102000</v>
          </cell>
          <cell r="R5110">
            <v>8.5424452133794677</v>
          </cell>
          <cell r="S5110">
            <v>71.099253731343282</v>
          </cell>
          <cell r="T5110">
            <v>30091</v>
          </cell>
          <cell r="U5110">
            <v>10.830439636745451</v>
          </cell>
          <cell r="V5110">
            <v>2317163</v>
          </cell>
          <cell r="W5110">
            <v>56067.8</v>
          </cell>
          <cell r="X5110">
            <v>38</v>
          </cell>
          <cell r="Y5110">
            <v>27</v>
          </cell>
          <cell r="Z5110">
            <v>0</v>
          </cell>
        </row>
        <row r="5111">
          <cell r="A5111">
            <v>42728</v>
          </cell>
          <cell r="B5111">
            <v>0</v>
          </cell>
          <cell r="C5111">
            <v>0</v>
          </cell>
          <cell r="D5111">
            <v>1500</v>
          </cell>
          <cell r="E5111">
            <v>2006250</v>
          </cell>
          <cell r="F5111">
            <v>107720</v>
          </cell>
          <cell r="H5111">
            <v>0</v>
          </cell>
          <cell r="I5111">
            <v>0</v>
          </cell>
          <cell r="J5111">
            <v>0</v>
          </cell>
          <cell r="K5111">
            <v>0</v>
          </cell>
          <cell r="L5111">
            <v>40</v>
          </cell>
          <cell r="M5111">
            <v>124.89</v>
          </cell>
          <cell r="N5111">
            <v>33.94</v>
          </cell>
          <cell r="O5111">
            <v>0.27175914805028423</v>
          </cell>
          <cell r="P5111">
            <v>240</v>
          </cell>
          <cell r="Q5111">
            <v>90000</v>
          </cell>
          <cell r="R5111">
            <v>8.4633277284009925</v>
          </cell>
          <cell r="S5111">
            <v>37.5</v>
          </cell>
          <cell r="T5111">
            <v>30090</v>
          </cell>
          <cell r="U5111">
            <v>11.862640453421697</v>
          </cell>
          <cell r="V5111">
            <v>2115470</v>
          </cell>
          <cell r="W5111">
            <v>51020.800000000003</v>
          </cell>
          <cell r="X5111">
            <v>40</v>
          </cell>
          <cell r="Y5111">
            <v>25</v>
          </cell>
          <cell r="Z5111">
            <v>0</v>
          </cell>
        </row>
        <row r="5112">
          <cell r="A5112">
            <v>42729</v>
          </cell>
          <cell r="B5112">
            <v>0</v>
          </cell>
          <cell r="C5112">
            <v>0</v>
          </cell>
          <cell r="D5112">
            <v>1354</v>
          </cell>
          <cell r="E5112">
            <v>1805600</v>
          </cell>
          <cell r="F5112">
            <v>101290</v>
          </cell>
          <cell r="H5112">
            <v>0</v>
          </cell>
          <cell r="I5112">
            <v>0</v>
          </cell>
          <cell r="J5112">
            <v>0</v>
          </cell>
          <cell r="K5112">
            <v>0</v>
          </cell>
          <cell r="L5112">
            <v>50</v>
          </cell>
          <cell r="M5112">
            <v>112.13</v>
          </cell>
          <cell r="N5112">
            <v>31.23</v>
          </cell>
          <cell r="O5112">
            <v>0.27851600820476236</v>
          </cell>
          <cell r="P5112">
            <v>240</v>
          </cell>
          <cell r="Q5112">
            <v>88000</v>
          </cell>
          <cell r="R5112">
            <v>8.5030321947739225</v>
          </cell>
          <cell r="S5112">
            <v>27.08</v>
          </cell>
          <cell r="T5112">
            <v>28585</v>
          </cell>
          <cell r="U5112">
            <v>12.493103607295502</v>
          </cell>
          <cell r="V5112">
            <v>1908244</v>
          </cell>
          <cell r="W5112">
            <v>53082</v>
          </cell>
          <cell r="X5112">
            <v>51</v>
          </cell>
          <cell r="Y5112">
            <v>14</v>
          </cell>
          <cell r="Z5112">
            <v>0.84799999999998477</v>
          </cell>
        </row>
        <row r="5113">
          <cell r="A5113">
            <v>42730</v>
          </cell>
          <cell r="B5113">
            <v>0</v>
          </cell>
          <cell r="C5113">
            <v>0</v>
          </cell>
          <cell r="D5113">
            <v>1574</v>
          </cell>
          <cell r="E5113">
            <v>1252480</v>
          </cell>
          <cell r="F5113">
            <v>72920</v>
          </cell>
          <cell r="H5113">
            <v>0</v>
          </cell>
          <cell r="I5113">
            <v>0</v>
          </cell>
          <cell r="J5113">
            <v>0</v>
          </cell>
          <cell r="K5113">
            <v>0</v>
          </cell>
          <cell r="L5113">
            <v>40</v>
          </cell>
          <cell r="M5113">
            <v>80.599999999999994</v>
          </cell>
          <cell r="N5113">
            <v>22.54</v>
          </cell>
          <cell r="O5113">
            <v>0.27965260545905707</v>
          </cell>
          <cell r="P5113">
            <v>240</v>
          </cell>
          <cell r="Q5113">
            <v>71000</v>
          </cell>
          <cell r="R5113">
            <v>8.2220843672456567</v>
          </cell>
          <cell r="S5113">
            <v>39.35</v>
          </cell>
          <cell r="T5113">
            <v>25616</v>
          </cell>
          <cell r="U5113">
            <v>16.099595018440453</v>
          </cell>
          <cell r="V5113">
            <v>1326974</v>
          </cell>
          <cell r="W5113">
            <v>49536.800000000003</v>
          </cell>
          <cell r="X5113">
            <v>58</v>
          </cell>
          <cell r="Y5113">
            <v>7</v>
          </cell>
          <cell r="Z5113">
            <v>4.9695999999999856</v>
          </cell>
        </row>
        <row r="5114">
          <cell r="A5114">
            <v>42731</v>
          </cell>
          <cell r="B5114">
            <v>0</v>
          </cell>
          <cell r="C5114">
            <v>0</v>
          </cell>
          <cell r="D5114">
            <v>10786</v>
          </cell>
          <cell r="E5114">
            <v>1996740</v>
          </cell>
          <cell r="F5114">
            <v>105100</v>
          </cell>
          <cell r="H5114">
            <v>0</v>
          </cell>
          <cell r="I5114">
            <v>0</v>
          </cell>
          <cell r="J5114">
            <v>0</v>
          </cell>
          <cell r="K5114">
            <v>0</v>
          </cell>
          <cell r="L5114">
            <v>500</v>
          </cell>
          <cell r="M5114">
            <v>124.78</v>
          </cell>
          <cell r="N5114">
            <v>32.53</v>
          </cell>
          <cell r="O5114">
            <v>0.26069882994069565</v>
          </cell>
          <cell r="P5114">
            <v>240</v>
          </cell>
          <cell r="Q5114">
            <v>96000</v>
          </cell>
          <cell r="R5114">
            <v>8.4221830421541917</v>
          </cell>
          <cell r="S5114">
            <v>21.571999999999999</v>
          </cell>
          <cell r="T5114">
            <v>29504</v>
          </cell>
          <cell r="U5114">
            <v>11.647275002769065</v>
          </cell>
          <cell r="V5114">
            <v>2112626</v>
          </cell>
          <cell r="W5114">
            <v>39842.5</v>
          </cell>
          <cell r="X5114">
            <v>34</v>
          </cell>
          <cell r="Y5114">
            <v>31</v>
          </cell>
          <cell r="Z5114">
            <v>0</v>
          </cell>
        </row>
        <row r="5115">
          <cell r="A5115">
            <v>42732</v>
          </cell>
          <cell r="B5115">
            <v>0</v>
          </cell>
          <cell r="C5115">
            <v>0</v>
          </cell>
          <cell r="D5115">
            <v>37911</v>
          </cell>
          <cell r="E5115">
            <v>2035410</v>
          </cell>
          <cell r="F5115">
            <v>106050</v>
          </cell>
          <cell r="H5115">
            <v>0</v>
          </cell>
          <cell r="I5115">
            <v>0</v>
          </cell>
          <cell r="J5115">
            <v>0</v>
          </cell>
          <cell r="K5115">
            <v>0</v>
          </cell>
          <cell r="L5115">
            <v>600</v>
          </cell>
          <cell r="M5115">
            <v>125.28</v>
          </cell>
          <cell r="N5115">
            <v>32.69</v>
          </cell>
          <cell r="O5115">
            <v>0.2609355044699872</v>
          </cell>
          <cell r="P5115">
            <v>240</v>
          </cell>
          <cell r="Q5115">
            <v>101000</v>
          </cell>
          <cell r="R5115">
            <v>8.5466954022988499</v>
          </cell>
          <cell r="S5115">
            <v>63.185000000000002</v>
          </cell>
          <cell r="T5115">
            <v>30492</v>
          </cell>
          <cell r="U5115">
            <v>11.668654855001741</v>
          </cell>
          <cell r="V5115">
            <v>2179371</v>
          </cell>
          <cell r="W5115">
            <v>22881.4</v>
          </cell>
          <cell r="X5115">
            <v>36</v>
          </cell>
          <cell r="Y5115">
            <v>29</v>
          </cell>
          <cell r="Z5115">
            <v>0</v>
          </cell>
        </row>
        <row r="5116">
          <cell r="A5116">
            <v>42733</v>
          </cell>
          <cell r="B5116">
            <v>0</v>
          </cell>
          <cell r="C5116">
            <v>0</v>
          </cell>
          <cell r="D5116">
            <v>3029</v>
          </cell>
          <cell r="E5116">
            <v>1983840</v>
          </cell>
          <cell r="F5116">
            <v>106180</v>
          </cell>
          <cell r="H5116">
            <v>0</v>
          </cell>
          <cell r="I5116">
            <v>0</v>
          </cell>
          <cell r="J5116">
            <v>0</v>
          </cell>
          <cell r="K5116">
            <v>0</v>
          </cell>
          <cell r="L5116">
            <v>180</v>
          </cell>
          <cell r="M5116">
            <v>121.55</v>
          </cell>
          <cell r="N5116">
            <v>30.83</v>
          </cell>
          <cell r="O5116">
            <v>0.25364047716988891</v>
          </cell>
          <cell r="P5116">
            <v>240</v>
          </cell>
          <cell r="Q5116">
            <v>91000</v>
          </cell>
          <cell r="R5116">
            <v>8.5973673385438083</v>
          </cell>
          <cell r="S5116">
            <v>16.827777777777779</v>
          </cell>
          <cell r="T5116">
            <v>28950</v>
          </cell>
          <cell r="U5116">
            <v>11.535468113742201</v>
          </cell>
          <cell r="V5116">
            <v>2093049</v>
          </cell>
          <cell r="W5116">
            <v>50112.2</v>
          </cell>
          <cell r="X5116">
            <v>42</v>
          </cell>
          <cell r="Y5116">
            <v>23</v>
          </cell>
          <cell r="Z5116">
            <v>0</v>
          </cell>
        </row>
        <row r="5117">
          <cell r="A5117">
            <v>42734</v>
          </cell>
          <cell r="B5117">
            <v>0</v>
          </cell>
          <cell r="C5117">
            <v>0</v>
          </cell>
          <cell r="D5117">
            <v>19995</v>
          </cell>
          <cell r="E5117">
            <v>2010720</v>
          </cell>
          <cell r="F5117">
            <v>106110</v>
          </cell>
          <cell r="H5117">
            <v>0</v>
          </cell>
          <cell r="I5117">
            <v>0</v>
          </cell>
          <cell r="J5117">
            <v>0</v>
          </cell>
          <cell r="K5117">
            <v>0</v>
          </cell>
          <cell r="L5117">
            <v>370</v>
          </cell>
          <cell r="M5117">
            <v>122.43</v>
          </cell>
          <cell r="N5117">
            <v>30.11</v>
          </cell>
          <cell r="O5117">
            <v>0.24593645348362328</v>
          </cell>
          <cell r="P5117">
            <v>240</v>
          </cell>
          <cell r="Q5117">
            <v>102000</v>
          </cell>
          <cell r="R5117">
            <v>8.6450624846851269</v>
          </cell>
          <cell r="S5117">
            <v>54.04054054054054</v>
          </cell>
          <cell r="T5117">
            <v>30355</v>
          </cell>
          <cell r="U5117">
            <v>11.847516759678495</v>
          </cell>
          <cell r="V5117">
            <v>2136825</v>
          </cell>
          <cell r="W5117">
            <v>49492.2</v>
          </cell>
          <cell r="X5117">
            <v>39</v>
          </cell>
          <cell r="Y5117">
            <v>26</v>
          </cell>
          <cell r="Z5117">
            <v>0</v>
          </cell>
        </row>
        <row r="5118">
          <cell r="A5118">
            <v>42735</v>
          </cell>
          <cell r="B5118">
            <v>0</v>
          </cell>
          <cell r="C5118">
            <v>0</v>
          </cell>
          <cell r="D5118">
            <v>1287</v>
          </cell>
          <cell r="E5118">
            <v>1959190</v>
          </cell>
          <cell r="F5118">
            <v>102450</v>
          </cell>
          <cell r="H5118">
            <v>0</v>
          </cell>
          <cell r="I5118">
            <v>0</v>
          </cell>
          <cell r="J5118">
            <v>0</v>
          </cell>
          <cell r="K5118">
            <v>0</v>
          </cell>
          <cell r="L5118">
            <v>40</v>
          </cell>
          <cell r="M5118">
            <v>119.15</v>
          </cell>
          <cell r="N5118">
            <v>28.62</v>
          </cell>
          <cell r="O5118">
            <v>0.24020142677297524</v>
          </cell>
          <cell r="P5118">
            <v>240</v>
          </cell>
          <cell r="Q5118">
            <v>86000</v>
          </cell>
          <cell r="R5118">
            <v>8.6514477549307589</v>
          </cell>
          <cell r="S5118">
            <v>32.174999999999997</v>
          </cell>
          <cell r="T5118">
            <v>30043</v>
          </cell>
          <cell r="U5118">
            <v>12.145782182306984</v>
          </cell>
          <cell r="V5118">
            <v>2062927</v>
          </cell>
          <cell r="W5118">
            <v>48529.599999999999</v>
          </cell>
          <cell r="X5118">
            <v>42</v>
          </cell>
          <cell r="Y5118">
            <v>23</v>
          </cell>
          <cell r="Z5118">
            <v>0</v>
          </cell>
        </row>
        <row r="5119">
          <cell r="A5119">
            <v>42736</v>
          </cell>
          <cell r="B5119">
            <v>0</v>
          </cell>
          <cell r="C5119">
            <v>0</v>
          </cell>
          <cell r="D5119">
            <v>1300</v>
          </cell>
          <cell r="E5119">
            <v>1960830</v>
          </cell>
          <cell r="F5119">
            <v>101530</v>
          </cell>
          <cell r="H5119">
            <v>0</v>
          </cell>
          <cell r="I5119">
            <v>0</v>
          </cell>
          <cell r="J5119">
            <v>0</v>
          </cell>
          <cell r="K5119">
            <v>0</v>
          </cell>
          <cell r="L5119">
            <v>50</v>
          </cell>
          <cell r="M5119">
            <v>117.88</v>
          </cell>
          <cell r="N5119">
            <v>29.94</v>
          </cell>
          <cell r="O5119">
            <v>0.25398710553104853</v>
          </cell>
          <cell r="P5119">
            <v>240</v>
          </cell>
          <cell r="Q5119">
            <v>90000</v>
          </cell>
          <cell r="R5119">
            <v>8.7477095351204621</v>
          </cell>
          <cell r="S5119">
            <v>26</v>
          </cell>
          <cell r="T5119">
            <v>29992</v>
          </cell>
          <cell r="U5119">
            <v>12.120857117936094</v>
          </cell>
          <cell r="V5119">
            <v>2063660</v>
          </cell>
          <cell r="W5119">
            <v>48805.5</v>
          </cell>
          <cell r="X5119">
            <v>40.9</v>
          </cell>
          <cell r="Y5119">
            <v>24.1</v>
          </cell>
          <cell r="Z5119">
            <v>0</v>
          </cell>
        </row>
        <row r="5120">
          <cell r="A5120">
            <v>42737</v>
          </cell>
          <cell r="B5120">
            <v>0</v>
          </cell>
          <cell r="C5120">
            <v>0</v>
          </cell>
          <cell r="D5120">
            <v>17100</v>
          </cell>
          <cell r="E5120">
            <v>1719360</v>
          </cell>
          <cell r="F5120">
            <v>96690</v>
          </cell>
          <cell r="H5120">
            <v>0</v>
          </cell>
          <cell r="I5120">
            <v>0</v>
          </cell>
          <cell r="J5120">
            <v>0</v>
          </cell>
          <cell r="K5120">
            <v>0</v>
          </cell>
          <cell r="L5120">
            <v>260</v>
          </cell>
          <cell r="M5120">
            <v>105.51</v>
          </cell>
          <cell r="N5120">
            <v>26.93</v>
          </cell>
          <cell r="O5120">
            <v>0.25523647047673204</v>
          </cell>
          <cell r="P5120">
            <v>240</v>
          </cell>
          <cell r="Q5120">
            <v>79000</v>
          </cell>
          <cell r="R5120">
            <v>8.6060562979812332</v>
          </cell>
          <cell r="S5120">
            <v>65.769230769230774</v>
          </cell>
          <cell r="T5120">
            <v>29341</v>
          </cell>
          <cell r="U5120">
            <v>13.348822518615497</v>
          </cell>
          <cell r="V5120">
            <v>1833150</v>
          </cell>
          <cell r="W5120">
            <v>47185.4</v>
          </cell>
          <cell r="X5120">
            <v>46.7</v>
          </cell>
          <cell r="Y5120">
            <v>18.299999999999997</v>
          </cell>
          <cell r="Z5120">
            <v>0</v>
          </cell>
        </row>
        <row r="5121">
          <cell r="A5121">
            <v>42738</v>
          </cell>
          <cell r="B5121">
            <v>0</v>
          </cell>
          <cell r="C5121">
            <v>0</v>
          </cell>
          <cell r="D5121">
            <v>2315</v>
          </cell>
          <cell r="E5121">
            <v>1708200</v>
          </cell>
          <cell r="F5121">
            <v>100130</v>
          </cell>
          <cell r="H5121">
            <v>0</v>
          </cell>
          <cell r="I5121">
            <v>0</v>
          </cell>
          <cell r="J5121">
            <v>0</v>
          </cell>
          <cell r="K5121">
            <v>0</v>
          </cell>
          <cell r="L5121">
            <v>370</v>
          </cell>
          <cell r="M5121">
            <v>106.65</v>
          </cell>
          <cell r="N5121">
            <v>26.22</v>
          </cell>
          <cell r="O5121">
            <v>0.24585091420534455</v>
          </cell>
          <cell r="P5121">
            <v>240</v>
          </cell>
          <cell r="Q5121">
            <v>98000</v>
          </cell>
          <cell r="R5121">
            <v>8.4778715424285043</v>
          </cell>
          <cell r="S5121">
            <v>6.256756756756757</v>
          </cell>
          <cell r="T5121">
            <v>28856</v>
          </cell>
          <cell r="U5121">
            <v>13.291343140151715</v>
          </cell>
          <cell r="V5121">
            <v>1810645</v>
          </cell>
          <cell r="W5121">
            <v>46829.599999999999</v>
          </cell>
          <cell r="X5121">
            <v>48.8</v>
          </cell>
          <cell r="Y5121">
            <v>16.200000000000003</v>
          </cell>
          <cell r="Z5121">
            <v>0</v>
          </cell>
        </row>
        <row r="5122">
          <cell r="A5122">
            <v>42739</v>
          </cell>
          <cell r="B5122">
            <v>0</v>
          </cell>
          <cell r="C5122">
            <v>0</v>
          </cell>
          <cell r="D5122">
            <v>497856</v>
          </cell>
          <cell r="E5122">
            <v>2171860</v>
          </cell>
          <cell r="F5122">
            <v>113340</v>
          </cell>
          <cell r="H5122">
            <v>0</v>
          </cell>
          <cell r="I5122">
            <v>0</v>
          </cell>
          <cell r="J5122">
            <v>0</v>
          </cell>
          <cell r="K5122">
            <v>0</v>
          </cell>
          <cell r="L5122">
            <v>5730</v>
          </cell>
          <cell r="M5122">
            <v>134.71</v>
          </cell>
          <cell r="N5122">
            <v>33.67</v>
          </cell>
          <cell r="O5122">
            <v>0.2499443248459654</v>
          </cell>
          <cell r="P5122">
            <v>240</v>
          </cell>
          <cell r="Q5122">
            <v>119000</v>
          </cell>
          <cell r="R5122">
            <v>8.4819241333234352</v>
          </cell>
          <cell r="S5122">
            <v>86.885863874345546</v>
          </cell>
          <cell r="T5122">
            <v>33002</v>
          </cell>
          <cell r="U5122">
            <v>9.8897284136575045</v>
          </cell>
          <cell r="V5122">
            <v>2783056</v>
          </cell>
          <cell r="W5122">
            <v>35655.300000000003</v>
          </cell>
          <cell r="X5122">
            <v>27</v>
          </cell>
          <cell r="Y5122">
            <v>38</v>
          </cell>
          <cell r="Z5122">
            <v>0</v>
          </cell>
        </row>
        <row r="5123">
          <cell r="A5123">
            <v>42740</v>
          </cell>
          <cell r="B5123">
            <v>0</v>
          </cell>
          <cell r="C5123">
            <v>0</v>
          </cell>
          <cell r="D5123">
            <v>678670</v>
          </cell>
          <cell r="E5123">
            <v>2206640</v>
          </cell>
          <cell r="F5123">
            <v>112690</v>
          </cell>
          <cell r="H5123">
            <v>0</v>
          </cell>
          <cell r="I5123">
            <v>0</v>
          </cell>
          <cell r="J5123">
            <v>0</v>
          </cell>
          <cell r="K5123">
            <v>0</v>
          </cell>
          <cell r="L5123">
            <v>8100</v>
          </cell>
          <cell r="M5123">
            <v>135.38999999999999</v>
          </cell>
          <cell r="N5123">
            <v>33.21</v>
          </cell>
          <cell r="O5123">
            <v>0.24529138045645915</v>
          </cell>
          <cell r="P5123">
            <v>240</v>
          </cell>
          <cell r="Q5123">
            <v>129000</v>
          </cell>
          <cell r="R5123">
            <v>8.5653667183691553</v>
          </cell>
          <cell r="S5123">
            <v>83.78641975308642</v>
          </cell>
          <cell r="T5123">
            <v>34684</v>
          </cell>
          <cell r="U5123">
            <v>9.6485843895930614</v>
          </cell>
          <cell r="V5123">
            <v>2998000</v>
          </cell>
          <cell r="W5123">
            <v>39814.699999999997</v>
          </cell>
          <cell r="X5123">
            <v>22</v>
          </cell>
          <cell r="Y5123">
            <v>43</v>
          </cell>
          <cell r="Z5123">
            <v>0</v>
          </cell>
        </row>
        <row r="5124">
          <cell r="A5124">
            <v>42741</v>
          </cell>
          <cell r="B5124">
            <v>0</v>
          </cell>
          <cell r="C5124">
            <v>0</v>
          </cell>
          <cell r="D5124">
            <v>946906</v>
          </cell>
          <cell r="E5124">
            <v>2209520</v>
          </cell>
          <cell r="F5124">
            <v>113760</v>
          </cell>
          <cell r="H5124">
            <v>0</v>
          </cell>
          <cell r="I5124">
            <v>0</v>
          </cell>
          <cell r="J5124">
            <v>0</v>
          </cell>
          <cell r="K5124">
            <v>0</v>
          </cell>
          <cell r="L5124">
            <v>11270</v>
          </cell>
          <cell r="M5124">
            <v>134.4</v>
          </cell>
          <cell r="N5124">
            <v>32.630000000000003</v>
          </cell>
          <cell r="O5124">
            <v>0.24278273809523809</v>
          </cell>
          <cell r="P5124">
            <v>240</v>
          </cell>
          <cell r="Q5124">
            <v>140000</v>
          </cell>
          <cell r="R5124">
            <v>8.6431547619047624</v>
          </cell>
          <cell r="S5124">
            <v>84.020053238686785</v>
          </cell>
          <cell r="T5124">
            <v>33737</v>
          </cell>
          <cell r="U5124">
            <v>8.6039931673611232</v>
          </cell>
          <cell r="V5124">
            <v>3270186</v>
          </cell>
          <cell r="W5124">
            <v>56834.1</v>
          </cell>
          <cell r="X5124">
            <v>14.4</v>
          </cell>
          <cell r="Y5124">
            <v>50.6</v>
          </cell>
          <cell r="Z5124">
            <v>0</v>
          </cell>
        </row>
        <row r="5125">
          <cell r="A5125">
            <v>42742</v>
          </cell>
          <cell r="B5125">
            <v>0</v>
          </cell>
          <cell r="C5125">
            <v>0</v>
          </cell>
          <cell r="D5125">
            <v>955113</v>
          </cell>
          <cell r="E5125">
            <v>2199960</v>
          </cell>
          <cell r="F5125">
            <v>112690</v>
          </cell>
          <cell r="H5125">
            <v>0</v>
          </cell>
          <cell r="I5125">
            <v>0</v>
          </cell>
          <cell r="J5125">
            <v>0</v>
          </cell>
          <cell r="K5125">
            <v>0</v>
          </cell>
          <cell r="L5125">
            <v>11470</v>
          </cell>
          <cell r="M5125">
            <v>134.44999999999999</v>
          </cell>
          <cell r="N5125">
            <v>30.96</v>
          </cell>
          <cell r="O5125">
            <v>0.23027147638527337</v>
          </cell>
          <cell r="P5125">
            <v>240</v>
          </cell>
          <cell r="Q5125">
            <v>144000</v>
          </cell>
          <cell r="R5125">
            <v>8.6004090740052064</v>
          </cell>
          <cell r="S5125">
            <v>83.270531822144719</v>
          </cell>
          <cell r="T5125">
            <v>34653</v>
          </cell>
          <cell r="U5125">
            <v>8.844154854559525</v>
          </cell>
          <cell r="V5125">
            <v>3267763</v>
          </cell>
          <cell r="W5125">
            <v>57852.2</v>
          </cell>
          <cell r="X5125">
            <v>11</v>
          </cell>
          <cell r="Y5125">
            <v>54</v>
          </cell>
          <cell r="Z5125">
            <v>0</v>
          </cell>
        </row>
        <row r="5126">
          <cell r="A5126">
            <v>42743</v>
          </cell>
          <cell r="B5126">
            <v>0</v>
          </cell>
          <cell r="C5126">
            <v>0</v>
          </cell>
          <cell r="D5126">
            <v>729539</v>
          </cell>
          <cell r="E5126">
            <v>2198080</v>
          </cell>
          <cell r="F5126">
            <v>114270</v>
          </cell>
          <cell r="H5126">
            <v>0</v>
          </cell>
          <cell r="I5126">
            <v>0</v>
          </cell>
          <cell r="J5126">
            <v>0</v>
          </cell>
          <cell r="K5126">
            <v>0</v>
          </cell>
          <cell r="L5126">
            <v>8610</v>
          </cell>
          <cell r="M5126">
            <v>134.91</v>
          </cell>
          <cell r="N5126">
            <v>31.47</v>
          </cell>
          <cell r="O5126">
            <v>0.23326662219257283</v>
          </cell>
          <cell r="P5126">
            <v>240</v>
          </cell>
          <cell r="Q5126">
            <v>137000</v>
          </cell>
          <cell r="R5126">
            <v>8.5699725743087978</v>
          </cell>
          <cell r="S5126">
            <v>84.731591173054582</v>
          </cell>
          <cell r="T5126">
            <v>32593</v>
          </cell>
          <cell r="U5126">
            <v>8.9360795216393498</v>
          </cell>
          <cell r="V5126">
            <v>3041889</v>
          </cell>
          <cell r="W5126">
            <v>57607.4</v>
          </cell>
          <cell r="X5126">
            <v>13.8</v>
          </cell>
          <cell r="Y5126">
            <v>51.2</v>
          </cell>
          <cell r="Z5126">
            <v>0</v>
          </cell>
        </row>
        <row r="5127">
          <cell r="A5127">
            <v>42744</v>
          </cell>
          <cell r="B5127">
            <v>0</v>
          </cell>
          <cell r="C5127">
            <v>0</v>
          </cell>
          <cell r="D5127">
            <v>259575</v>
          </cell>
          <cell r="E5127">
            <v>2182470</v>
          </cell>
          <cell r="F5127">
            <v>115950</v>
          </cell>
          <cell r="H5127">
            <v>0</v>
          </cell>
          <cell r="I5127">
            <v>0</v>
          </cell>
          <cell r="J5127">
            <v>0</v>
          </cell>
          <cell r="K5127">
            <v>0</v>
          </cell>
          <cell r="L5127">
            <v>3310</v>
          </cell>
          <cell r="M5127">
            <v>133.86000000000001</v>
          </cell>
          <cell r="N5127">
            <v>32.71</v>
          </cell>
          <cell r="O5127">
            <v>0.24435977887344987</v>
          </cell>
          <cell r="P5127">
            <v>240</v>
          </cell>
          <cell r="Q5127">
            <v>120000</v>
          </cell>
          <cell r="R5127">
            <v>8.5851636037651282</v>
          </cell>
          <cell r="S5127">
            <v>78.4214501510574</v>
          </cell>
          <cell r="T5127">
            <v>29223</v>
          </cell>
          <cell r="U5127">
            <v>9.5277676461447349</v>
          </cell>
          <cell r="V5127">
            <v>2557995</v>
          </cell>
          <cell r="W5127">
            <v>57649.3</v>
          </cell>
          <cell r="X5127">
            <v>29.1</v>
          </cell>
          <cell r="Y5127">
            <v>35.9</v>
          </cell>
          <cell r="Z5127">
            <v>0</v>
          </cell>
        </row>
        <row r="5128">
          <cell r="A5128">
            <v>42745</v>
          </cell>
          <cell r="B5128">
            <v>0</v>
          </cell>
          <cell r="C5128">
            <v>0</v>
          </cell>
          <cell r="D5128">
            <v>1141</v>
          </cell>
          <cell r="E5128">
            <v>1728070</v>
          </cell>
          <cell r="F5128">
            <v>100010</v>
          </cell>
          <cell r="H5128">
            <v>0</v>
          </cell>
          <cell r="I5128">
            <v>0</v>
          </cell>
          <cell r="J5128">
            <v>0</v>
          </cell>
          <cell r="K5128">
            <v>0</v>
          </cell>
          <cell r="L5128">
            <v>40</v>
          </cell>
          <cell r="M5128">
            <v>108.52</v>
          </cell>
          <cell r="N5128">
            <v>28.56</v>
          </cell>
          <cell r="O5128">
            <v>0.26317729450792482</v>
          </cell>
          <cell r="P5128">
            <v>240</v>
          </cell>
          <cell r="Q5128">
            <v>82000</v>
          </cell>
          <cell r="R5128">
            <v>8.4227792112053077</v>
          </cell>
          <cell r="S5128">
            <v>28.524999999999999</v>
          </cell>
          <cell r="T5128">
            <v>24768</v>
          </cell>
          <cell r="U5128">
            <v>11.292518509245191</v>
          </cell>
          <cell r="V5128">
            <v>1829221</v>
          </cell>
          <cell r="W5128">
            <v>57643</v>
          </cell>
          <cell r="X5128">
            <v>49.3</v>
          </cell>
          <cell r="Y5128">
            <v>15.700000000000003</v>
          </cell>
          <cell r="Z5128">
            <v>0</v>
          </cell>
        </row>
        <row r="5129">
          <cell r="A5129">
            <v>42746</v>
          </cell>
          <cell r="B5129">
            <v>0</v>
          </cell>
          <cell r="C5129">
            <v>0</v>
          </cell>
          <cell r="D5129">
            <v>1086</v>
          </cell>
          <cell r="E5129">
            <v>1582200</v>
          </cell>
          <cell r="F5129">
            <v>86190</v>
          </cell>
          <cell r="H5129">
            <v>0</v>
          </cell>
          <cell r="I5129">
            <v>0</v>
          </cell>
          <cell r="J5129">
            <v>0</v>
          </cell>
          <cell r="K5129">
            <v>0</v>
          </cell>
          <cell r="L5129">
            <v>40</v>
          </cell>
          <cell r="M5129">
            <v>96.73</v>
          </cell>
          <cell r="N5129">
            <v>24.12</v>
          </cell>
          <cell r="O5129">
            <v>0.24935387160136463</v>
          </cell>
          <cell r="P5129">
            <v>240</v>
          </cell>
          <cell r="Q5129">
            <v>85000</v>
          </cell>
          <cell r="R5129">
            <v>8.6239532719942105</v>
          </cell>
          <cell r="S5129">
            <v>27.15</v>
          </cell>
          <cell r="T5129">
            <v>24353</v>
          </cell>
          <cell r="U5129">
            <v>12.165734637694701</v>
          </cell>
          <cell r="V5129">
            <v>1669476</v>
          </cell>
          <cell r="W5129">
            <v>56085.599999999999</v>
          </cell>
          <cell r="X5129">
            <v>48.7</v>
          </cell>
          <cell r="Y5129">
            <v>16.299999999999997</v>
          </cell>
          <cell r="Z5129">
            <v>0</v>
          </cell>
        </row>
        <row r="5130">
          <cell r="A5130">
            <v>42747</v>
          </cell>
          <cell r="B5130">
            <v>0</v>
          </cell>
          <cell r="C5130">
            <v>0</v>
          </cell>
          <cell r="D5130">
            <v>45773</v>
          </cell>
          <cell r="E5130">
            <v>1593220</v>
          </cell>
          <cell r="F5130">
            <v>87160</v>
          </cell>
          <cell r="H5130">
            <v>0</v>
          </cell>
          <cell r="I5130">
            <v>0</v>
          </cell>
          <cell r="J5130">
            <v>0</v>
          </cell>
          <cell r="K5130">
            <v>0</v>
          </cell>
          <cell r="L5130">
            <v>690</v>
          </cell>
          <cell r="M5130">
            <v>100.45</v>
          </cell>
          <cell r="N5130">
            <v>24.8</v>
          </cell>
          <cell r="O5130">
            <v>0.24688899950223991</v>
          </cell>
          <cell r="P5130">
            <v>240</v>
          </cell>
          <cell r="Q5130">
            <v>99000</v>
          </cell>
          <cell r="R5130">
            <v>8.3642608262817326</v>
          </cell>
          <cell r="S5130">
            <v>66.337681159420285</v>
          </cell>
          <cell r="T5130">
            <v>25242</v>
          </cell>
          <cell r="U5130">
            <v>12.195806513095885</v>
          </cell>
          <cell r="V5130">
            <v>1726153</v>
          </cell>
          <cell r="W5130">
            <v>37073.699999999997</v>
          </cell>
          <cell r="X5130">
            <v>56.1</v>
          </cell>
          <cell r="Y5130">
            <v>8.8999999999999986</v>
          </cell>
          <cell r="Z5130">
            <v>3.5959999999999823</v>
          </cell>
        </row>
        <row r="5131">
          <cell r="A5131">
            <v>42748</v>
          </cell>
          <cell r="B5131">
            <v>0</v>
          </cell>
          <cell r="C5131">
            <v>0</v>
          </cell>
          <cell r="D5131">
            <v>518749</v>
          </cell>
          <cell r="E5131">
            <v>1924120</v>
          </cell>
          <cell r="F5131">
            <v>81760</v>
          </cell>
          <cell r="H5131">
            <v>0</v>
          </cell>
          <cell r="I5131">
            <v>0</v>
          </cell>
          <cell r="J5131">
            <v>0</v>
          </cell>
          <cell r="K5131">
            <v>0</v>
          </cell>
          <cell r="L5131">
            <v>5270</v>
          </cell>
          <cell r="M5131">
            <v>119.63</v>
          </cell>
          <cell r="N5131">
            <v>31.47</v>
          </cell>
          <cell r="O5131">
            <v>0.26306110507397812</v>
          </cell>
          <cell r="P5131">
            <v>240</v>
          </cell>
          <cell r="Q5131">
            <v>107000</v>
          </cell>
          <cell r="R5131">
            <v>8.3836830226531802</v>
          </cell>
          <cell r="S5131">
            <v>98.434345351043646</v>
          </cell>
          <cell r="T5131">
            <v>32543</v>
          </cell>
          <cell r="U5131">
            <v>10.750435806607623</v>
          </cell>
          <cell r="V5131">
            <v>2524629</v>
          </cell>
          <cell r="W5131">
            <v>31048.400000000001</v>
          </cell>
          <cell r="X5131">
            <v>31.3</v>
          </cell>
          <cell r="Y5131">
            <v>33.700000000000003</v>
          </cell>
          <cell r="Z5131">
            <v>0</v>
          </cell>
        </row>
        <row r="5132">
          <cell r="A5132">
            <v>42749</v>
          </cell>
          <cell r="B5132">
            <v>0</v>
          </cell>
          <cell r="C5132">
            <v>0</v>
          </cell>
          <cell r="D5132">
            <v>101477</v>
          </cell>
          <cell r="E5132">
            <v>2167320</v>
          </cell>
          <cell r="F5132">
            <v>110100</v>
          </cell>
          <cell r="H5132">
            <v>0</v>
          </cell>
          <cell r="I5132">
            <v>0</v>
          </cell>
          <cell r="J5132">
            <v>0</v>
          </cell>
          <cell r="K5132">
            <v>0</v>
          </cell>
          <cell r="L5132">
            <v>1530</v>
          </cell>
          <cell r="M5132">
            <v>133.81</v>
          </cell>
          <cell r="N5132">
            <v>32.85</v>
          </cell>
          <cell r="O5132">
            <v>0.24549734698453032</v>
          </cell>
          <cell r="P5132">
            <v>240</v>
          </cell>
          <cell r="Q5132">
            <v>100000</v>
          </cell>
          <cell r="R5132">
            <v>8.5099020999925266</v>
          </cell>
          <cell r="S5132">
            <v>66.324836601307183</v>
          </cell>
          <cell r="T5132">
            <v>29732</v>
          </cell>
          <cell r="U5132">
            <v>10.423523170612263</v>
          </cell>
          <cell r="V5132">
            <v>2378897</v>
          </cell>
          <cell r="W5132">
            <v>36492.300000000003</v>
          </cell>
          <cell r="X5132">
            <v>33.200000000000003</v>
          </cell>
          <cell r="Y5132">
            <v>31.799999999999997</v>
          </cell>
          <cell r="Z5132">
            <v>0</v>
          </cell>
        </row>
        <row r="5133">
          <cell r="A5133">
            <v>42750</v>
          </cell>
          <cell r="B5133">
            <v>0</v>
          </cell>
          <cell r="C5133">
            <v>0</v>
          </cell>
          <cell r="D5133">
            <v>45296</v>
          </cell>
          <cell r="E5133">
            <v>2112500</v>
          </cell>
          <cell r="F5133">
            <v>110590</v>
          </cell>
          <cell r="H5133">
            <v>0</v>
          </cell>
          <cell r="I5133">
            <v>0</v>
          </cell>
          <cell r="J5133">
            <v>0</v>
          </cell>
          <cell r="K5133">
            <v>0</v>
          </cell>
          <cell r="L5133">
            <v>830</v>
          </cell>
          <cell r="M5133">
            <v>130.07</v>
          </cell>
          <cell r="N5133">
            <v>33.409999999999997</v>
          </cell>
          <cell r="O5133">
            <v>0.25686168985930652</v>
          </cell>
          <cell r="P5133">
            <v>240</v>
          </cell>
          <cell r="Q5133">
            <v>97000</v>
          </cell>
          <cell r="R5133">
            <v>8.5457445990620435</v>
          </cell>
          <cell r="S5133">
            <v>54.573493975903617</v>
          </cell>
          <cell r="T5133">
            <v>29376</v>
          </cell>
          <cell r="U5133">
            <v>10.800447542878505</v>
          </cell>
          <cell r="V5133">
            <v>2268386</v>
          </cell>
          <cell r="W5133">
            <v>40413.4</v>
          </cell>
          <cell r="X5133">
            <v>35.299999999999997</v>
          </cell>
          <cell r="Y5133">
            <v>29.700000000000003</v>
          </cell>
          <cell r="Z5133">
            <v>0</v>
          </cell>
        </row>
        <row r="5134">
          <cell r="A5134">
            <v>42751</v>
          </cell>
          <cell r="B5134">
            <v>0</v>
          </cell>
          <cell r="C5134">
            <v>0</v>
          </cell>
          <cell r="D5134">
            <v>1207</v>
          </cell>
          <cell r="E5134">
            <v>1671080</v>
          </cell>
          <cell r="F5134">
            <v>89610</v>
          </cell>
          <cell r="H5134">
            <v>0</v>
          </cell>
          <cell r="I5134">
            <v>0</v>
          </cell>
          <cell r="J5134">
            <v>0</v>
          </cell>
          <cell r="K5134">
            <v>0</v>
          </cell>
          <cell r="L5134">
            <v>90</v>
          </cell>
          <cell r="M5134">
            <v>104.03</v>
          </cell>
          <cell r="N5134">
            <v>27.39</v>
          </cell>
          <cell r="O5134">
            <v>0.26328943573969049</v>
          </cell>
          <cell r="P5134">
            <v>240</v>
          </cell>
          <cell r="Q5134">
            <v>82000</v>
          </cell>
          <cell r="R5134">
            <v>8.4624146880707496</v>
          </cell>
          <cell r="S5134">
            <v>13.411111111111111</v>
          </cell>
          <cell r="T5134">
            <v>26357</v>
          </cell>
          <cell r="U5134">
            <v>12.476176530183093</v>
          </cell>
          <cell r="V5134">
            <v>1761897</v>
          </cell>
          <cell r="W5134">
            <v>56304.5</v>
          </cell>
          <cell r="X5134">
            <v>45.4</v>
          </cell>
          <cell r="Y5134">
            <v>19.600000000000001</v>
          </cell>
          <cell r="Z5134">
            <v>0</v>
          </cell>
        </row>
        <row r="5135">
          <cell r="A5135">
            <v>42752</v>
          </cell>
          <cell r="B5135">
            <v>0</v>
          </cell>
          <cell r="C5135">
            <v>0</v>
          </cell>
          <cell r="D5135">
            <v>1298</v>
          </cell>
          <cell r="E5135">
            <v>1657270</v>
          </cell>
          <cell r="F5135">
            <v>92670</v>
          </cell>
          <cell r="H5135">
            <v>0</v>
          </cell>
          <cell r="I5135">
            <v>0</v>
          </cell>
          <cell r="J5135">
            <v>0</v>
          </cell>
          <cell r="K5135">
            <v>0</v>
          </cell>
          <cell r="L5135">
            <v>40</v>
          </cell>
          <cell r="M5135">
            <v>103.65</v>
          </cell>
          <cell r="N5135">
            <v>26.18</v>
          </cell>
          <cell r="O5135">
            <v>0.25258080077182826</v>
          </cell>
          <cell r="P5135">
            <v>240</v>
          </cell>
          <cell r="Q5135">
            <v>80000</v>
          </cell>
          <cell r="R5135">
            <v>8.4415822479498317</v>
          </cell>
          <cell r="S5135">
            <v>32.450000000000003</v>
          </cell>
          <cell r="T5135">
            <v>26541</v>
          </cell>
          <cell r="U5135">
            <v>12.639740572098138</v>
          </cell>
          <cell r="V5135">
            <v>1751238</v>
          </cell>
          <cell r="W5135">
            <v>53421.2</v>
          </cell>
          <cell r="X5135">
            <v>51.7</v>
          </cell>
          <cell r="Y5135">
            <v>13.299999999999997</v>
          </cell>
          <cell r="Z5135">
            <v>8.719999999998862E-2</v>
          </cell>
        </row>
        <row r="5136">
          <cell r="A5136">
            <v>42753</v>
          </cell>
          <cell r="B5136">
            <v>0</v>
          </cell>
          <cell r="C5136">
            <v>0</v>
          </cell>
          <cell r="D5136">
            <v>1471730</v>
          </cell>
          <cell r="E5136">
            <v>461340</v>
          </cell>
          <cell r="F5136">
            <v>17780</v>
          </cell>
          <cell r="H5136">
            <v>0</v>
          </cell>
          <cell r="I5136">
            <v>0</v>
          </cell>
          <cell r="J5136">
            <v>0</v>
          </cell>
          <cell r="K5136">
            <v>0</v>
          </cell>
          <cell r="L5136">
            <v>18090</v>
          </cell>
          <cell r="M5136">
            <v>29.92</v>
          </cell>
          <cell r="N5136">
            <v>7.32</v>
          </cell>
          <cell r="O5136">
            <v>0.24465240641711231</v>
          </cell>
          <cell r="P5136">
            <v>240</v>
          </cell>
          <cell r="Q5136">
            <v>90000</v>
          </cell>
          <cell r="R5136">
            <v>8.0066844919786089</v>
          </cell>
          <cell r="S5136">
            <v>81.355997788833605</v>
          </cell>
          <cell r="T5136">
            <v>30924</v>
          </cell>
          <cell r="U5136">
            <v>13.220194274290694</v>
          </cell>
          <cell r="V5136">
            <v>1950850</v>
          </cell>
          <cell r="W5136">
            <v>34473.599999999999</v>
          </cell>
          <cell r="X5136">
            <v>41.9</v>
          </cell>
          <cell r="Y5136">
            <v>23.1</v>
          </cell>
          <cell r="Z5136">
            <v>0</v>
          </cell>
        </row>
        <row r="5137">
          <cell r="A5137">
            <v>42754</v>
          </cell>
          <cell r="B5137">
            <v>0</v>
          </cell>
          <cell r="C5137">
            <v>0</v>
          </cell>
          <cell r="D5137">
            <v>1321</v>
          </cell>
          <cell r="E5137">
            <v>1697080</v>
          </cell>
          <cell r="F5137">
            <v>93510</v>
          </cell>
          <cell r="H5137">
            <v>0</v>
          </cell>
          <cell r="I5137">
            <v>0</v>
          </cell>
          <cell r="J5137">
            <v>0</v>
          </cell>
          <cell r="K5137">
            <v>0</v>
          </cell>
          <cell r="L5137">
            <v>80</v>
          </cell>
          <cell r="M5137">
            <v>107.16</v>
          </cell>
          <cell r="N5137">
            <v>25.83</v>
          </cell>
          <cell r="O5137">
            <v>0.2410414333706607</v>
          </cell>
          <cell r="P5137">
            <v>240</v>
          </cell>
          <cell r="Q5137">
            <v>81000</v>
          </cell>
          <cell r="R5137">
            <v>8.3547499066815973</v>
          </cell>
          <cell r="S5137">
            <v>16.512499999999999</v>
          </cell>
          <cell r="T5137">
            <v>28691</v>
          </cell>
          <cell r="U5137">
            <v>13.353505838180579</v>
          </cell>
          <cell r="V5137">
            <v>1791911</v>
          </cell>
          <cell r="W5137">
            <v>36971.1</v>
          </cell>
          <cell r="X5137">
            <v>44.5</v>
          </cell>
          <cell r="Y5137">
            <v>20.5</v>
          </cell>
          <cell r="Z5137">
            <v>0</v>
          </cell>
        </row>
        <row r="5138">
          <cell r="A5138">
            <v>42755</v>
          </cell>
          <cell r="B5138">
            <v>0</v>
          </cell>
          <cell r="C5138">
            <v>0</v>
          </cell>
          <cell r="D5138">
            <v>0</v>
          </cell>
          <cell r="E5138">
            <v>1403530</v>
          </cell>
          <cell r="F5138">
            <v>78690</v>
          </cell>
          <cell r="H5138">
            <v>0</v>
          </cell>
          <cell r="I5138">
            <v>0</v>
          </cell>
          <cell r="J5138">
            <v>0</v>
          </cell>
          <cell r="K5138">
            <v>0</v>
          </cell>
          <cell r="L5138">
            <v>0</v>
          </cell>
          <cell r="M5138">
            <v>90.27</v>
          </cell>
          <cell r="N5138">
            <v>21.43</v>
          </cell>
          <cell r="O5138">
            <v>0.23739891436800709</v>
          </cell>
          <cell r="P5138">
            <v>240</v>
          </cell>
          <cell r="Q5138">
            <v>67000</v>
          </cell>
          <cell r="R5138">
            <v>8.2099257782208923</v>
          </cell>
          <cell r="S5138" t="str">
            <v/>
          </cell>
          <cell r="T5138">
            <v>26266</v>
          </cell>
          <cell r="U5138">
            <v>14.77907732995102</v>
          </cell>
          <cell r="V5138">
            <v>1482220</v>
          </cell>
          <cell r="W5138">
            <v>4797.1000000000004</v>
          </cell>
          <cell r="X5138">
            <v>52.7</v>
          </cell>
          <cell r="Y5138">
            <v>12.299999999999997</v>
          </cell>
          <cell r="Z5138">
            <v>1.7799999999999869</v>
          </cell>
        </row>
        <row r="5139">
          <cell r="A5139">
            <v>42756</v>
          </cell>
          <cell r="B5139">
            <v>0</v>
          </cell>
          <cell r="C5139">
            <v>0</v>
          </cell>
          <cell r="D5139">
            <v>1169</v>
          </cell>
          <cell r="E5139">
            <v>1249220</v>
          </cell>
          <cell r="F5139">
            <v>72810</v>
          </cell>
          <cell r="H5139">
            <v>0</v>
          </cell>
          <cell r="I5139">
            <v>0</v>
          </cell>
          <cell r="J5139">
            <v>0</v>
          </cell>
          <cell r="K5139">
            <v>0</v>
          </cell>
          <cell r="L5139">
            <v>50</v>
          </cell>
          <cell r="M5139">
            <v>81.040000000000006</v>
          </cell>
          <cell r="N5139">
            <v>18.579999999999998</v>
          </cell>
          <cell r="O5139">
            <v>0.22926949654491605</v>
          </cell>
          <cell r="P5139">
            <v>240</v>
          </cell>
          <cell r="Q5139">
            <v>60000</v>
          </cell>
          <cell r="R5139">
            <v>8.1566510365251723</v>
          </cell>
          <cell r="S5139">
            <v>23.38</v>
          </cell>
          <cell r="T5139">
            <v>26108</v>
          </cell>
          <cell r="U5139">
            <v>16.455629123057076</v>
          </cell>
          <cell r="V5139">
            <v>1323199</v>
          </cell>
          <cell r="W5139">
            <v>36070.1</v>
          </cell>
          <cell r="X5139">
            <v>56.5</v>
          </cell>
          <cell r="Y5139">
            <v>8.5</v>
          </cell>
          <cell r="Z5139">
            <v>4.1399999999999935</v>
          </cell>
        </row>
        <row r="5140">
          <cell r="A5140">
            <v>42757</v>
          </cell>
          <cell r="B5140">
            <v>0</v>
          </cell>
          <cell r="C5140">
            <v>0</v>
          </cell>
          <cell r="D5140">
            <v>1033</v>
          </cell>
          <cell r="E5140">
            <v>1336700</v>
          </cell>
          <cell r="F5140">
            <v>72810</v>
          </cell>
          <cell r="H5140">
            <v>0</v>
          </cell>
          <cell r="I5140">
            <v>0</v>
          </cell>
          <cell r="J5140">
            <v>0</v>
          </cell>
          <cell r="K5140">
            <v>0</v>
          </cell>
          <cell r="L5140">
            <v>40</v>
          </cell>
          <cell r="M5140">
            <v>87.08</v>
          </cell>
          <cell r="N5140">
            <v>19.670000000000002</v>
          </cell>
          <cell r="O5140">
            <v>0.22588424437299037</v>
          </cell>
          <cell r="P5140">
            <v>240</v>
          </cell>
          <cell r="Q5140">
            <v>69000</v>
          </cell>
          <cell r="R5140">
            <v>8.0931901699586586</v>
          </cell>
          <cell r="S5140">
            <v>25.824999999999999</v>
          </cell>
          <cell r="T5140">
            <v>25886</v>
          </cell>
          <cell r="U5140">
            <v>15.305399410014441</v>
          </cell>
          <cell r="V5140">
            <v>1410543</v>
          </cell>
          <cell r="W5140">
            <v>27830.3</v>
          </cell>
          <cell r="X5140">
            <v>53.1</v>
          </cell>
          <cell r="Y5140">
            <v>11.899999999999999</v>
          </cell>
          <cell r="Z5140">
            <v>1.3319999999999865</v>
          </cell>
        </row>
        <row r="5141">
          <cell r="A5141">
            <v>42758</v>
          </cell>
          <cell r="B5141">
            <v>0</v>
          </cell>
          <cell r="C5141">
            <v>0</v>
          </cell>
          <cell r="D5141">
            <v>0</v>
          </cell>
          <cell r="E5141">
            <v>1875660</v>
          </cell>
          <cell r="F5141">
            <v>96690</v>
          </cell>
          <cell r="H5141">
            <v>0</v>
          </cell>
          <cell r="I5141">
            <v>0</v>
          </cell>
          <cell r="J5141">
            <v>0</v>
          </cell>
          <cell r="K5141">
            <v>0</v>
          </cell>
          <cell r="L5141">
            <v>0</v>
          </cell>
          <cell r="M5141">
            <v>120.24</v>
          </cell>
          <cell r="N5141">
            <v>31.28</v>
          </cell>
          <cell r="O5141">
            <v>0.26014637391882905</v>
          </cell>
          <cell r="P5141">
            <v>240</v>
          </cell>
          <cell r="Q5141">
            <v>84000</v>
          </cell>
          <cell r="R5141">
            <v>8.2017215568862269</v>
          </cell>
          <cell r="S5141" t="str">
            <v/>
          </cell>
          <cell r="T5141">
            <v>28830</v>
          </cell>
          <cell r="U5141">
            <v>12.190645676477297</v>
          </cell>
          <cell r="V5141">
            <v>1972350</v>
          </cell>
          <cell r="W5141">
            <v>22404.6</v>
          </cell>
          <cell r="X5141">
            <v>43</v>
          </cell>
          <cell r="Y5141">
            <v>22</v>
          </cell>
          <cell r="Z5141">
            <v>0</v>
          </cell>
        </row>
        <row r="5142">
          <cell r="A5142">
            <v>42759</v>
          </cell>
          <cell r="B5142">
            <v>0</v>
          </cell>
          <cell r="C5142">
            <v>0</v>
          </cell>
          <cell r="D5142">
            <v>1249</v>
          </cell>
          <cell r="E5142">
            <v>1771750</v>
          </cell>
          <cell r="F5142">
            <v>98560</v>
          </cell>
          <cell r="H5142">
            <v>0</v>
          </cell>
          <cell r="I5142">
            <v>0</v>
          </cell>
          <cell r="J5142">
            <v>0</v>
          </cell>
          <cell r="K5142">
            <v>0</v>
          </cell>
          <cell r="L5142">
            <v>40</v>
          </cell>
          <cell r="M5142">
            <v>112.07</v>
          </cell>
          <cell r="N5142">
            <v>26.42</v>
          </cell>
          <cell r="O5142">
            <v>0.23574551619523515</v>
          </cell>
          <cell r="P5142">
            <v>240</v>
          </cell>
          <cell r="Q5142">
            <v>88000</v>
          </cell>
          <cell r="R5142">
            <v>8.3443829749263845</v>
          </cell>
          <cell r="S5142">
            <v>31.225000000000001</v>
          </cell>
          <cell r="T5142">
            <v>29397</v>
          </cell>
          <cell r="U5142">
            <v>13.099826401411871</v>
          </cell>
          <cell r="V5142">
            <v>1871559</v>
          </cell>
          <cell r="W5142">
            <v>26612.799999999999</v>
          </cell>
          <cell r="X5142">
            <v>42.9</v>
          </cell>
          <cell r="Y5142">
            <v>22.1</v>
          </cell>
          <cell r="Z5142">
            <v>0</v>
          </cell>
        </row>
        <row r="5143">
          <cell r="A5143">
            <v>42760</v>
          </cell>
          <cell r="B5143">
            <v>0</v>
          </cell>
          <cell r="C5143">
            <v>0</v>
          </cell>
          <cell r="D5143">
            <v>951</v>
          </cell>
          <cell r="E5143">
            <v>1560040</v>
          </cell>
          <cell r="F5143">
            <v>88640</v>
          </cell>
          <cell r="H5143">
            <v>0</v>
          </cell>
          <cell r="I5143">
            <v>0</v>
          </cell>
          <cell r="J5143">
            <v>0</v>
          </cell>
          <cell r="K5143">
            <v>0</v>
          </cell>
          <cell r="L5143">
            <v>90</v>
          </cell>
          <cell r="M5143">
            <v>99.66</v>
          </cell>
          <cell r="N5143">
            <v>23.18</v>
          </cell>
          <cell r="O5143">
            <v>0.23259080874974916</v>
          </cell>
          <cell r="P5143">
            <v>240</v>
          </cell>
          <cell r="Q5143">
            <v>86000</v>
          </cell>
          <cell r="R5143">
            <v>8.2715231788079464</v>
          </cell>
          <cell r="S5143">
            <v>10.566666666666666</v>
          </cell>
          <cell r="T5143">
            <v>28947</v>
          </cell>
          <cell r="U5143">
            <v>14.634665570663985</v>
          </cell>
          <cell r="V5143">
            <v>1649631</v>
          </cell>
          <cell r="W5143">
            <v>44668.5</v>
          </cell>
          <cell r="X5143">
            <v>51.4</v>
          </cell>
          <cell r="Y5143">
            <v>13.600000000000001</v>
          </cell>
          <cell r="Z5143">
            <v>0</v>
          </cell>
        </row>
        <row r="5144">
          <cell r="A5144">
            <v>42761</v>
          </cell>
          <cell r="B5144">
            <v>0</v>
          </cell>
          <cell r="C5144">
            <v>0</v>
          </cell>
          <cell r="D5144">
            <v>89488</v>
          </cell>
          <cell r="E5144">
            <v>2049810</v>
          </cell>
          <cell r="F5144">
            <v>105560</v>
          </cell>
          <cell r="H5144">
            <v>0</v>
          </cell>
          <cell r="I5144">
            <v>0</v>
          </cell>
          <cell r="J5144">
            <v>0</v>
          </cell>
          <cell r="K5144">
            <v>0</v>
          </cell>
          <cell r="L5144">
            <v>1330</v>
          </cell>
          <cell r="M5144">
            <v>128.38</v>
          </cell>
          <cell r="N5144">
            <v>28.2</v>
          </cell>
          <cell r="O5144">
            <v>0.21966038323726436</v>
          </cell>
          <cell r="P5144">
            <v>240</v>
          </cell>
          <cell r="Q5144">
            <v>100000</v>
          </cell>
          <cell r="R5144">
            <v>8.3944929116684843</v>
          </cell>
          <cell r="S5144">
            <v>67.284210526315789</v>
          </cell>
          <cell r="T5144">
            <v>31934</v>
          </cell>
          <cell r="U5144">
            <v>11.863982487979195</v>
          </cell>
          <cell r="V5144">
            <v>2244858</v>
          </cell>
          <cell r="W5144">
            <v>39146.800000000003</v>
          </cell>
          <cell r="X5144">
            <v>36.9</v>
          </cell>
          <cell r="Y5144">
            <v>28.1</v>
          </cell>
          <cell r="Z5144">
            <v>0</v>
          </cell>
        </row>
        <row r="5145">
          <cell r="A5145">
            <v>42762</v>
          </cell>
          <cell r="B5145">
            <v>0</v>
          </cell>
          <cell r="C5145">
            <v>0</v>
          </cell>
          <cell r="D5145">
            <v>122859</v>
          </cell>
          <cell r="E5145">
            <v>2147650</v>
          </cell>
          <cell r="F5145">
            <v>111660</v>
          </cell>
          <cell r="H5145">
            <v>0</v>
          </cell>
          <cell r="I5145">
            <v>0</v>
          </cell>
          <cell r="J5145">
            <v>0</v>
          </cell>
          <cell r="K5145">
            <v>0</v>
          </cell>
          <cell r="L5145">
            <v>1710</v>
          </cell>
          <cell r="M5145">
            <v>132.58000000000001</v>
          </cell>
          <cell r="N5145">
            <v>32.869999999999997</v>
          </cell>
          <cell r="O5145">
            <v>0.24792578066073309</v>
          </cell>
          <cell r="P5145">
            <v>240</v>
          </cell>
          <cell r="Q5145">
            <v>106000</v>
          </cell>
          <cell r="R5145">
            <v>8.5205536279981899</v>
          </cell>
          <cell r="S5145">
            <v>71.847368421052636</v>
          </cell>
          <cell r="T5145">
            <v>34515</v>
          </cell>
          <cell r="U5145">
            <v>12.083739650713278</v>
          </cell>
          <cell r="V5145">
            <v>2382169</v>
          </cell>
          <cell r="W5145">
            <v>33094.1</v>
          </cell>
          <cell r="X5145">
            <v>32.1</v>
          </cell>
          <cell r="Y5145">
            <v>32.9</v>
          </cell>
          <cell r="Z5145">
            <v>0</v>
          </cell>
        </row>
        <row r="5146">
          <cell r="A5146">
            <v>42763</v>
          </cell>
          <cell r="B5146">
            <v>0</v>
          </cell>
          <cell r="C5146">
            <v>0</v>
          </cell>
          <cell r="D5146">
            <v>33596</v>
          </cell>
          <cell r="E5146">
            <v>2052200</v>
          </cell>
          <cell r="F5146">
            <v>108720</v>
          </cell>
          <cell r="H5146">
            <v>0</v>
          </cell>
          <cell r="I5146">
            <v>0</v>
          </cell>
          <cell r="J5146">
            <v>0</v>
          </cell>
          <cell r="K5146">
            <v>0</v>
          </cell>
          <cell r="L5146">
            <v>830</v>
          </cell>
          <cell r="M5146">
            <v>127.82</v>
          </cell>
          <cell r="N5146">
            <v>29.96</v>
          </cell>
          <cell r="O5146">
            <v>0.23439211391018622</v>
          </cell>
          <cell r="P5146">
            <v>240</v>
          </cell>
          <cell r="Q5146">
            <v>100000</v>
          </cell>
          <cell r="R5146">
            <v>8.4529807541855728</v>
          </cell>
          <cell r="S5146">
            <v>40.477108433734941</v>
          </cell>
          <cell r="T5146">
            <v>31816</v>
          </cell>
          <cell r="U5146">
            <v>12.091296668604832</v>
          </cell>
          <cell r="V5146">
            <v>2194516</v>
          </cell>
          <cell r="W5146">
            <v>52650.7</v>
          </cell>
          <cell r="X5146">
            <v>33.6</v>
          </cell>
          <cell r="Y5146">
            <v>31.4</v>
          </cell>
          <cell r="Z5146">
            <v>0</v>
          </cell>
        </row>
        <row r="5147">
          <cell r="A5147">
            <v>42764</v>
          </cell>
          <cell r="B5147">
            <v>0</v>
          </cell>
          <cell r="C5147">
            <v>0</v>
          </cell>
          <cell r="D5147">
            <v>32923</v>
          </cell>
          <cell r="E5147">
            <v>2105540</v>
          </cell>
          <cell r="F5147">
            <v>108910</v>
          </cell>
          <cell r="H5147">
            <v>0</v>
          </cell>
          <cell r="I5147">
            <v>0</v>
          </cell>
          <cell r="J5147">
            <v>0</v>
          </cell>
          <cell r="K5147">
            <v>0</v>
          </cell>
          <cell r="L5147">
            <v>880</v>
          </cell>
          <cell r="M5147">
            <v>131.38999999999999</v>
          </cell>
          <cell r="N5147">
            <v>32</v>
          </cell>
          <cell r="O5147">
            <v>0.24354973742293937</v>
          </cell>
          <cell r="P5147">
            <v>240</v>
          </cell>
          <cell r="Q5147">
            <v>99000</v>
          </cell>
          <cell r="R5147">
            <v>8.4270111880660625</v>
          </cell>
          <cell r="S5147">
            <v>37.412500000000001</v>
          </cell>
          <cell r="T5147">
            <v>32829</v>
          </cell>
          <cell r="U5147">
            <v>12.182840142691044</v>
          </cell>
          <cell r="V5147">
            <v>2247373</v>
          </cell>
          <cell r="W5147">
            <v>55480.800000000003</v>
          </cell>
          <cell r="X5147">
            <v>35.9</v>
          </cell>
          <cell r="Y5147">
            <v>29.1</v>
          </cell>
          <cell r="Z5147">
            <v>0</v>
          </cell>
        </row>
        <row r="5148">
          <cell r="A5148">
            <v>42765</v>
          </cell>
          <cell r="B5148">
            <v>0</v>
          </cell>
          <cell r="C5148">
            <v>0</v>
          </cell>
          <cell r="D5148">
            <v>68909</v>
          </cell>
          <cell r="E5148">
            <v>2002130</v>
          </cell>
          <cell r="F5148">
            <v>110300</v>
          </cell>
          <cell r="H5148">
            <v>0</v>
          </cell>
          <cell r="I5148">
            <v>0</v>
          </cell>
          <cell r="J5148">
            <v>0</v>
          </cell>
          <cell r="K5148">
            <v>0</v>
          </cell>
          <cell r="L5148">
            <v>970</v>
          </cell>
          <cell r="M5148">
            <v>125.53</v>
          </cell>
          <cell r="N5148">
            <v>31.7</v>
          </cell>
          <cell r="O5148">
            <v>0.25252927587030988</v>
          </cell>
          <cell r="P5148">
            <v>240</v>
          </cell>
          <cell r="Q5148">
            <v>110000</v>
          </cell>
          <cell r="R5148">
            <v>8.4140444515255322</v>
          </cell>
          <cell r="S5148">
            <v>71.040206185567015</v>
          </cell>
          <cell r="T5148">
            <v>31226</v>
          </cell>
          <cell r="U5148">
            <v>11.938760550285856</v>
          </cell>
          <cell r="V5148">
            <v>2181339</v>
          </cell>
          <cell r="W5148">
            <v>50676.4</v>
          </cell>
          <cell r="X5148">
            <v>32.799999999999997</v>
          </cell>
          <cell r="Y5148">
            <v>32.200000000000003</v>
          </cell>
          <cell r="Z5148">
            <v>0</v>
          </cell>
        </row>
        <row r="5149">
          <cell r="A5149">
            <v>42766</v>
          </cell>
          <cell r="B5149">
            <v>0</v>
          </cell>
          <cell r="C5149">
            <v>0</v>
          </cell>
          <cell r="D5149">
            <v>188752</v>
          </cell>
          <cell r="E5149">
            <v>1609710</v>
          </cell>
          <cell r="F5149">
            <v>91500</v>
          </cell>
          <cell r="H5149">
            <v>0</v>
          </cell>
          <cell r="I5149">
            <v>0</v>
          </cell>
          <cell r="J5149">
            <v>0</v>
          </cell>
          <cell r="K5149">
            <v>0</v>
          </cell>
          <cell r="L5149">
            <v>2440</v>
          </cell>
          <cell r="M5149">
            <v>104.26</v>
          </cell>
          <cell r="N5149">
            <v>27.37</v>
          </cell>
          <cell r="O5149">
            <v>0.26251678496067521</v>
          </cell>
          <cell r="P5149">
            <v>240</v>
          </cell>
          <cell r="Q5149">
            <v>86000</v>
          </cell>
          <cell r="R5149">
            <v>8.1584979858047184</v>
          </cell>
          <cell r="S5149">
            <v>77.357377049180329</v>
          </cell>
          <cell r="T5149">
            <v>27697</v>
          </cell>
          <cell r="U5149">
            <v>12.22209652892492</v>
          </cell>
          <cell r="V5149">
            <v>1889962</v>
          </cell>
          <cell r="W5149">
            <v>54471</v>
          </cell>
          <cell r="X5149">
            <v>46.2</v>
          </cell>
          <cell r="Y5149">
            <v>18.799999999999997</v>
          </cell>
          <cell r="Z5149">
            <v>0</v>
          </cell>
        </row>
        <row r="5150">
          <cell r="A5150">
            <v>42767</v>
          </cell>
          <cell r="B5150">
            <v>0</v>
          </cell>
          <cell r="C5150">
            <v>0</v>
          </cell>
          <cell r="D5150">
            <v>72813</v>
          </cell>
          <cell r="E5150">
            <v>1577970</v>
          </cell>
          <cell r="F5150">
            <v>29870</v>
          </cell>
          <cell r="H5150">
            <v>0</v>
          </cell>
          <cell r="I5150">
            <v>0</v>
          </cell>
          <cell r="J5150">
            <v>0</v>
          </cell>
          <cell r="K5150">
            <v>0</v>
          </cell>
          <cell r="L5150">
            <v>1220</v>
          </cell>
          <cell r="M5150">
            <v>100.89</v>
          </cell>
          <cell r="N5150">
            <v>27.76</v>
          </cell>
          <cell r="O5150">
            <v>0.27515115472296564</v>
          </cell>
          <cell r="P5150">
            <v>240</v>
          </cell>
          <cell r="Q5150">
            <v>88000</v>
          </cell>
          <cell r="R5150">
            <v>7.9682822876400037</v>
          </cell>
          <cell r="S5150">
            <v>59.682786885245903</v>
          </cell>
          <cell r="T5150">
            <v>28225</v>
          </cell>
          <cell r="U5150">
            <v>14.006252331682983</v>
          </cell>
          <cell r="V5150">
            <v>1680653</v>
          </cell>
          <cell r="W5150">
            <v>48056.6</v>
          </cell>
          <cell r="X5150">
            <v>41.9</v>
          </cell>
          <cell r="Y5150">
            <v>23.1</v>
          </cell>
          <cell r="Z5150">
            <v>0</v>
          </cell>
        </row>
        <row r="5151">
          <cell r="A5151">
            <v>42768</v>
          </cell>
          <cell r="B5151">
            <v>0</v>
          </cell>
          <cell r="C5151">
            <v>0</v>
          </cell>
          <cell r="D5151">
            <v>165717</v>
          </cell>
          <cell r="E5151">
            <v>2152500</v>
          </cell>
          <cell r="F5151">
            <v>113210</v>
          </cell>
          <cell r="H5151">
            <v>0</v>
          </cell>
          <cell r="I5151">
            <v>0</v>
          </cell>
          <cell r="J5151">
            <v>0</v>
          </cell>
          <cell r="K5151">
            <v>0</v>
          </cell>
          <cell r="L5151">
            <v>2080</v>
          </cell>
          <cell r="M5151">
            <v>135.80000000000001</v>
          </cell>
          <cell r="N5151">
            <v>36.58</v>
          </cell>
          <cell r="O5151">
            <v>0.26936671575846832</v>
          </cell>
          <cell r="P5151">
            <v>240</v>
          </cell>
          <cell r="Q5151">
            <v>108000</v>
          </cell>
          <cell r="R5151">
            <v>8.3420839469808534</v>
          </cell>
          <cell r="S5151">
            <v>79.671634615384619</v>
          </cell>
          <cell r="T5151">
            <v>30906</v>
          </cell>
          <cell r="U5151">
            <v>10.601019072339001</v>
          </cell>
          <cell r="V5151">
            <v>2431427</v>
          </cell>
          <cell r="W5151">
            <v>31623.7</v>
          </cell>
          <cell r="X5151">
            <v>32.5</v>
          </cell>
          <cell r="Y5151">
            <v>32.5</v>
          </cell>
          <cell r="Z5151">
            <v>0</v>
          </cell>
        </row>
        <row r="5152">
          <cell r="A5152">
            <v>42769</v>
          </cell>
          <cell r="B5152">
            <v>0</v>
          </cell>
          <cell r="C5152">
            <v>0</v>
          </cell>
          <cell r="D5152">
            <v>1000940</v>
          </cell>
          <cell r="E5152">
            <v>1456560</v>
          </cell>
          <cell r="F5152">
            <v>81460</v>
          </cell>
          <cell r="H5152">
            <v>0</v>
          </cell>
          <cell r="I5152">
            <v>0</v>
          </cell>
          <cell r="J5152">
            <v>0</v>
          </cell>
          <cell r="K5152">
            <v>0</v>
          </cell>
          <cell r="L5152">
            <v>11880</v>
          </cell>
          <cell r="M5152">
            <v>93.45</v>
          </cell>
          <cell r="N5152">
            <v>27.75</v>
          </cell>
          <cell r="O5152">
            <v>0.2969502407704655</v>
          </cell>
          <cell r="P5152">
            <v>240</v>
          </cell>
          <cell r="Q5152">
            <v>111000</v>
          </cell>
          <cell r="R5152">
            <v>8.2291064740502939</v>
          </cell>
          <cell r="S5152">
            <v>84.254208754208747</v>
          </cell>
          <cell r="T5152">
            <v>30913</v>
          </cell>
          <cell r="U5152">
            <v>10.154331694867189</v>
          </cell>
          <cell r="V5152">
            <v>2538960</v>
          </cell>
          <cell r="W5152">
            <v>15451.1</v>
          </cell>
          <cell r="X5152">
            <v>27.2</v>
          </cell>
          <cell r="Y5152">
            <v>37.799999999999997</v>
          </cell>
          <cell r="Z5152">
            <v>0</v>
          </cell>
        </row>
        <row r="5153">
          <cell r="A5153">
            <v>42770</v>
          </cell>
          <cell r="B5153">
            <v>0</v>
          </cell>
          <cell r="C5153">
            <v>0</v>
          </cell>
          <cell r="D5153">
            <v>194761</v>
          </cell>
          <cell r="E5153">
            <v>2092480</v>
          </cell>
          <cell r="F5153">
            <v>111230</v>
          </cell>
          <cell r="H5153">
            <v>0</v>
          </cell>
          <cell r="I5153">
            <v>0</v>
          </cell>
          <cell r="J5153">
            <v>0</v>
          </cell>
          <cell r="K5153">
            <v>0</v>
          </cell>
          <cell r="L5153">
            <v>2370</v>
          </cell>
          <cell r="M5153">
            <v>134.91</v>
          </cell>
          <cell r="N5153">
            <v>36.090000000000003</v>
          </cell>
          <cell r="O5153">
            <v>0.26751167444963314</v>
          </cell>
          <cell r="P5153">
            <v>240</v>
          </cell>
          <cell r="Q5153">
            <v>111000</v>
          </cell>
          <cell r="R5153">
            <v>8.167333778074271</v>
          </cell>
          <cell r="S5153">
            <v>82.177637130801685</v>
          </cell>
          <cell r="T5153">
            <v>33384</v>
          </cell>
          <cell r="U5153">
            <v>11.608335477060178</v>
          </cell>
          <cell r="V5153">
            <v>2398471</v>
          </cell>
          <cell r="W5153">
            <v>56969.2</v>
          </cell>
          <cell r="X5153">
            <v>25.9</v>
          </cell>
          <cell r="Y5153">
            <v>39.1</v>
          </cell>
          <cell r="Z5153">
            <v>0</v>
          </cell>
        </row>
        <row r="5154">
          <cell r="A5154">
            <v>42771</v>
          </cell>
          <cell r="B5154">
            <v>0</v>
          </cell>
          <cell r="C5154">
            <v>0</v>
          </cell>
          <cell r="D5154">
            <v>1355</v>
          </cell>
          <cell r="E5154">
            <v>1847860</v>
          </cell>
          <cell r="F5154">
            <v>104690</v>
          </cell>
          <cell r="H5154">
            <v>0</v>
          </cell>
          <cell r="I5154">
            <v>0</v>
          </cell>
          <cell r="J5154">
            <v>0</v>
          </cell>
          <cell r="K5154">
            <v>0</v>
          </cell>
          <cell r="L5154">
            <v>90</v>
          </cell>
          <cell r="M5154">
            <v>119.33</v>
          </cell>
          <cell r="N5154">
            <v>34.369999999999997</v>
          </cell>
          <cell r="O5154">
            <v>0.28802480516215534</v>
          </cell>
          <cell r="P5154">
            <v>240</v>
          </cell>
          <cell r="Q5154">
            <v>92000</v>
          </cell>
          <cell r="R5154">
            <v>8.1813039470376268</v>
          </cell>
          <cell r="S5154">
            <v>15.055555555555555</v>
          </cell>
          <cell r="T5154">
            <v>27844</v>
          </cell>
          <cell r="U5154">
            <v>11.884864412548204</v>
          </cell>
          <cell r="V5154">
            <v>1953905</v>
          </cell>
          <cell r="W5154">
            <v>29769.599999999999</v>
          </cell>
          <cell r="X5154">
            <v>41.9</v>
          </cell>
          <cell r="Y5154">
            <v>23.1</v>
          </cell>
          <cell r="Z5154">
            <v>0</v>
          </cell>
        </row>
        <row r="5155">
          <cell r="A5155">
            <v>42772</v>
          </cell>
          <cell r="B5155">
            <v>0</v>
          </cell>
          <cell r="C5155">
            <v>0</v>
          </cell>
          <cell r="D5155">
            <v>0</v>
          </cell>
          <cell r="E5155">
            <v>1582280</v>
          </cell>
          <cell r="F5155">
            <v>91410</v>
          </cell>
          <cell r="H5155">
            <v>0</v>
          </cell>
          <cell r="I5155">
            <v>0</v>
          </cell>
          <cell r="J5155">
            <v>0</v>
          </cell>
          <cell r="K5155">
            <v>0</v>
          </cell>
          <cell r="L5155">
            <v>0</v>
          </cell>
          <cell r="M5155">
            <v>99.4</v>
          </cell>
          <cell r="N5155">
            <v>27.46</v>
          </cell>
          <cell r="O5155">
            <v>0.27625754527162977</v>
          </cell>
          <cell r="P5155">
            <v>240</v>
          </cell>
          <cell r="Q5155">
            <v>77000</v>
          </cell>
          <cell r="R5155">
            <v>8.4189637826961778</v>
          </cell>
          <cell r="S5155" t="str">
            <v/>
          </cell>
          <cell r="T5155">
            <v>26494</v>
          </cell>
          <cell r="U5155">
            <v>13.201964521506371</v>
          </cell>
          <cell r="V5155">
            <v>1673690</v>
          </cell>
          <cell r="W5155">
            <v>53299.5</v>
          </cell>
          <cell r="X5155">
            <v>45.3</v>
          </cell>
          <cell r="Y5155">
            <v>19.700000000000003</v>
          </cell>
          <cell r="Z5155">
            <v>0</v>
          </cell>
        </row>
        <row r="5156">
          <cell r="A5156">
            <v>42773</v>
          </cell>
          <cell r="B5156">
            <v>0</v>
          </cell>
          <cell r="C5156">
            <v>0</v>
          </cell>
          <cell r="D5156">
            <v>1524</v>
          </cell>
          <cell r="E5156">
            <v>1218980</v>
          </cell>
          <cell r="F5156">
            <v>72720</v>
          </cell>
          <cell r="H5156">
            <v>0</v>
          </cell>
          <cell r="I5156">
            <v>0</v>
          </cell>
          <cell r="J5156">
            <v>0</v>
          </cell>
          <cell r="K5156">
            <v>0</v>
          </cell>
          <cell r="L5156">
            <v>40</v>
          </cell>
          <cell r="M5156">
            <v>77.239999999999995</v>
          </cell>
          <cell r="N5156">
            <v>21.81</v>
          </cell>
          <cell r="O5156">
            <v>0.28236664940445366</v>
          </cell>
          <cell r="P5156">
            <v>240</v>
          </cell>
          <cell r="Q5156">
            <v>66000</v>
          </cell>
          <cell r="R5156">
            <v>8.3616002071465569</v>
          </cell>
          <cell r="S5156">
            <v>38.1</v>
          </cell>
          <cell r="T5156">
            <v>23990</v>
          </cell>
          <cell r="U5156">
            <v>15.471148076435329</v>
          </cell>
          <cell r="V5156">
            <v>1293224</v>
          </cell>
          <cell r="W5156">
            <v>42653.4</v>
          </cell>
          <cell r="X5156">
            <v>63.1</v>
          </cell>
          <cell r="Y5156">
            <v>1.8999999999999986</v>
          </cell>
          <cell r="Z5156">
            <v>8.5191999999999908</v>
          </cell>
        </row>
        <row r="5157">
          <cell r="A5157">
            <v>42774</v>
          </cell>
          <cell r="B5157">
            <v>0</v>
          </cell>
          <cell r="C5157">
            <v>0</v>
          </cell>
          <cell r="D5157">
            <v>60033</v>
          </cell>
          <cell r="E5157">
            <v>1955520</v>
          </cell>
          <cell r="F5157">
            <v>103430</v>
          </cell>
          <cell r="H5157">
            <v>0</v>
          </cell>
          <cell r="I5157">
            <v>0</v>
          </cell>
          <cell r="J5157">
            <v>0</v>
          </cell>
          <cell r="K5157">
            <v>0</v>
          </cell>
          <cell r="L5157">
            <v>830</v>
          </cell>
          <cell r="M5157">
            <v>124.47</v>
          </cell>
          <cell r="N5157">
            <v>33.79</v>
          </cell>
          <cell r="O5157">
            <v>0.27147103719771831</v>
          </cell>
          <cell r="P5157">
            <v>240</v>
          </cell>
          <cell r="Q5157">
            <v>104000</v>
          </cell>
          <cell r="R5157">
            <v>8.2708684823652288</v>
          </cell>
          <cell r="S5157">
            <v>72.328915662650601</v>
          </cell>
          <cell r="T5157">
            <v>28694</v>
          </cell>
          <cell r="U5157">
            <v>11.293529018401752</v>
          </cell>
          <cell r="V5157">
            <v>2118983</v>
          </cell>
          <cell r="W5157">
            <v>32332</v>
          </cell>
          <cell r="X5157">
            <v>41.1</v>
          </cell>
          <cell r="Y5157">
            <v>23.9</v>
          </cell>
          <cell r="Z5157">
            <v>0</v>
          </cell>
        </row>
        <row r="5158">
          <cell r="A5158">
            <v>42775</v>
          </cell>
          <cell r="B5158">
            <v>0</v>
          </cell>
          <cell r="C5158">
            <v>0</v>
          </cell>
          <cell r="D5158">
            <v>341155</v>
          </cell>
          <cell r="E5158">
            <v>2204210</v>
          </cell>
          <cell r="F5158">
            <v>112570</v>
          </cell>
          <cell r="H5158">
            <v>0</v>
          </cell>
          <cell r="I5158">
            <v>0</v>
          </cell>
          <cell r="J5158">
            <v>0</v>
          </cell>
          <cell r="K5158">
            <v>0</v>
          </cell>
          <cell r="L5158">
            <v>4090</v>
          </cell>
          <cell r="M5158">
            <v>140.06</v>
          </cell>
          <cell r="N5158">
            <v>35.950000000000003</v>
          </cell>
          <cell r="O5158">
            <v>0.2566757104098244</v>
          </cell>
          <cell r="P5158">
            <v>240</v>
          </cell>
          <cell r="Q5158">
            <v>115000</v>
          </cell>
          <cell r="R5158">
            <v>8.2706697129801512</v>
          </cell>
          <cell r="S5158">
            <v>83.411980440097793</v>
          </cell>
          <cell r="T5158">
            <v>32409</v>
          </cell>
          <cell r="U5158">
            <v>10.16921256539381</v>
          </cell>
          <cell r="V5158">
            <v>2657935</v>
          </cell>
          <cell r="W5158">
            <v>21671.599999999999</v>
          </cell>
          <cell r="X5158">
            <v>25.4</v>
          </cell>
          <cell r="Y5158">
            <v>39.6</v>
          </cell>
          <cell r="Z5158">
            <v>0</v>
          </cell>
        </row>
        <row r="5159">
          <cell r="A5159">
            <v>42776</v>
          </cell>
          <cell r="B5159">
            <v>0</v>
          </cell>
          <cell r="C5159">
            <v>0</v>
          </cell>
          <cell r="D5159">
            <v>82705</v>
          </cell>
          <cell r="E5159">
            <v>1858940</v>
          </cell>
          <cell r="F5159">
            <v>104520</v>
          </cell>
          <cell r="H5159">
            <v>0</v>
          </cell>
          <cell r="I5159">
            <v>0</v>
          </cell>
          <cell r="J5159">
            <v>0</v>
          </cell>
          <cell r="K5159">
            <v>0</v>
          </cell>
          <cell r="L5159">
            <v>1020</v>
          </cell>
          <cell r="M5159">
            <v>117.05</v>
          </cell>
          <cell r="N5159">
            <v>30.21</v>
          </cell>
          <cell r="O5159">
            <v>0.2580948312686886</v>
          </cell>
          <cell r="P5159">
            <v>240</v>
          </cell>
          <cell r="Q5159">
            <v>103000</v>
          </cell>
          <cell r="R5159">
            <v>8.3872703972661249</v>
          </cell>
          <cell r="S5159">
            <v>81.083333333333329</v>
          </cell>
          <cell r="T5159">
            <v>27151</v>
          </cell>
          <cell r="U5159">
            <v>11.066523960677657</v>
          </cell>
          <cell r="V5159">
            <v>2046165</v>
          </cell>
          <cell r="W5159">
            <v>48487.6</v>
          </cell>
          <cell r="X5159">
            <v>36.5</v>
          </cell>
          <cell r="Y5159">
            <v>28.5</v>
          </cell>
          <cell r="Z5159">
            <v>0</v>
          </cell>
        </row>
        <row r="5160">
          <cell r="A5160">
            <v>42777</v>
          </cell>
          <cell r="B5160">
            <v>0</v>
          </cell>
          <cell r="C5160">
            <v>0</v>
          </cell>
          <cell r="D5160">
            <v>0</v>
          </cell>
          <cell r="E5160">
            <v>1259340</v>
          </cell>
          <cell r="F5160">
            <v>73200</v>
          </cell>
          <cell r="H5160">
            <v>0</v>
          </cell>
          <cell r="I5160">
            <v>0</v>
          </cell>
          <cell r="J5160">
            <v>0</v>
          </cell>
          <cell r="K5160">
            <v>0</v>
          </cell>
          <cell r="L5160">
            <v>0</v>
          </cell>
          <cell r="M5160">
            <v>81.430000000000007</v>
          </cell>
          <cell r="N5160">
            <v>20.39</v>
          </cell>
          <cell r="O5160">
            <v>0.25039911580498586</v>
          </cell>
          <cell r="P5160">
            <v>240</v>
          </cell>
          <cell r="Q5160">
            <v>58000</v>
          </cell>
          <cell r="R5160">
            <v>8.1821196119366331</v>
          </cell>
          <cell r="S5160" t="str">
            <v/>
          </cell>
          <cell r="T5160">
            <v>22846</v>
          </cell>
          <cell r="U5160">
            <v>14.298680715025439</v>
          </cell>
          <cell r="V5160">
            <v>1332540</v>
          </cell>
          <cell r="W5160">
            <v>57962.2</v>
          </cell>
          <cell r="X5160">
            <v>59.2</v>
          </cell>
          <cell r="Y5160">
            <v>5.7999999999999972</v>
          </cell>
          <cell r="Z5160">
            <v>4.3119999999999834</v>
          </cell>
        </row>
        <row r="5161">
          <cell r="A5161">
            <v>42778</v>
          </cell>
          <cell r="B5161">
            <v>0</v>
          </cell>
          <cell r="C5161">
            <v>0</v>
          </cell>
          <cell r="D5161">
            <v>1368</v>
          </cell>
          <cell r="E5161">
            <v>1421090</v>
          </cell>
          <cell r="F5161">
            <v>81980</v>
          </cell>
          <cell r="H5161">
            <v>0</v>
          </cell>
          <cell r="I5161">
            <v>0</v>
          </cell>
          <cell r="J5161">
            <v>0</v>
          </cell>
          <cell r="K5161">
            <v>0</v>
          </cell>
          <cell r="L5161">
            <v>40</v>
          </cell>
          <cell r="M5161">
            <v>89.55</v>
          </cell>
          <cell r="N5161">
            <v>23.21</v>
          </cell>
          <cell r="O5161">
            <v>0.2591848129536572</v>
          </cell>
          <cell r="P5161">
            <v>240</v>
          </cell>
          <cell r="Q5161">
            <v>80000</v>
          </cell>
          <cell r="R5161">
            <v>8.3923506420993856</v>
          </cell>
          <cell r="S5161">
            <v>34.200000000000003</v>
          </cell>
          <cell r="T5161">
            <v>23136</v>
          </cell>
          <cell r="U5161">
            <v>12.825669120296082</v>
          </cell>
          <cell r="V5161">
            <v>1504438</v>
          </cell>
          <cell r="W5161">
            <v>41862</v>
          </cell>
          <cell r="X5161">
            <v>58.8</v>
          </cell>
          <cell r="Y5161">
            <v>6.2000000000000028</v>
          </cell>
          <cell r="Z5161">
            <v>3.0175999999999803</v>
          </cell>
        </row>
        <row r="5162">
          <cell r="A5162">
            <v>42779</v>
          </cell>
          <cell r="B5162">
            <v>0</v>
          </cell>
          <cell r="C5162">
            <v>0</v>
          </cell>
          <cell r="D5162">
            <v>7568</v>
          </cell>
          <cell r="E5162">
            <v>1889290</v>
          </cell>
          <cell r="F5162">
            <v>101340</v>
          </cell>
          <cell r="H5162">
            <v>0</v>
          </cell>
          <cell r="I5162">
            <v>0</v>
          </cell>
          <cell r="J5162">
            <v>0</v>
          </cell>
          <cell r="K5162">
            <v>0</v>
          </cell>
          <cell r="L5162">
            <v>230</v>
          </cell>
          <cell r="M5162">
            <v>119.14</v>
          </cell>
          <cell r="N5162">
            <v>30.69</v>
          </cell>
          <cell r="O5162">
            <v>0.25759610542219241</v>
          </cell>
          <cell r="P5162">
            <v>240</v>
          </cell>
          <cell r="Q5162">
            <v>99000</v>
          </cell>
          <cell r="R5162">
            <v>8.3541631693805609</v>
          </cell>
          <cell r="S5162">
            <v>32.904347826086955</v>
          </cell>
          <cell r="T5162">
            <v>27522</v>
          </cell>
          <cell r="U5162">
            <v>11.487023808451417</v>
          </cell>
          <cell r="V5162">
            <v>1998198</v>
          </cell>
          <cell r="W5162">
            <v>22027.8</v>
          </cell>
          <cell r="X5162">
            <v>38.200000000000003</v>
          </cell>
          <cell r="Y5162">
            <v>26.799999999999997</v>
          </cell>
          <cell r="Z5162">
            <v>0</v>
          </cell>
        </row>
        <row r="5163">
          <cell r="A5163">
            <v>42780</v>
          </cell>
          <cell r="B5163">
            <v>0</v>
          </cell>
          <cell r="C5163">
            <v>0</v>
          </cell>
          <cell r="D5163">
            <v>1018</v>
          </cell>
          <cell r="E5163">
            <v>1774400</v>
          </cell>
          <cell r="F5163">
            <v>101750</v>
          </cell>
          <cell r="H5163">
            <v>0</v>
          </cell>
          <cell r="I5163">
            <v>0</v>
          </cell>
          <cell r="J5163">
            <v>0</v>
          </cell>
          <cell r="K5163">
            <v>0</v>
          </cell>
          <cell r="L5163">
            <v>50</v>
          </cell>
          <cell r="M5163">
            <v>112.38</v>
          </cell>
          <cell r="N5163">
            <v>26.9</v>
          </cell>
          <cell r="O5163">
            <v>0.2393664353087738</v>
          </cell>
          <cell r="P5163">
            <v>240</v>
          </cell>
          <cell r="Q5163">
            <v>85000</v>
          </cell>
          <cell r="R5163">
            <v>8.3473482826125647</v>
          </cell>
          <cell r="S5163">
            <v>20.36</v>
          </cell>
          <cell r="T5163">
            <v>26344</v>
          </cell>
          <cell r="U5163">
            <v>11.704277933568012</v>
          </cell>
          <cell r="V5163">
            <v>1877168</v>
          </cell>
          <cell r="W5163">
            <v>28892.1</v>
          </cell>
          <cell r="X5163">
            <v>41.5</v>
          </cell>
          <cell r="Y5163">
            <v>23.5</v>
          </cell>
          <cell r="Z5163">
            <v>0</v>
          </cell>
        </row>
        <row r="5164">
          <cell r="A5164">
            <v>42781</v>
          </cell>
          <cell r="B5164">
            <v>0</v>
          </cell>
          <cell r="C5164">
            <v>0</v>
          </cell>
          <cell r="D5164">
            <v>1321</v>
          </cell>
          <cell r="E5164">
            <v>1923910</v>
          </cell>
          <cell r="F5164">
            <v>105850</v>
          </cell>
          <cell r="H5164">
            <v>0</v>
          </cell>
          <cell r="I5164">
            <v>0</v>
          </cell>
          <cell r="J5164">
            <v>0</v>
          </cell>
          <cell r="K5164">
            <v>0</v>
          </cell>
          <cell r="L5164">
            <v>270</v>
          </cell>
          <cell r="M5164">
            <v>120.33</v>
          </cell>
          <cell r="N5164">
            <v>29.27</v>
          </cell>
          <cell r="O5164">
            <v>0.24324773539433225</v>
          </cell>
          <cell r="P5164">
            <v>240</v>
          </cell>
          <cell r="Q5164">
            <v>93000</v>
          </cell>
          <cell r="R5164">
            <v>8.4341394498462563</v>
          </cell>
          <cell r="S5164">
            <v>4.8925925925925924</v>
          </cell>
          <cell r="T5164">
            <v>30364</v>
          </cell>
          <cell r="U5164">
            <v>12.468028601518109</v>
          </cell>
          <cell r="V5164">
            <v>2031081</v>
          </cell>
          <cell r="W5164">
            <v>44613.1</v>
          </cell>
          <cell r="X5164">
            <v>41.4</v>
          </cell>
          <cell r="Y5164">
            <v>23.6</v>
          </cell>
          <cell r="Z5164">
            <v>0</v>
          </cell>
        </row>
        <row r="5165">
          <cell r="A5165">
            <v>42782</v>
          </cell>
          <cell r="B5165">
            <v>0</v>
          </cell>
          <cell r="C5165">
            <v>0</v>
          </cell>
          <cell r="D5165">
            <v>4858</v>
          </cell>
          <cell r="E5165">
            <v>1752850</v>
          </cell>
          <cell r="F5165">
            <v>99660</v>
          </cell>
          <cell r="H5165">
            <v>0</v>
          </cell>
          <cell r="I5165">
            <v>0</v>
          </cell>
          <cell r="J5165">
            <v>0</v>
          </cell>
          <cell r="K5165">
            <v>0</v>
          </cell>
          <cell r="L5165">
            <v>140</v>
          </cell>
          <cell r="M5165">
            <v>110.18</v>
          </cell>
          <cell r="N5165">
            <v>29.35</v>
          </cell>
          <cell r="O5165">
            <v>0.26638228353603194</v>
          </cell>
          <cell r="P5165">
            <v>240</v>
          </cell>
          <cell r="Q5165">
            <v>91000</v>
          </cell>
          <cell r="R5165">
            <v>8.4067435106189876</v>
          </cell>
          <cell r="S5165">
            <v>34.700000000000003</v>
          </cell>
          <cell r="T5165">
            <v>26802</v>
          </cell>
          <cell r="U5165">
            <v>12.034700716282396</v>
          </cell>
          <cell r="V5165">
            <v>1857368</v>
          </cell>
          <cell r="W5165">
            <v>39223.599999999999</v>
          </cell>
          <cell r="X5165">
            <v>38.5</v>
          </cell>
          <cell r="Y5165">
            <v>26.5</v>
          </cell>
          <cell r="Z5165">
            <v>0</v>
          </cell>
        </row>
        <row r="5166">
          <cell r="A5166">
            <v>42783</v>
          </cell>
          <cell r="B5166">
            <v>0</v>
          </cell>
          <cell r="C5166">
            <v>0</v>
          </cell>
          <cell r="D5166">
            <v>0</v>
          </cell>
          <cell r="E5166">
            <v>1429150</v>
          </cell>
          <cell r="F5166">
            <v>84220</v>
          </cell>
          <cell r="H5166">
            <v>0</v>
          </cell>
          <cell r="I5166">
            <v>0</v>
          </cell>
          <cell r="J5166">
            <v>0</v>
          </cell>
          <cell r="K5166">
            <v>0</v>
          </cell>
          <cell r="L5166">
            <v>0</v>
          </cell>
          <cell r="M5166">
            <v>87.11</v>
          </cell>
          <cell r="N5166">
            <v>23.17</v>
          </cell>
          <cell r="O5166">
            <v>0.26598553552978993</v>
          </cell>
          <cell r="P5166">
            <v>240</v>
          </cell>
          <cell r="Q5166">
            <v>76000</v>
          </cell>
          <cell r="R5166">
            <v>8.6865457467569733</v>
          </cell>
          <cell r="S5166" t="str">
            <v/>
          </cell>
          <cell r="T5166">
            <v>24205</v>
          </cell>
          <cell r="U5166">
            <v>13.339084295314429</v>
          </cell>
          <cell r="V5166">
            <v>1513370</v>
          </cell>
          <cell r="W5166">
            <v>46604.3</v>
          </cell>
          <cell r="X5166">
            <v>53.7</v>
          </cell>
          <cell r="Y5166">
            <v>11.299999999999997</v>
          </cell>
          <cell r="Z5166">
            <v>0</v>
          </cell>
        </row>
        <row r="5167">
          <cell r="A5167">
            <v>42784</v>
          </cell>
          <cell r="B5167">
            <v>0</v>
          </cell>
          <cell r="C5167">
            <v>0</v>
          </cell>
          <cell r="D5167">
            <v>0</v>
          </cell>
          <cell r="E5167">
            <v>1386040</v>
          </cell>
          <cell r="F5167">
            <v>80350</v>
          </cell>
          <cell r="H5167">
            <v>0</v>
          </cell>
          <cell r="I5167">
            <v>0</v>
          </cell>
          <cell r="J5167">
            <v>0</v>
          </cell>
          <cell r="K5167">
            <v>0</v>
          </cell>
          <cell r="L5167">
            <v>0</v>
          </cell>
          <cell r="M5167">
            <v>86.11</v>
          </cell>
          <cell r="N5167">
            <v>21.14</v>
          </cell>
          <cell r="O5167">
            <v>0.24549994193473465</v>
          </cell>
          <cell r="P5167">
            <v>240</v>
          </cell>
          <cell r="Q5167">
            <v>63000</v>
          </cell>
          <cell r="R5167">
            <v>8.5146324468702819</v>
          </cell>
          <cell r="S5167" t="str">
            <v/>
          </cell>
          <cell r="T5167">
            <v>23732</v>
          </cell>
          <cell r="U5167">
            <v>13.497424286854113</v>
          </cell>
          <cell r="V5167">
            <v>1466390</v>
          </cell>
          <cell r="W5167">
            <v>38401.800000000003</v>
          </cell>
          <cell r="X5167">
            <v>53.7</v>
          </cell>
          <cell r="Y5167">
            <v>11.299999999999997</v>
          </cell>
          <cell r="Z5167">
            <v>0</v>
          </cell>
        </row>
        <row r="5168">
          <cell r="A5168">
            <v>42785</v>
          </cell>
          <cell r="B5168">
            <v>0</v>
          </cell>
          <cell r="C5168">
            <v>0</v>
          </cell>
          <cell r="D5168">
            <v>1375</v>
          </cell>
          <cell r="E5168">
            <v>1334930</v>
          </cell>
          <cell r="F5168">
            <v>76600</v>
          </cell>
          <cell r="H5168">
            <v>0</v>
          </cell>
          <cell r="I5168">
            <v>0</v>
          </cell>
          <cell r="J5168">
            <v>0</v>
          </cell>
          <cell r="K5168">
            <v>0</v>
          </cell>
          <cell r="L5168">
            <v>20</v>
          </cell>
          <cell r="M5168">
            <v>83.82</v>
          </cell>
          <cell r="N5168">
            <v>22.15</v>
          </cell>
          <cell r="O5168">
            <v>0.2642567406346934</v>
          </cell>
          <cell r="P5168">
            <v>240</v>
          </cell>
          <cell r="Q5168">
            <v>60000</v>
          </cell>
          <cell r="R5168">
            <v>8.4200071581961353</v>
          </cell>
          <cell r="S5168">
            <v>68.75</v>
          </cell>
          <cell r="T5168">
            <v>23428</v>
          </cell>
          <cell r="U5168">
            <v>13.828921265053204</v>
          </cell>
          <cell r="V5168">
            <v>1412905</v>
          </cell>
          <cell r="W5168">
            <v>26572.1</v>
          </cell>
          <cell r="X5168">
            <v>54.5</v>
          </cell>
          <cell r="Y5168">
            <v>10.5</v>
          </cell>
          <cell r="Z5168">
            <v>3.1639999999999873</v>
          </cell>
        </row>
        <row r="5169">
          <cell r="A5169">
            <v>42786</v>
          </cell>
          <cell r="B5169">
            <v>0</v>
          </cell>
          <cell r="C5169">
            <v>0</v>
          </cell>
          <cell r="D5169">
            <v>740</v>
          </cell>
          <cell r="E5169">
            <v>1181530</v>
          </cell>
          <cell r="F5169">
            <v>68680</v>
          </cell>
          <cell r="H5169">
            <v>0</v>
          </cell>
          <cell r="I5169">
            <v>0</v>
          </cell>
          <cell r="J5169">
            <v>0</v>
          </cell>
          <cell r="K5169">
            <v>0</v>
          </cell>
          <cell r="L5169">
            <v>70</v>
          </cell>
          <cell r="M5169">
            <v>76.489999999999995</v>
          </cell>
          <cell r="N5169">
            <v>19.13</v>
          </cell>
          <cell r="O5169">
            <v>0.25009805203294549</v>
          </cell>
          <cell r="P5169">
            <v>240</v>
          </cell>
          <cell r="Q5169">
            <v>60000</v>
          </cell>
          <cell r="R5169">
            <v>8.1723754739181587</v>
          </cell>
          <cell r="S5169">
            <v>10.571428571428571</v>
          </cell>
          <cell r="T5169">
            <v>25299</v>
          </cell>
          <cell r="U5169">
            <v>16.866674127662975</v>
          </cell>
          <cell r="V5169">
            <v>1250950</v>
          </cell>
          <cell r="W5169">
            <v>26413.200000000001</v>
          </cell>
          <cell r="X5169">
            <v>57</v>
          </cell>
          <cell r="Y5169">
            <v>8</v>
          </cell>
          <cell r="Z5169">
            <v>3.5311999999999841</v>
          </cell>
        </row>
        <row r="5170">
          <cell r="A5170">
            <v>42787</v>
          </cell>
          <cell r="B5170">
            <v>0</v>
          </cell>
          <cell r="C5170">
            <v>0</v>
          </cell>
          <cell r="D5170">
            <v>0</v>
          </cell>
          <cell r="E5170">
            <v>1018930</v>
          </cell>
          <cell r="F5170">
            <v>62850</v>
          </cell>
          <cell r="H5170">
            <v>0</v>
          </cell>
          <cell r="I5170">
            <v>0</v>
          </cell>
          <cell r="J5170">
            <v>0</v>
          </cell>
          <cell r="K5170">
            <v>0</v>
          </cell>
          <cell r="L5170">
            <v>0</v>
          </cell>
          <cell r="M5170">
            <v>66.02</v>
          </cell>
          <cell r="N5170">
            <v>15.82</v>
          </cell>
          <cell r="O5170">
            <v>0.23962435625568013</v>
          </cell>
          <cell r="P5170">
            <v>240</v>
          </cell>
          <cell r="Q5170">
            <v>47000</v>
          </cell>
          <cell r="R5170">
            <v>8.1928203574674345</v>
          </cell>
          <cell r="S5170" t="str">
            <v/>
          </cell>
          <cell r="T5170">
            <v>23278</v>
          </cell>
          <cell r="U5170">
            <v>17.946210874669525</v>
          </cell>
          <cell r="V5170">
            <v>1081780</v>
          </cell>
          <cell r="W5170">
            <v>25353.4</v>
          </cell>
          <cell r="X5170">
            <v>60.7</v>
          </cell>
          <cell r="Y5170">
            <v>4.2999999999999972</v>
          </cell>
          <cell r="Z5170">
            <v>5.6119999999999948</v>
          </cell>
        </row>
        <row r="5171">
          <cell r="A5171">
            <v>42788</v>
          </cell>
          <cell r="B5171">
            <v>0</v>
          </cell>
          <cell r="C5171">
            <v>0</v>
          </cell>
          <cell r="D5171">
            <v>0</v>
          </cell>
          <cell r="E5171">
            <v>1039490</v>
          </cell>
          <cell r="F5171">
            <v>63950</v>
          </cell>
          <cell r="H5171">
            <v>0</v>
          </cell>
          <cell r="I5171">
            <v>0</v>
          </cell>
          <cell r="J5171">
            <v>0</v>
          </cell>
          <cell r="K5171">
            <v>0</v>
          </cell>
          <cell r="L5171">
            <v>0</v>
          </cell>
          <cell r="M5171">
            <v>68.180000000000007</v>
          </cell>
          <cell r="N5171">
            <v>17.899999999999999</v>
          </cell>
          <cell r="O5171">
            <v>0.2625403344089175</v>
          </cell>
          <cell r="P5171">
            <v>240</v>
          </cell>
          <cell r="Q5171">
            <v>49000</v>
          </cell>
          <cell r="R5171">
            <v>8.0921091229099442</v>
          </cell>
          <cell r="S5171" t="str">
            <v/>
          </cell>
          <cell r="T5171">
            <v>28487</v>
          </cell>
          <cell r="U5171">
            <v>21.530992169941275</v>
          </cell>
          <cell r="V5171">
            <v>1103440</v>
          </cell>
          <cell r="W5171">
            <v>18912.7</v>
          </cell>
          <cell r="X5171">
            <v>59.9</v>
          </cell>
          <cell r="Y5171">
            <v>5.1000000000000014</v>
          </cell>
          <cell r="Z5171">
            <v>6.5735999999999919</v>
          </cell>
        </row>
        <row r="5172">
          <cell r="A5172">
            <v>42789</v>
          </cell>
          <cell r="B5172">
            <v>0</v>
          </cell>
          <cell r="C5172">
            <v>0</v>
          </cell>
          <cell r="D5172">
            <v>907</v>
          </cell>
          <cell r="E5172">
            <v>1017820</v>
          </cell>
          <cell r="F5172">
            <v>62670</v>
          </cell>
          <cell r="H5172">
            <v>0</v>
          </cell>
          <cell r="I5172">
            <v>0</v>
          </cell>
          <cell r="J5172">
            <v>0</v>
          </cell>
          <cell r="K5172">
            <v>0</v>
          </cell>
          <cell r="L5172">
            <v>40</v>
          </cell>
          <cell r="M5172">
            <v>66.84</v>
          </cell>
          <cell r="N5172">
            <v>17.36</v>
          </cell>
          <cell r="O5172">
            <v>0.25972471573907835</v>
          </cell>
          <cell r="P5172">
            <v>240</v>
          </cell>
          <cell r="Q5172">
            <v>46000</v>
          </cell>
          <cell r="R5172">
            <v>8.0826600837821658</v>
          </cell>
          <cell r="S5172">
            <v>22.675000000000001</v>
          </cell>
          <cell r="T5172">
            <v>29216</v>
          </cell>
          <cell r="U5172">
            <v>22.532098757440608</v>
          </cell>
          <cell r="V5172">
            <v>1081397</v>
          </cell>
          <cell r="W5172">
            <v>13984</v>
          </cell>
          <cell r="X5172">
            <v>61.2</v>
          </cell>
          <cell r="Y5172">
            <v>3.7999999999999972</v>
          </cell>
          <cell r="Z5172">
            <v>7.9311999999999898</v>
          </cell>
        </row>
        <row r="5173">
          <cell r="A5173">
            <v>42790</v>
          </cell>
          <cell r="B5173">
            <v>0</v>
          </cell>
          <cell r="C5173">
            <v>0</v>
          </cell>
          <cell r="D5173">
            <v>0</v>
          </cell>
          <cell r="E5173">
            <v>1100870</v>
          </cell>
          <cell r="F5173">
            <v>65510.000000000007</v>
          </cell>
          <cell r="H5173">
            <v>0</v>
          </cell>
          <cell r="I5173">
            <v>0</v>
          </cell>
          <cell r="J5173">
            <v>0</v>
          </cell>
          <cell r="K5173">
            <v>0</v>
          </cell>
          <cell r="L5173">
            <v>0</v>
          </cell>
          <cell r="M5173">
            <v>72.290000000000006</v>
          </cell>
          <cell r="N5173">
            <v>19.95</v>
          </cell>
          <cell r="O5173">
            <v>0.27597178032922948</v>
          </cell>
          <cell r="P5173">
            <v>240</v>
          </cell>
          <cell r="Q5173">
            <v>64000</v>
          </cell>
          <cell r="R5173">
            <v>8.0673675473786144</v>
          </cell>
          <cell r="S5173" t="str">
            <v/>
          </cell>
          <cell r="T5173">
            <v>29250</v>
          </cell>
          <cell r="U5173">
            <v>20.914710471715907</v>
          </cell>
          <cell r="V5173">
            <v>1166380</v>
          </cell>
          <cell r="W5173">
            <v>14479.6</v>
          </cell>
          <cell r="X5173">
            <v>63.8</v>
          </cell>
          <cell r="Y5173">
            <v>1.2000000000000028</v>
          </cell>
          <cell r="Z5173">
            <v>8.5471999999999895</v>
          </cell>
        </row>
        <row r="5174">
          <cell r="A5174">
            <v>42791</v>
          </cell>
          <cell r="B5174">
            <v>0</v>
          </cell>
          <cell r="C5174">
            <v>0</v>
          </cell>
          <cell r="D5174">
            <v>85934</v>
          </cell>
          <cell r="E5174">
            <v>1785370</v>
          </cell>
          <cell r="F5174">
            <v>96270</v>
          </cell>
          <cell r="H5174">
            <v>0</v>
          </cell>
          <cell r="I5174">
            <v>0</v>
          </cell>
          <cell r="J5174">
            <v>0</v>
          </cell>
          <cell r="K5174">
            <v>0</v>
          </cell>
          <cell r="L5174">
            <v>1360</v>
          </cell>
          <cell r="M5174">
            <v>112.57</v>
          </cell>
          <cell r="N5174">
            <v>28.58</v>
          </cell>
          <cell r="O5174">
            <v>0.25388647064049036</v>
          </cell>
          <cell r="P5174">
            <v>240</v>
          </cell>
          <cell r="Q5174">
            <v>88000</v>
          </cell>
          <cell r="R5174">
            <v>8.3576441325397539</v>
          </cell>
          <cell r="S5174">
            <v>63.186764705882354</v>
          </cell>
          <cell r="T5174">
            <v>30260</v>
          </cell>
          <cell r="U5174">
            <v>12.826374001689389</v>
          </cell>
          <cell r="V5174">
            <v>1967574</v>
          </cell>
          <cell r="W5174">
            <v>13614.2</v>
          </cell>
          <cell r="X5174">
            <v>38.299999999999997</v>
          </cell>
          <cell r="Y5174">
            <v>26.700000000000003</v>
          </cell>
          <cell r="Z5174">
            <v>0</v>
          </cell>
        </row>
        <row r="5175">
          <cell r="A5175">
            <v>42792</v>
          </cell>
          <cell r="B5175">
            <v>0</v>
          </cell>
          <cell r="C5175">
            <v>0</v>
          </cell>
          <cell r="D5175">
            <v>1806</v>
          </cell>
          <cell r="E5175">
            <v>1870480</v>
          </cell>
          <cell r="F5175">
            <v>103320</v>
          </cell>
          <cell r="H5175">
            <v>0</v>
          </cell>
          <cell r="I5175">
            <v>0</v>
          </cell>
          <cell r="J5175">
            <v>0</v>
          </cell>
          <cell r="K5175">
            <v>0</v>
          </cell>
          <cell r="L5175">
            <v>280</v>
          </cell>
          <cell r="M5175">
            <v>116.85</v>
          </cell>
          <cell r="N5175">
            <v>30.64</v>
          </cell>
          <cell r="O5175">
            <v>0.26221651690201114</v>
          </cell>
          <cell r="P5175">
            <v>240</v>
          </cell>
          <cell r="Q5175">
            <v>89000</v>
          </cell>
          <cell r="R5175">
            <v>8.4458707744972195</v>
          </cell>
          <cell r="S5175">
            <v>6.45</v>
          </cell>
          <cell r="T5175">
            <v>29596</v>
          </cell>
          <cell r="U5175">
            <v>12.493920346465844</v>
          </cell>
          <cell r="V5175">
            <v>1975606</v>
          </cell>
          <cell r="W5175">
            <v>17733.400000000001</v>
          </cell>
          <cell r="X5175">
            <v>34</v>
          </cell>
          <cell r="Y5175">
            <v>31</v>
          </cell>
          <cell r="Z5175">
            <v>0</v>
          </cell>
        </row>
        <row r="5176">
          <cell r="A5176">
            <v>42793</v>
          </cell>
          <cell r="B5176">
            <v>0</v>
          </cell>
          <cell r="C5176">
            <v>0</v>
          </cell>
          <cell r="D5176">
            <v>0</v>
          </cell>
          <cell r="E5176">
            <v>1466400</v>
          </cell>
          <cell r="F5176">
            <v>86780</v>
          </cell>
          <cell r="H5176">
            <v>0</v>
          </cell>
          <cell r="I5176">
            <v>0</v>
          </cell>
          <cell r="J5176">
            <v>0</v>
          </cell>
          <cell r="K5176">
            <v>0</v>
          </cell>
          <cell r="L5176">
            <v>0</v>
          </cell>
          <cell r="M5176">
            <v>91.78</v>
          </cell>
          <cell r="N5176">
            <v>24.8</v>
          </cell>
          <cell r="O5176">
            <v>0.27021137502723908</v>
          </cell>
          <cell r="P5176">
            <v>240</v>
          </cell>
          <cell r="Q5176">
            <v>78000</v>
          </cell>
          <cell r="R5176">
            <v>8.4614295053388542</v>
          </cell>
          <cell r="S5176" t="str">
            <v/>
          </cell>
          <cell r="T5176">
            <v>29040</v>
          </cell>
          <cell r="U5176">
            <v>15.593401923795053</v>
          </cell>
          <cell r="V5176">
            <v>1553180</v>
          </cell>
          <cell r="W5176">
            <v>41431.800000000003</v>
          </cell>
          <cell r="X5176">
            <v>49.2</v>
          </cell>
          <cell r="Y5176">
            <v>15.799999999999997</v>
          </cell>
          <cell r="Z5176">
            <v>0</v>
          </cell>
        </row>
        <row r="5177">
          <cell r="A5177">
            <v>42794</v>
          </cell>
          <cell r="B5177">
            <v>0</v>
          </cell>
          <cell r="C5177">
            <v>0</v>
          </cell>
          <cell r="D5177">
            <v>1052</v>
          </cell>
          <cell r="E5177">
            <v>1169590</v>
          </cell>
          <cell r="F5177">
            <v>71020</v>
          </cell>
          <cell r="H5177">
            <v>0</v>
          </cell>
          <cell r="I5177">
            <v>0</v>
          </cell>
          <cell r="J5177">
            <v>0</v>
          </cell>
          <cell r="K5177">
            <v>0</v>
          </cell>
          <cell r="L5177">
            <v>90</v>
          </cell>
          <cell r="M5177">
            <v>74.540000000000006</v>
          </cell>
          <cell r="N5177">
            <v>18.850000000000001</v>
          </cell>
          <cell r="O5177">
            <v>0.25288435739200427</v>
          </cell>
          <cell r="P5177">
            <v>240</v>
          </cell>
          <cell r="Q5177">
            <v>58000</v>
          </cell>
          <cell r="R5177">
            <v>8.3217735444056888</v>
          </cell>
          <cell r="S5177">
            <v>11.688888888888888</v>
          </cell>
          <cell r="T5177">
            <v>27287</v>
          </cell>
          <cell r="U5177">
            <v>18.328142441340717</v>
          </cell>
          <cell r="V5177">
            <v>1241662</v>
          </cell>
          <cell r="W5177">
            <v>42827.199999999997</v>
          </cell>
          <cell r="X5177">
            <v>59.4</v>
          </cell>
          <cell r="Y5177">
            <v>5.6000000000000014</v>
          </cell>
          <cell r="Z5177">
            <v>6.9615999999999758</v>
          </cell>
        </row>
        <row r="5178">
          <cell r="A5178">
            <v>42795</v>
          </cell>
          <cell r="B5178">
            <v>0</v>
          </cell>
          <cell r="C5178">
            <v>0</v>
          </cell>
          <cell r="D5178">
            <v>0</v>
          </cell>
          <cell r="E5178">
            <v>1318870</v>
          </cell>
          <cell r="F5178">
            <v>77680</v>
          </cell>
          <cell r="H5178">
            <v>0</v>
          </cell>
          <cell r="I5178">
            <v>0</v>
          </cell>
          <cell r="J5178">
            <v>0</v>
          </cell>
          <cell r="K5178">
            <v>0</v>
          </cell>
          <cell r="L5178">
            <v>0</v>
          </cell>
          <cell r="M5178">
            <v>86.8</v>
          </cell>
          <cell r="N5178">
            <v>21.57</v>
          </cell>
          <cell r="O5178">
            <v>0.24850230414746544</v>
          </cell>
          <cell r="P5178">
            <v>240</v>
          </cell>
          <cell r="Q5178">
            <v>76000</v>
          </cell>
          <cell r="R5178">
            <v>8.0446428571428577</v>
          </cell>
          <cell r="S5178" t="str">
            <v/>
          </cell>
          <cell r="T5178">
            <v>26415</v>
          </cell>
          <cell r="U5178">
            <v>15.774666141563138</v>
          </cell>
          <cell r="V5178">
            <v>1396550</v>
          </cell>
          <cell r="W5178">
            <v>28381.9</v>
          </cell>
          <cell r="X5178">
            <v>59.3</v>
          </cell>
          <cell r="Y5178">
            <v>5.7000000000000028</v>
          </cell>
          <cell r="Z5178">
            <v>4.2951999999999941</v>
          </cell>
        </row>
        <row r="5179">
          <cell r="A5179">
            <v>42796</v>
          </cell>
          <cell r="B5179">
            <v>0</v>
          </cell>
          <cell r="C5179">
            <v>0</v>
          </cell>
          <cell r="D5179">
            <v>1052</v>
          </cell>
          <cell r="E5179">
            <v>1708760</v>
          </cell>
          <cell r="F5179">
            <v>97730</v>
          </cell>
          <cell r="H5179">
            <v>0</v>
          </cell>
          <cell r="I5179">
            <v>0</v>
          </cell>
          <cell r="J5179">
            <v>0</v>
          </cell>
          <cell r="K5179">
            <v>0</v>
          </cell>
          <cell r="L5179">
            <v>90</v>
          </cell>
          <cell r="M5179">
            <v>110.27</v>
          </cell>
          <cell r="N5179">
            <v>26.32</v>
          </cell>
          <cell r="O5179">
            <v>0.2386868595266165</v>
          </cell>
          <cell r="P5179">
            <v>240</v>
          </cell>
          <cell r="Q5179">
            <v>84000</v>
          </cell>
          <cell r="R5179">
            <v>8.1912124784619564</v>
          </cell>
          <cell r="S5179">
            <v>11.688888888888888</v>
          </cell>
          <cell r="T5179">
            <v>28832</v>
          </cell>
          <cell r="U5179">
            <v>13.303086733254332</v>
          </cell>
          <cell r="V5179">
            <v>1807542</v>
          </cell>
          <cell r="W5179">
            <v>18585.900000000001</v>
          </cell>
          <cell r="X5179">
            <v>41.4</v>
          </cell>
          <cell r="Y5179">
            <v>23.6</v>
          </cell>
          <cell r="Z5179">
            <v>0</v>
          </cell>
        </row>
        <row r="5180">
          <cell r="A5180">
            <v>42797</v>
          </cell>
          <cell r="B5180">
            <v>0</v>
          </cell>
          <cell r="C5180">
            <v>0</v>
          </cell>
          <cell r="D5180">
            <v>5130</v>
          </cell>
          <cell r="E5180">
            <v>1941360</v>
          </cell>
          <cell r="F5180">
            <v>102300</v>
          </cell>
          <cell r="H5180">
            <v>0</v>
          </cell>
          <cell r="I5180">
            <v>0</v>
          </cell>
          <cell r="J5180">
            <v>0</v>
          </cell>
          <cell r="K5180">
            <v>0</v>
          </cell>
          <cell r="L5180">
            <v>180</v>
          </cell>
          <cell r="M5180">
            <v>123.66</v>
          </cell>
          <cell r="N5180">
            <v>31.83</v>
          </cell>
          <cell r="O5180">
            <v>0.25739932071809801</v>
          </cell>
          <cell r="P5180">
            <v>240</v>
          </cell>
          <cell r="Q5180">
            <v>96000</v>
          </cell>
          <cell r="R5180">
            <v>8.2632217370208636</v>
          </cell>
          <cell r="S5180">
            <v>28.5</v>
          </cell>
          <cell r="T5180">
            <v>33237</v>
          </cell>
          <cell r="U5180">
            <v>13.529770254638104</v>
          </cell>
          <cell r="V5180">
            <v>2048790</v>
          </cell>
          <cell r="W5180">
            <v>25784.5</v>
          </cell>
          <cell r="X5180">
            <v>36.200000000000003</v>
          </cell>
          <cell r="Y5180">
            <v>28.799999999999997</v>
          </cell>
          <cell r="Z5180">
            <v>0</v>
          </cell>
        </row>
        <row r="5181">
          <cell r="A5181">
            <v>42798</v>
          </cell>
          <cell r="B5181">
            <v>0</v>
          </cell>
          <cell r="C5181">
            <v>0</v>
          </cell>
          <cell r="D5181">
            <v>1382</v>
          </cell>
          <cell r="E5181">
            <v>1571710</v>
          </cell>
          <cell r="F5181">
            <v>87440</v>
          </cell>
          <cell r="H5181">
            <v>0</v>
          </cell>
          <cell r="I5181">
            <v>0</v>
          </cell>
          <cell r="J5181">
            <v>0</v>
          </cell>
          <cell r="K5181">
            <v>0</v>
          </cell>
          <cell r="L5181">
            <v>50</v>
          </cell>
          <cell r="M5181">
            <v>100.97</v>
          </cell>
          <cell r="N5181">
            <v>24.52</v>
          </cell>
          <cell r="O5181">
            <v>0.24284440923046449</v>
          </cell>
          <cell r="P5181">
            <v>240</v>
          </cell>
          <cell r="Q5181">
            <v>83000</v>
          </cell>
          <cell r="R5181">
            <v>8.2160542735465985</v>
          </cell>
          <cell r="S5181">
            <v>27.64</v>
          </cell>
          <cell r="T5181">
            <v>27270</v>
          </cell>
          <cell r="U5181">
            <v>13.696321419882301</v>
          </cell>
          <cell r="V5181">
            <v>1660532</v>
          </cell>
          <cell r="W5181">
            <v>37391.300000000003</v>
          </cell>
          <cell r="X5181">
            <v>44.5</v>
          </cell>
          <cell r="Y5181">
            <v>20.5</v>
          </cell>
          <cell r="Z5181">
            <v>0</v>
          </cell>
        </row>
        <row r="5182">
          <cell r="A5182">
            <v>42799</v>
          </cell>
          <cell r="B5182">
            <v>0</v>
          </cell>
          <cell r="C5182">
            <v>0</v>
          </cell>
          <cell r="D5182">
            <v>0</v>
          </cell>
          <cell r="E5182">
            <v>1423000</v>
          </cell>
          <cell r="F5182">
            <v>83200</v>
          </cell>
          <cell r="H5182">
            <v>0</v>
          </cell>
          <cell r="I5182">
            <v>0</v>
          </cell>
          <cell r="J5182">
            <v>0</v>
          </cell>
          <cell r="K5182">
            <v>0</v>
          </cell>
          <cell r="L5182">
            <v>0</v>
          </cell>
          <cell r="M5182">
            <v>93.05</v>
          </cell>
          <cell r="N5182">
            <v>22.97</v>
          </cell>
          <cell r="O5182">
            <v>0.24685652874798494</v>
          </cell>
          <cell r="P5182">
            <v>240</v>
          </cell>
          <cell r="Q5182">
            <v>63000</v>
          </cell>
          <cell r="R5182">
            <v>8.0934981192907038</v>
          </cell>
          <cell r="S5182" t="str">
            <v/>
          </cell>
          <cell r="T5182">
            <v>25400</v>
          </cell>
          <cell r="U5182">
            <v>14.064267693533395</v>
          </cell>
          <cell r="V5182">
            <v>1506200</v>
          </cell>
          <cell r="W5182">
            <v>46614.7</v>
          </cell>
          <cell r="X5182">
            <v>49.7</v>
          </cell>
          <cell r="Y5182">
            <v>15.299999999999997</v>
          </cell>
          <cell r="Z5182">
            <v>0</v>
          </cell>
        </row>
        <row r="5183">
          <cell r="A5183">
            <v>42800</v>
          </cell>
          <cell r="B5183">
            <v>0</v>
          </cell>
          <cell r="C5183">
            <v>0</v>
          </cell>
          <cell r="D5183">
            <v>1118</v>
          </cell>
          <cell r="E5183">
            <v>1265950</v>
          </cell>
          <cell r="F5183">
            <v>77380</v>
          </cell>
          <cell r="H5183">
            <v>0</v>
          </cell>
          <cell r="I5183">
            <v>0</v>
          </cell>
          <cell r="J5183">
            <v>0</v>
          </cell>
          <cell r="K5183">
            <v>0</v>
          </cell>
          <cell r="L5183">
            <v>40</v>
          </cell>
          <cell r="M5183">
            <v>81.95</v>
          </cell>
          <cell r="N5183">
            <v>20.83</v>
          </cell>
          <cell r="O5183">
            <v>0.25417937766931054</v>
          </cell>
          <cell r="P5183">
            <v>240</v>
          </cell>
          <cell r="Q5183">
            <v>60000</v>
          </cell>
          <cell r="R5183">
            <v>8.1960341671751067</v>
          </cell>
          <cell r="S5183">
            <v>27.95</v>
          </cell>
          <cell r="T5183">
            <v>24500</v>
          </cell>
          <cell r="U5183">
            <v>15.198058980339887</v>
          </cell>
          <cell r="V5183">
            <v>1344448</v>
          </cell>
          <cell r="W5183">
            <v>31713.7</v>
          </cell>
          <cell r="X5183">
            <v>56</v>
          </cell>
          <cell r="Y5183">
            <v>9</v>
          </cell>
          <cell r="Z5183">
            <v>4.1199999999999832</v>
          </cell>
        </row>
        <row r="5184">
          <cell r="A5184">
            <v>42801</v>
          </cell>
          <cell r="B5184">
            <v>0</v>
          </cell>
          <cell r="C5184">
            <v>0</v>
          </cell>
          <cell r="D5184">
            <v>1365</v>
          </cell>
          <cell r="E5184">
            <v>1365590</v>
          </cell>
          <cell r="F5184">
            <v>79330</v>
          </cell>
          <cell r="H5184">
            <v>0</v>
          </cell>
          <cell r="I5184">
            <v>0</v>
          </cell>
          <cell r="J5184">
            <v>0</v>
          </cell>
          <cell r="K5184">
            <v>0</v>
          </cell>
          <cell r="L5184">
            <v>50</v>
          </cell>
          <cell r="M5184">
            <v>87.89</v>
          </cell>
          <cell r="N5184">
            <v>21.48</v>
          </cell>
          <cell r="O5184">
            <v>0.2443964045966549</v>
          </cell>
          <cell r="P5184">
            <v>240</v>
          </cell>
          <cell r="Q5184">
            <v>68000</v>
          </cell>
          <cell r="R5184">
            <v>8.2200477870064859</v>
          </cell>
          <cell r="S5184">
            <v>27.3</v>
          </cell>
          <cell r="T5184">
            <v>26818</v>
          </cell>
          <cell r="U5184">
            <v>15.464595152407719</v>
          </cell>
          <cell r="V5184">
            <v>1446285</v>
          </cell>
          <cell r="W5184">
            <v>28207.599999999999</v>
          </cell>
          <cell r="X5184">
            <v>56.7</v>
          </cell>
          <cell r="Y5184">
            <v>8.2999999999999972</v>
          </cell>
          <cell r="Z5184">
            <v>1.275999999999982</v>
          </cell>
        </row>
        <row r="5185">
          <cell r="A5185">
            <v>42802</v>
          </cell>
          <cell r="B5185">
            <v>0</v>
          </cell>
          <cell r="C5185">
            <v>0</v>
          </cell>
          <cell r="D5185">
            <v>1598</v>
          </cell>
          <cell r="E5185">
            <v>1360250</v>
          </cell>
          <cell r="F5185">
            <v>80920</v>
          </cell>
          <cell r="H5185">
            <v>0</v>
          </cell>
          <cell r="I5185">
            <v>0</v>
          </cell>
          <cell r="J5185">
            <v>0</v>
          </cell>
          <cell r="K5185">
            <v>0</v>
          </cell>
          <cell r="L5185">
            <v>40</v>
          </cell>
          <cell r="M5185">
            <v>86.99</v>
          </cell>
          <cell r="N5185">
            <v>22.76</v>
          </cell>
          <cell r="O5185">
            <v>0.26163926888148065</v>
          </cell>
          <cell r="P5185">
            <v>240</v>
          </cell>
          <cell r="Q5185">
            <v>72000</v>
          </cell>
          <cell r="R5185">
            <v>8.2835383377399694</v>
          </cell>
          <cell r="S5185">
            <v>39.950000000000003</v>
          </cell>
          <cell r="T5185">
            <v>25642</v>
          </cell>
          <cell r="U5185">
            <v>14.822499528683753</v>
          </cell>
          <cell r="V5185">
            <v>1442768</v>
          </cell>
          <cell r="W5185">
            <v>22247.200000000001</v>
          </cell>
          <cell r="X5185">
            <v>49.7</v>
          </cell>
          <cell r="Y5185">
            <v>15.299999999999997</v>
          </cell>
          <cell r="Z5185">
            <v>0</v>
          </cell>
        </row>
        <row r="5186">
          <cell r="A5186">
            <v>42803</v>
          </cell>
          <cell r="B5186">
            <v>0</v>
          </cell>
          <cell r="C5186">
            <v>0</v>
          </cell>
          <cell r="D5186">
            <v>0</v>
          </cell>
          <cell r="E5186">
            <v>1210340</v>
          </cell>
          <cell r="F5186">
            <v>69690</v>
          </cell>
          <cell r="H5186">
            <v>0</v>
          </cell>
          <cell r="I5186">
            <v>0</v>
          </cell>
          <cell r="J5186">
            <v>0</v>
          </cell>
          <cell r="K5186">
            <v>0</v>
          </cell>
          <cell r="L5186">
            <v>0</v>
          </cell>
          <cell r="M5186">
            <v>76.19</v>
          </cell>
          <cell r="N5186">
            <v>20.89</v>
          </cell>
          <cell r="O5186">
            <v>0.27418296364352279</v>
          </cell>
          <cell r="P5186">
            <v>240</v>
          </cell>
          <cell r="Q5186">
            <v>57000</v>
          </cell>
          <cell r="R5186">
            <v>8.4002493765586035</v>
          </cell>
          <cell r="S5186" t="str">
            <v/>
          </cell>
          <cell r="T5186">
            <v>28773</v>
          </cell>
          <cell r="U5186">
            <v>18.746968430427412</v>
          </cell>
          <cell r="V5186">
            <v>1280030</v>
          </cell>
          <cell r="W5186">
            <v>25892.400000000001</v>
          </cell>
          <cell r="X5186">
            <v>56</v>
          </cell>
          <cell r="Y5186">
            <v>9</v>
          </cell>
          <cell r="Z5186">
            <v>0</v>
          </cell>
        </row>
        <row r="5187">
          <cell r="A5187">
            <v>42804</v>
          </cell>
          <cell r="B5187">
            <v>0</v>
          </cell>
          <cell r="C5187">
            <v>0</v>
          </cell>
          <cell r="D5187">
            <v>894</v>
          </cell>
          <cell r="E5187">
            <v>1723270</v>
          </cell>
          <cell r="F5187">
            <v>93310</v>
          </cell>
          <cell r="H5187">
            <v>0</v>
          </cell>
          <cell r="I5187">
            <v>0</v>
          </cell>
          <cell r="J5187">
            <v>0</v>
          </cell>
          <cell r="K5187">
            <v>0</v>
          </cell>
          <cell r="L5187">
            <v>180</v>
          </cell>
          <cell r="M5187">
            <v>109.49</v>
          </cell>
          <cell r="N5187">
            <v>29.18</v>
          </cell>
          <cell r="O5187">
            <v>0.2665083569275733</v>
          </cell>
          <cell r="P5187">
            <v>240</v>
          </cell>
          <cell r="Q5187">
            <v>80000</v>
          </cell>
          <cell r="R5187">
            <v>8.2956434377568726</v>
          </cell>
          <cell r="S5187">
            <v>4.9666666666666668</v>
          </cell>
          <cell r="T5187">
            <v>26354</v>
          </cell>
          <cell r="U5187">
            <v>12.093287716908192</v>
          </cell>
          <cell r="V5187">
            <v>1817474</v>
          </cell>
          <cell r="W5187">
            <v>25023.599999999999</v>
          </cell>
          <cell r="X5187">
            <v>44.9</v>
          </cell>
          <cell r="Y5187">
            <v>20.100000000000001</v>
          </cell>
          <cell r="Z5187">
            <v>0</v>
          </cell>
        </row>
        <row r="5188">
          <cell r="A5188">
            <v>42805</v>
          </cell>
          <cell r="B5188">
            <v>0</v>
          </cell>
          <cell r="C5188">
            <v>0</v>
          </cell>
          <cell r="D5188">
            <v>24841</v>
          </cell>
          <cell r="E5188">
            <v>2044430</v>
          </cell>
          <cell r="F5188">
            <v>110130</v>
          </cell>
          <cell r="H5188">
            <v>0</v>
          </cell>
          <cell r="I5188">
            <v>0</v>
          </cell>
          <cell r="J5188">
            <v>0</v>
          </cell>
          <cell r="K5188">
            <v>0</v>
          </cell>
          <cell r="L5188">
            <v>1000</v>
          </cell>
          <cell r="M5188">
            <v>126.43</v>
          </cell>
          <cell r="N5188">
            <v>30.66</v>
          </cell>
          <cell r="O5188">
            <v>0.24250573439848136</v>
          </cell>
          <cell r="P5188">
            <v>240</v>
          </cell>
          <cell r="Q5188">
            <v>96000</v>
          </cell>
          <cell r="R5188">
            <v>8.5207624772601438</v>
          </cell>
          <cell r="S5188">
            <v>24.841000000000001</v>
          </cell>
          <cell r="T5188">
            <v>29015</v>
          </cell>
          <cell r="U5188">
            <v>11.103284801649629</v>
          </cell>
          <cell r="V5188">
            <v>2179401</v>
          </cell>
          <cell r="W5188">
            <v>20315.099999999999</v>
          </cell>
          <cell r="X5188">
            <v>34.299999999999997</v>
          </cell>
          <cell r="Y5188">
            <v>30.700000000000003</v>
          </cell>
          <cell r="Z5188">
            <v>0</v>
          </cell>
        </row>
        <row r="5189">
          <cell r="A5189">
            <v>42806</v>
          </cell>
          <cell r="B5189">
            <v>0</v>
          </cell>
          <cell r="C5189">
            <v>0</v>
          </cell>
          <cell r="D5189">
            <v>60550</v>
          </cell>
          <cell r="E5189">
            <v>2046540</v>
          </cell>
          <cell r="F5189">
            <v>110800</v>
          </cell>
          <cell r="H5189">
            <v>0</v>
          </cell>
          <cell r="I5189">
            <v>0</v>
          </cell>
          <cell r="J5189">
            <v>0</v>
          </cell>
          <cell r="K5189">
            <v>0</v>
          </cell>
          <cell r="L5189">
            <v>880</v>
          </cell>
          <cell r="M5189">
            <v>126.27</v>
          </cell>
          <cell r="N5189">
            <v>31.62</v>
          </cell>
          <cell r="O5189">
            <v>0.25041577571869805</v>
          </cell>
          <cell r="P5189">
            <v>240</v>
          </cell>
          <cell r="Q5189">
            <v>103000</v>
          </cell>
          <cell r="R5189">
            <v>8.5425675140571791</v>
          </cell>
          <cell r="S5189">
            <v>68.806818181818187</v>
          </cell>
          <cell r="T5189">
            <v>27773</v>
          </cell>
          <cell r="U5189">
            <v>10.443566633151329</v>
          </cell>
          <cell r="V5189">
            <v>2217890</v>
          </cell>
          <cell r="W5189">
            <v>38806.699999999997</v>
          </cell>
          <cell r="X5189">
            <v>32.799999999999997</v>
          </cell>
          <cell r="Y5189">
            <v>32.200000000000003</v>
          </cell>
          <cell r="Z5189">
            <v>0</v>
          </cell>
        </row>
        <row r="5190">
          <cell r="A5190">
            <v>42807</v>
          </cell>
          <cell r="B5190">
            <v>0</v>
          </cell>
          <cell r="C5190">
            <v>0</v>
          </cell>
          <cell r="D5190">
            <v>1131</v>
          </cell>
          <cell r="E5190">
            <v>2063890</v>
          </cell>
          <cell r="F5190">
            <v>109720</v>
          </cell>
          <cell r="H5190">
            <v>0</v>
          </cell>
          <cell r="I5190">
            <v>0</v>
          </cell>
          <cell r="J5190">
            <v>0</v>
          </cell>
          <cell r="K5190">
            <v>0</v>
          </cell>
          <cell r="L5190">
            <v>520</v>
          </cell>
          <cell r="M5190">
            <v>131.30000000000001</v>
          </cell>
          <cell r="N5190">
            <v>32.81</v>
          </cell>
          <cell r="O5190">
            <v>0.24988575780654987</v>
          </cell>
          <cell r="P5190">
            <v>240</v>
          </cell>
          <cell r="Q5190">
            <v>94000</v>
          </cell>
          <cell r="R5190">
            <v>8.2772658035034272</v>
          </cell>
          <cell r="S5190">
            <v>2.1749999999999998</v>
          </cell>
          <cell r="T5190">
            <v>28981</v>
          </cell>
          <cell r="U5190">
            <v>11.114037947507313</v>
          </cell>
          <cell r="V5190">
            <v>2174741</v>
          </cell>
          <cell r="W5190">
            <v>51933.2</v>
          </cell>
          <cell r="X5190">
            <v>34.799999999999997</v>
          </cell>
          <cell r="Y5190">
            <v>30.200000000000003</v>
          </cell>
          <cell r="Z5190">
            <v>0</v>
          </cell>
        </row>
        <row r="5191">
          <cell r="A5191">
            <v>42808</v>
          </cell>
          <cell r="B5191">
            <v>0</v>
          </cell>
          <cell r="C5191">
            <v>0</v>
          </cell>
          <cell r="D5191">
            <v>237840</v>
          </cell>
          <cell r="E5191">
            <v>2158460</v>
          </cell>
          <cell r="F5191">
            <v>114390</v>
          </cell>
          <cell r="H5191">
            <v>0</v>
          </cell>
          <cell r="I5191">
            <v>0</v>
          </cell>
          <cell r="J5191">
            <v>0</v>
          </cell>
          <cell r="K5191">
            <v>0</v>
          </cell>
          <cell r="L5191">
            <v>2960</v>
          </cell>
          <cell r="M5191">
            <v>136.38</v>
          </cell>
          <cell r="N5191">
            <v>35.01</v>
          </cell>
          <cell r="O5191">
            <v>0.25670919489661242</v>
          </cell>
          <cell r="P5191">
            <v>240</v>
          </cell>
          <cell r="Q5191">
            <v>110000</v>
          </cell>
          <cell r="R5191">
            <v>8.3327833993254146</v>
          </cell>
          <cell r="S5191">
            <v>80.351351351351354</v>
          </cell>
          <cell r="T5191">
            <v>30781</v>
          </cell>
          <cell r="U5191">
            <v>10.22482026853176</v>
          </cell>
          <cell r="V5191">
            <v>2510690</v>
          </cell>
          <cell r="W5191">
            <v>48637.4</v>
          </cell>
          <cell r="X5191">
            <v>32.5</v>
          </cell>
          <cell r="Y5191">
            <v>32.5</v>
          </cell>
          <cell r="Z5191">
            <v>0</v>
          </cell>
        </row>
        <row r="5192">
          <cell r="A5192">
            <v>42809</v>
          </cell>
          <cell r="B5192">
            <v>0</v>
          </cell>
          <cell r="C5192">
            <v>0</v>
          </cell>
          <cell r="D5192">
            <v>319386</v>
          </cell>
          <cell r="E5192">
            <v>2174820</v>
          </cell>
          <cell r="F5192">
            <v>114500</v>
          </cell>
          <cell r="H5192">
            <v>0</v>
          </cell>
          <cell r="I5192">
            <v>0</v>
          </cell>
          <cell r="J5192">
            <v>0</v>
          </cell>
          <cell r="K5192">
            <v>0</v>
          </cell>
          <cell r="L5192">
            <v>4010</v>
          </cell>
          <cell r="M5192">
            <v>136.81</v>
          </cell>
          <cell r="N5192">
            <v>35.14</v>
          </cell>
          <cell r="O5192">
            <v>0.2568525692566333</v>
          </cell>
          <cell r="P5192">
            <v>240</v>
          </cell>
          <cell r="Q5192">
            <v>122000</v>
          </cell>
          <cell r="R5192">
            <v>8.3667860536510492</v>
          </cell>
          <cell r="S5192">
            <v>79.647381546134667</v>
          </cell>
          <cell r="T5192">
            <v>37010</v>
          </cell>
          <cell r="U5192">
            <v>11.832050066201404</v>
          </cell>
          <cell r="V5192">
            <v>2608706</v>
          </cell>
          <cell r="W5192">
            <v>52163.9</v>
          </cell>
          <cell r="X5192">
            <v>26.7</v>
          </cell>
          <cell r="Y5192">
            <v>38.299999999999997</v>
          </cell>
          <cell r="Z5192">
            <v>0</v>
          </cell>
        </row>
        <row r="5193">
          <cell r="A5193">
            <v>42810</v>
          </cell>
          <cell r="B5193">
            <v>0</v>
          </cell>
          <cell r="C5193">
            <v>0</v>
          </cell>
          <cell r="D5193">
            <v>146805</v>
          </cell>
          <cell r="E5193">
            <v>2017050</v>
          </cell>
          <cell r="F5193">
            <v>110130</v>
          </cell>
          <cell r="H5193">
            <v>0</v>
          </cell>
          <cell r="I5193">
            <v>0</v>
          </cell>
          <cell r="J5193">
            <v>0</v>
          </cell>
          <cell r="K5193">
            <v>0</v>
          </cell>
          <cell r="L5193">
            <v>1780</v>
          </cell>
          <cell r="M5193">
            <v>124.81</v>
          </cell>
          <cell r="N5193">
            <v>33.21</v>
          </cell>
          <cell r="O5193">
            <v>0.26608444836150952</v>
          </cell>
          <cell r="P5193">
            <v>240</v>
          </cell>
          <cell r="Q5193">
            <v>108000</v>
          </cell>
          <cell r="R5193">
            <v>8.5216729428731668</v>
          </cell>
          <cell r="S5193">
            <v>82.474719101123597</v>
          </cell>
          <cell r="T5193">
            <v>33136</v>
          </cell>
          <cell r="U5193">
            <v>12.152861166630387</v>
          </cell>
          <cell r="V5193">
            <v>2273985</v>
          </cell>
          <cell r="W5193">
            <v>55874.1</v>
          </cell>
          <cell r="X5193">
            <v>31.3</v>
          </cell>
          <cell r="Y5193">
            <v>33.700000000000003</v>
          </cell>
          <cell r="Z5193">
            <v>0</v>
          </cell>
        </row>
        <row r="5194">
          <cell r="A5194">
            <v>42811</v>
          </cell>
          <cell r="B5194">
            <v>0</v>
          </cell>
          <cell r="C5194">
            <v>0</v>
          </cell>
          <cell r="D5194">
            <v>87</v>
          </cell>
          <cell r="E5194">
            <v>1556970</v>
          </cell>
          <cell r="F5194">
            <v>89580</v>
          </cell>
          <cell r="H5194">
            <v>0</v>
          </cell>
          <cell r="I5194">
            <v>0</v>
          </cell>
          <cell r="J5194">
            <v>0</v>
          </cell>
          <cell r="K5194">
            <v>0</v>
          </cell>
          <cell r="L5194">
            <v>40</v>
          </cell>
          <cell r="M5194">
            <v>96.04</v>
          </cell>
          <cell r="N5194">
            <v>26.31</v>
          </cell>
          <cell r="O5194">
            <v>0.27394835485214492</v>
          </cell>
          <cell r="P5194">
            <v>240</v>
          </cell>
          <cell r="Q5194">
            <v>73000</v>
          </cell>
          <cell r="R5194">
            <v>8.5722094960433157</v>
          </cell>
          <cell r="S5194">
            <v>2.1749999999999998</v>
          </cell>
          <cell r="T5194">
            <v>25792</v>
          </cell>
          <cell r="U5194">
            <v>13.063309035324725</v>
          </cell>
          <cell r="V5194">
            <v>1646637</v>
          </cell>
          <cell r="W5194">
            <v>56497.2</v>
          </cell>
          <cell r="X5194">
            <v>49.4</v>
          </cell>
          <cell r="Y5194">
            <v>15.600000000000001</v>
          </cell>
          <cell r="Z5194">
            <v>0</v>
          </cell>
        </row>
        <row r="5195">
          <cell r="A5195">
            <v>42812</v>
          </cell>
          <cell r="B5195">
            <v>0</v>
          </cell>
          <cell r="C5195">
            <v>0</v>
          </cell>
          <cell r="D5195">
            <v>0</v>
          </cell>
          <cell r="E5195">
            <v>1559750</v>
          </cell>
          <cell r="F5195">
            <v>90410</v>
          </cell>
          <cell r="H5195">
            <v>0</v>
          </cell>
          <cell r="I5195">
            <v>0</v>
          </cell>
          <cell r="J5195">
            <v>0</v>
          </cell>
          <cell r="K5195">
            <v>0</v>
          </cell>
          <cell r="L5195">
            <v>0</v>
          </cell>
          <cell r="M5195">
            <v>95.47</v>
          </cell>
          <cell r="N5195">
            <v>26.06</v>
          </cell>
          <cell r="O5195">
            <v>0.27296532942285534</v>
          </cell>
          <cell r="P5195">
            <v>240</v>
          </cell>
          <cell r="Q5195">
            <v>79000</v>
          </cell>
          <cell r="R5195">
            <v>8.6422960092175547</v>
          </cell>
          <cell r="S5195" t="str">
            <v/>
          </cell>
          <cell r="T5195">
            <v>29021</v>
          </cell>
          <cell r="U5195">
            <v>14.66737407281718</v>
          </cell>
          <cell r="V5195">
            <v>1650160</v>
          </cell>
          <cell r="W5195">
            <v>49062.1</v>
          </cell>
          <cell r="X5195">
            <v>49.9</v>
          </cell>
          <cell r="Y5195">
            <v>15.100000000000001</v>
          </cell>
          <cell r="Z5195">
            <v>0</v>
          </cell>
        </row>
        <row r="5196">
          <cell r="A5196">
            <v>42813</v>
          </cell>
          <cell r="B5196">
            <v>0</v>
          </cell>
          <cell r="C5196">
            <v>0</v>
          </cell>
          <cell r="D5196">
            <v>966</v>
          </cell>
          <cell r="E5196">
            <v>1678690</v>
          </cell>
          <cell r="F5196">
            <v>93990</v>
          </cell>
          <cell r="H5196">
            <v>0</v>
          </cell>
          <cell r="I5196">
            <v>0</v>
          </cell>
          <cell r="J5196">
            <v>0</v>
          </cell>
          <cell r="K5196">
            <v>0</v>
          </cell>
          <cell r="L5196">
            <v>190</v>
          </cell>
          <cell r="M5196">
            <v>101.63</v>
          </cell>
          <cell r="N5196">
            <v>27.32</v>
          </cell>
          <cell r="O5196">
            <v>0.26881826232411693</v>
          </cell>
          <cell r="P5196">
            <v>240</v>
          </cell>
          <cell r="Q5196">
            <v>86000</v>
          </cell>
          <cell r="R5196">
            <v>8.7212437272458914</v>
          </cell>
          <cell r="S5196">
            <v>5.0842105263157897</v>
          </cell>
          <cell r="T5196">
            <v>45274</v>
          </cell>
          <cell r="U5196">
            <v>21.288642716754076</v>
          </cell>
          <cell r="V5196">
            <v>1773646</v>
          </cell>
          <cell r="W5196">
            <v>31461.599999999999</v>
          </cell>
          <cell r="X5196">
            <v>42.9</v>
          </cell>
          <cell r="Y5196">
            <v>22.1</v>
          </cell>
          <cell r="Z5196">
            <v>0</v>
          </cell>
        </row>
        <row r="5197">
          <cell r="A5197">
            <v>42814</v>
          </cell>
          <cell r="B5197">
            <v>0</v>
          </cell>
          <cell r="C5197">
            <v>0</v>
          </cell>
          <cell r="D5197">
            <v>843</v>
          </cell>
          <cell r="E5197">
            <v>1214420</v>
          </cell>
          <cell r="F5197">
            <v>70830</v>
          </cell>
          <cell r="H5197">
            <v>0</v>
          </cell>
          <cell r="I5197">
            <v>0</v>
          </cell>
          <cell r="J5197">
            <v>0</v>
          </cell>
          <cell r="K5197">
            <v>0</v>
          </cell>
          <cell r="L5197">
            <v>40</v>
          </cell>
          <cell r="M5197">
            <v>73.91</v>
          </cell>
          <cell r="N5197">
            <v>21.48</v>
          </cell>
          <cell r="O5197">
            <v>0.29062373156541743</v>
          </cell>
          <cell r="P5197">
            <v>240</v>
          </cell>
          <cell r="Q5197">
            <v>62000</v>
          </cell>
          <cell r="R5197">
            <v>8.6946962521986197</v>
          </cell>
          <cell r="S5197">
            <v>21.074999999999999</v>
          </cell>
          <cell r="T5197">
            <v>42066</v>
          </cell>
          <cell r="U5197">
            <v>27.278776884719846</v>
          </cell>
          <cell r="V5197">
            <v>1286093</v>
          </cell>
          <cell r="W5197">
            <v>32202.6</v>
          </cell>
          <cell r="X5197">
            <v>57.9</v>
          </cell>
          <cell r="Y5197">
            <v>7.1000000000000014</v>
          </cell>
          <cell r="Z5197">
            <v>1.0727999999999795</v>
          </cell>
        </row>
        <row r="5198">
          <cell r="A5198">
            <v>42815</v>
          </cell>
          <cell r="B5198">
            <v>0</v>
          </cell>
          <cell r="C5198">
            <v>0</v>
          </cell>
          <cell r="D5198">
            <v>478</v>
          </cell>
          <cell r="E5198">
            <v>1216060</v>
          </cell>
          <cell r="F5198">
            <v>73430</v>
          </cell>
          <cell r="H5198">
            <v>0</v>
          </cell>
          <cell r="I5198">
            <v>0</v>
          </cell>
          <cell r="J5198">
            <v>0</v>
          </cell>
          <cell r="K5198">
            <v>0</v>
          </cell>
          <cell r="L5198">
            <v>40</v>
          </cell>
          <cell r="M5198">
            <v>76.510000000000005</v>
          </cell>
          <cell r="N5198">
            <v>20.76</v>
          </cell>
          <cell r="O5198">
            <v>0.27133708012024571</v>
          </cell>
          <cell r="P5198">
            <v>240</v>
          </cell>
          <cell r="Q5198">
            <v>57000</v>
          </cell>
          <cell r="R5198">
            <v>8.4269376552084694</v>
          </cell>
          <cell r="S5198">
            <v>11.95</v>
          </cell>
          <cell r="T5198">
            <v>29716</v>
          </cell>
          <cell r="U5198">
            <v>19.212216116988948</v>
          </cell>
          <cell r="V5198">
            <v>1289968</v>
          </cell>
          <cell r="W5198">
            <v>36049.9</v>
          </cell>
          <cell r="X5198">
            <v>56.3</v>
          </cell>
          <cell r="Y5198">
            <v>8.7000000000000028</v>
          </cell>
          <cell r="Z5198">
            <v>2.0215999999999781</v>
          </cell>
        </row>
        <row r="5199">
          <cell r="A5199">
            <v>42816</v>
          </cell>
          <cell r="B5199">
            <v>0</v>
          </cell>
          <cell r="C5199">
            <v>0</v>
          </cell>
          <cell r="D5199">
            <v>799</v>
          </cell>
          <cell r="E5199">
            <v>1470400</v>
          </cell>
          <cell r="F5199">
            <v>86370</v>
          </cell>
          <cell r="H5199">
            <v>0</v>
          </cell>
          <cell r="I5199">
            <v>0</v>
          </cell>
          <cell r="J5199">
            <v>0</v>
          </cell>
          <cell r="K5199">
            <v>0</v>
          </cell>
          <cell r="L5199">
            <v>50</v>
          </cell>
          <cell r="M5199">
            <v>92.09</v>
          </cell>
          <cell r="N5199">
            <v>24.28</v>
          </cell>
          <cell r="O5199">
            <v>0.26365511999131286</v>
          </cell>
          <cell r="P5199">
            <v>240</v>
          </cell>
          <cell r="Q5199">
            <v>75000</v>
          </cell>
          <cell r="R5199">
            <v>8.4524378325551091</v>
          </cell>
          <cell r="S5199">
            <v>15.98</v>
          </cell>
          <cell r="T5199">
            <v>33422</v>
          </cell>
          <cell r="U5199">
            <v>17.895803010974152</v>
          </cell>
          <cell r="V5199">
            <v>1557569</v>
          </cell>
          <cell r="W5199">
            <v>20356.599999999999</v>
          </cell>
          <cell r="X5199">
            <v>46.8</v>
          </cell>
          <cell r="Y5199">
            <v>18.200000000000003</v>
          </cell>
          <cell r="Z5199">
            <v>0</v>
          </cell>
        </row>
        <row r="5200">
          <cell r="A5200">
            <v>42817</v>
          </cell>
          <cell r="B5200">
            <v>0</v>
          </cell>
          <cell r="C5200">
            <v>0</v>
          </cell>
          <cell r="D5200">
            <v>675</v>
          </cell>
          <cell r="E5200">
            <v>1743600</v>
          </cell>
          <cell r="F5200">
            <v>96380</v>
          </cell>
          <cell r="H5200">
            <v>0</v>
          </cell>
          <cell r="I5200">
            <v>0</v>
          </cell>
          <cell r="J5200">
            <v>0</v>
          </cell>
          <cell r="K5200">
            <v>0</v>
          </cell>
          <cell r="L5200">
            <v>220</v>
          </cell>
          <cell r="M5200">
            <v>108.58</v>
          </cell>
          <cell r="N5200">
            <v>29.29</v>
          </cell>
          <cell r="O5200">
            <v>0.26975501934057838</v>
          </cell>
          <cell r="P5200">
            <v>240</v>
          </cell>
          <cell r="Q5200">
            <v>86000</v>
          </cell>
          <cell r="R5200">
            <v>8.472923190274452</v>
          </cell>
          <cell r="S5200">
            <v>3.0681818181818183</v>
          </cell>
          <cell r="T5200">
            <v>39074</v>
          </cell>
          <cell r="U5200">
            <v>17.704412831301898</v>
          </cell>
          <cell r="V5200">
            <v>1840655</v>
          </cell>
          <cell r="W5200">
            <v>20832.7</v>
          </cell>
          <cell r="X5200">
            <v>44.1</v>
          </cell>
          <cell r="Y5200">
            <v>20.9</v>
          </cell>
          <cell r="Z5200">
            <v>0</v>
          </cell>
        </row>
        <row r="5201">
          <cell r="A5201">
            <v>42818</v>
          </cell>
          <cell r="B5201">
            <v>0</v>
          </cell>
          <cell r="C5201">
            <v>0</v>
          </cell>
          <cell r="D5201">
            <v>775</v>
          </cell>
          <cell r="E5201">
            <v>1566860</v>
          </cell>
          <cell r="F5201">
            <v>97730</v>
          </cell>
          <cell r="H5201">
            <v>0</v>
          </cell>
          <cell r="I5201">
            <v>0</v>
          </cell>
          <cell r="J5201">
            <v>0</v>
          </cell>
          <cell r="K5201">
            <v>0</v>
          </cell>
          <cell r="L5201">
            <v>40</v>
          </cell>
          <cell r="M5201">
            <v>95.18</v>
          </cell>
          <cell r="N5201">
            <v>26.07</v>
          </cell>
          <cell r="O5201">
            <v>0.27390208026896407</v>
          </cell>
          <cell r="P5201">
            <v>240</v>
          </cell>
          <cell r="Q5201">
            <v>69000</v>
          </cell>
          <cell r="R5201">
            <v>8.7444316032779987</v>
          </cell>
          <cell r="S5201">
            <v>19.375</v>
          </cell>
          <cell r="T5201">
            <v>29626</v>
          </cell>
          <cell r="U5201">
            <v>14.83643765781075</v>
          </cell>
          <cell r="V5201">
            <v>1665365</v>
          </cell>
          <cell r="W5201">
            <v>29065.599999999999</v>
          </cell>
          <cell r="X5201">
            <v>62.4</v>
          </cell>
          <cell r="Y5201">
            <v>2.6000000000000014</v>
          </cell>
          <cell r="Z5201">
            <v>6.7199999999999847</v>
          </cell>
        </row>
        <row r="5202">
          <cell r="A5202">
            <v>42819</v>
          </cell>
          <cell r="B5202">
            <v>0</v>
          </cell>
          <cell r="C5202">
            <v>0</v>
          </cell>
          <cell r="D5202">
            <v>999</v>
          </cell>
          <cell r="E5202">
            <v>1511120</v>
          </cell>
          <cell r="F5202">
            <v>98490</v>
          </cell>
          <cell r="H5202">
            <v>0</v>
          </cell>
          <cell r="I5202">
            <v>0</v>
          </cell>
          <cell r="J5202">
            <v>0</v>
          </cell>
          <cell r="K5202">
            <v>0</v>
          </cell>
          <cell r="L5202">
            <v>90</v>
          </cell>
          <cell r="M5202">
            <v>93.23</v>
          </cell>
          <cell r="N5202">
            <v>25.6</v>
          </cell>
          <cell r="O5202">
            <v>0.27458972433765955</v>
          </cell>
          <cell r="P5202">
            <v>240</v>
          </cell>
          <cell r="Q5202">
            <v>68000</v>
          </cell>
          <cell r="R5202">
            <v>8.6324680896707076</v>
          </cell>
          <cell r="S5202">
            <v>11.1</v>
          </cell>
          <cell r="T5202">
            <v>26399</v>
          </cell>
          <cell r="U5202">
            <v>13.669839172635943</v>
          </cell>
          <cell r="V5202">
            <v>1610609</v>
          </cell>
          <cell r="W5202">
            <v>37997</v>
          </cell>
          <cell r="X5202">
            <v>62.4</v>
          </cell>
          <cell r="Y5202">
            <v>2.6000000000000014</v>
          </cell>
          <cell r="Z5202">
            <v>8.916799999999995</v>
          </cell>
        </row>
        <row r="5203">
          <cell r="A5203">
            <v>42820</v>
          </cell>
          <cell r="B5203">
            <v>0</v>
          </cell>
          <cell r="C5203">
            <v>0</v>
          </cell>
          <cell r="D5203">
            <v>793</v>
          </cell>
          <cell r="E5203">
            <v>1564910</v>
          </cell>
          <cell r="F5203">
            <v>91900</v>
          </cell>
          <cell r="H5203">
            <v>0</v>
          </cell>
          <cell r="I5203">
            <v>0</v>
          </cell>
          <cell r="J5203">
            <v>0</v>
          </cell>
          <cell r="K5203">
            <v>0</v>
          </cell>
          <cell r="L5203">
            <v>40</v>
          </cell>
          <cell r="M5203">
            <v>96.24</v>
          </cell>
          <cell r="N5203">
            <v>25.78</v>
          </cell>
          <cell r="O5203">
            <v>0.26787198669991691</v>
          </cell>
          <cell r="P5203">
            <v>240</v>
          </cell>
          <cell r="Q5203">
            <v>72000</v>
          </cell>
          <cell r="R5203">
            <v>8.6076995012468824</v>
          </cell>
          <cell r="S5203">
            <v>19.824999999999999</v>
          </cell>
          <cell r="T5203">
            <v>26391</v>
          </cell>
          <cell r="U5203">
            <v>13.278266267616553</v>
          </cell>
          <cell r="V5203">
            <v>1657603</v>
          </cell>
          <cell r="W5203">
            <v>31066.3</v>
          </cell>
          <cell r="X5203">
            <v>56.8</v>
          </cell>
          <cell r="Y5203">
            <v>8.2000000000000028</v>
          </cell>
          <cell r="Z5203">
            <v>4.1599999999999824</v>
          </cell>
        </row>
        <row r="5204">
          <cell r="A5204">
            <v>42821</v>
          </cell>
          <cell r="B5204">
            <v>0</v>
          </cell>
          <cell r="C5204">
            <v>0</v>
          </cell>
          <cell r="D5204">
            <v>508</v>
          </cell>
          <cell r="E5204">
            <v>1606330</v>
          </cell>
          <cell r="F5204">
            <v>99230</v>
          </cell>
          <cell r="H5204">
            <v>0</v>
          </cell>
          <cell r="I5204">
            <v>0</v>
          </cell>
          <cell r="J5204">
            <v>0</v>
          </cell>
          <cell r="K5204">
            <v>0</v>
          </cell>
          <cell r="L5204">
            <v>90</v>
          </cell>
          <cell r="M5204">
            <v>99.39</v>
          </cell>
          <cell r="N5204">
            <v>26.25</v>
          </cell>
          <cell r="O5204">
            <v>0.26411107757319652</v>
          </cell>
          <cell r="P5204">
            <v>240</v>
          </cell>
          <cell r="Q5204">
            <v>71000</v>
          </cell>
          <cell r="R5204">
            <v>8.580138846966495</v>
          </cell>
          <cell r="S5204">
            <v>5.6444444444444448</v>
          </cell>
          <cell r="T5204">
            <v>34180</v>
          </cell>
          <cell r="U5204">
            <v>16.708665774166096</v>
          </cell>
          <cell r="V5204">
            <v>1706068</v>
          </cell>
          <cell r="W5204">
            <v>29405.8</v>
          </cell>
          <cell r="X5204">
            <v>55.7</v>
          </cell>
          <cell r="Y5204">
            <v>9.2999999999999972</v>
          </cell>
          <cell r="Z5204">
            <v>3.6535999999999973</v>
          </cell>
        </row>
        <row r="5205">
          <cell r="A5205">
            <v>42822</v>
          </cell>
          <cell r="B5205">
            <v>0</v>
          </cell>
          <cell r="C5205">
            <v>0</v>
          </cell>
          <cell r="D5205">
            <v>431</v>
          </cell>
          <cell r="E5205">
            <v>1627430</v>
          </cell>
          <cell r="F5205">
            <v>96430</v>
          </cell>
          <cell r="H5205">
            <v>0</v>
          </cell>
          <cell r="I5205">
            <v>0</v>
          </cell>
          <cell r="J5205">
            <v>0</v>
          </cell>
          <cell r="K5205">
            <v>0</v>
          </cell>
          <cell r="L5205">
            <v>50</v>
          </cell>
          <cell r="M5205">
            <v>103.14</v>
          </cell>
          <cell r="N5205">
            <v>26.18</v>
          </cell>
          <cell r="O5205">
            <v>0.25382974597634284</v>
          </cell>
          <cell r="P5205">
            <v>240</v>
          </cell>
          <cell r="Q5205">
            <v>75000</v>
          </cell>
          <cell r="R5205">
            <v>8.3568935427574171</v>
          </cell>
          <cell r="S5205">
            <v>8.6199999999999992</v>
          </cell>
          <cell r="T5205">
            <v>31133</v>
          </cell>
          <cell r="U5205">
            <v>15.058317882538388</v>
          </cell>
          <cell r="V5205">
            <v>1724291</v>
          </cell>
          <cell r="W5205">
            <v>30950.6</v>
          </cell>
          <cell r="X5205">
            <v>55.8</v>
          </cell>
          <cell r="Y5205">
            <v>9.2000000000000028</v>
          </cell>
          <cell r="Z5205">
            <v>3.5295999999999808</v>
          </cell>
        </row>
        <row r="5206">
          <cell r="A5206">
            <v>42823</v>
          </cell>
          <cell r="B5206">
            <v>0</v>
          </cell>
          <cell r="C5206">
            <v>0</v>
          </cell>
          <cell r="D5206">
            <v>1036</v>
          </cell>
          <cell r="E5206">
            <v>1709660</v>
          </cell>
          <cell r="F5206">
            <v>99180</v>
          </cell>
          <cell r="H5206">
            <v>0</v>
          </cell>
          <cell r="I5206">
            <v>0</v>
          </cell>
          <cell r="J5206">
            <v>0</v>
          </cell>
          <cell r="K5206">
            <v>0</v>
          </cell>
          <cell r="L5206">
            <v>40</v>
          </cell>
          <cell r="M5206">
            <v>108.31</v>
          </cell>
          <cell r="N5206">
            <v>27.88</v>
          </cell>
          <cell r="O5206">
            <v>0.2574092881543717</v>
          </cell>
          <cell r="P5206">
            <v>240</v>
          </cell>
          <cell r="Q5206">
            <v>78000</v>
          </cell>
          <cell r="R5206">
            <v>8.3502908318714795</v>
          </cell>
          <cell r="S5206">
            <v>25.9</v>
          </cell>
          <cell r="T5206">
            <v>29550</v>
          </cell>
          <cell r="U5206">
            <v>13.616789216498809</v>
          </cell>
          <cell r="V5206">
            <v>1809876</v>
          </cell>
          <cell r="W5206">
            <v>32670</v>
          </cell>
          <cell r="X5206">
            <v>57.6</v>
          </cell>
          <cell r="Y5206">
            <v>7.3999999999999986</v>
          </cell>
          <cell r="Z5206">
            <v>4.4879999999999853</v>
          </cell>
        </row>
        <row r="5207">
          <cell r="A5207">
            <v>42824</v>
          </cell>
          <cell r="B5207">
            <v>0</v>
          </cell>
          <cell r="C5207">
            <v>0</v>
          </cell>
          <cell r="D5207">
            <v>921</v>
          </cell>
          <cell r="E5207">
            <v>1716750</v>
          </cell>
          <cell r="F5207">
            <v>99570</v>
          </cell>
          <cell r="H5207">
            <v>0</v>
          </cell>
          <cell r="I5207">
            <v>0</v>
          </cell>
          <cell r="J5207">
            <v>0</v>
          </cell>
          <cell r="K5207">
            <v>0</v>
          </cell>
          <cell r="L5207">
            <v>80</v>
          </cell>
          <cell r="M5207">
            <v>107.26</v>
          </cell>
          <cell r="N5207">
            <v>29.65</v>
          </cell>
          <cell r="O5207">
            <v>0.27643110199515192</v>
          </cell>
          <cell r="P5207">
            <v>240</v>
          </cell>
          <cell r="Q5207">
            <v>80000</v>
          </cell>
          <cell r="R5207">
            <v>8.4669028528808497</v>
          </cell>
          <cell r="S5207">
            <v>11.512499999999999</v>
          </cell>
          <cell r="T5207">
            <v>29731</v>
          </cell>
          <cell r="U5207">
            <v>13.64467013456113</v>
          </cell>
          <cell r="V5207">
            <v>1817241</v>
          </cell>
          <cell r="W5207">
            <v>33147.699999999997</v>
          </cell>
          <cell r="X5207">
            <v>64.900000000000006</v>
          </cell>
          <cell r="Y5207">
            <v>9.9999999999994316E-2</v>
          </cell>
          <cell r="Z5207">
            <v>10.107999999999983</v>
          </cell>
        </row>
        <row r="5208">
          <cell r="A5208">
            <v>42825</v>
          </cell>
          <cell r="B5208">
            <v>0</v>
          </cell>
          <cell r="C5208">
            <v>0</v>
          </cell>
          <cell r="D5208">
            <v>1000</v>
          </cell>
          <cell r="E5208">
            <v>1819270</v>
          </cell>
          <cell r="F5208">
            <v>100860</v>
          </cell>
          <cell r="H5208">
            <v>0</v>
          </cell>
          <cell r="I5208">
            <v>0</v>
          </cell>
          <cell r="J5208">
            <v>0</v>
          </cell>
          <cell r="K5208">
            <v>0</v>
          </cell>
          <cell r="L5208">
            <v>260</v>
          </cell>
          <cell r="M5208">
            <v>112.14</v>
          </cell>
          <cell r="N5208">
            <v>29.44</v>
          </cell>
          <cell r="O5208">
            <v>0.26252898163010524</v>
          </cell>
          <cell r="P5208">
            <v>240</v>
          </cell>
          <cell r="Q5208">
            <v>88000</v>
          </cell>
          <cell r="R5208">
            <v>8.5613072944533624</v>
          </cell>
          <cell r="S5208">
            <v>3.8461538461538463</v>
          </cell>
          <cell r="T5208">
            <v>30963</v>
          </cell>
          <cell r="U5208">
            <v>13.441642158521287</v>
          </cell>
          <cell r="V5208">
            <v>1921130</v>
          </cell>
          <cell r="W5208">
            <v>36734.199999999997</v>
          </cell>
          <cell r="X5208">
            <v>51.3</v>
          </cell>
          <cell r="Y5208">
            <v>13.700000000000003</v>
          </cell>
          <cell r="Z5208">
            <v>0</v>
          </cell>
        </row>
        <row r="5209">
          <cell r="A5209">
            <v>42826</v>
          </cell>
          <cell r="B5209">
            <v>0</v>
          </cell>
          <cell r="C5209">
            <v>0</v>
          </cell>
          <cell r="D5209">
            <v>679</v>
          </cell>
          <cell r="E5209">
            <v>1742510</v>
          </cell>
          <cell r="F5209">
            <v>99220</v>
          </cell>
          <cell r="H5209">
            <v>0</v>
          </cell>
          <cell r="I5209">
            <v>0</v>
          </cell>
          <cell r="J5209">
            <v>0</v>
          </cell>
          <cell r="K5209">
            <v>0</v>
          </cell>
          <cell r="L5209">
            <v>40</v>
          </cell>
          <cell r="M5209">
            <v>106.83</v>
          </cell>
          <cell r="N5209">
            <v>28.03</v>
          </cell>
          <cell r="O5209">
            <v>0.26237948141907708</v>
          </cell>
          <cell r="P5209">
            <v>240</v>
          </cell>
          <cell r="Q5209">
            <v>78000</v>
          </cell>
          <cell r="R5209">
            <v>8.6199101376017975</v>
          </cell>
          <cell r="S5209">
            <v>16.975000000000001</v>
          </cell>
          <cell r="T5209">
            <v>31961</v>
          </cell>
          <cell r="U5209">
            <v>14.467728935323262</v>
          </cell>
          <cell r="V5209">
            <v>1842409</v>
          </cell>
          <cell r="W5209">
            <v>36745.5</v>
          </cell>
          <cell r="X5209">
            <v>49</v>
          </cell>
          <cell r="Y5209">
            <v>16</v>
          </cell>
          <cell r="Z5209">
            <v>0</v>
          </cell>
        </row>
        <row r="5210">
          <cell r="A5210">
            <v>42827</v>
          </cell>
          <cell r="B5210">
            <v>0</v>
          </cell>
          <cell r="C5210">
            <v>0</v>
          </cell>
          <cell r="D5210">
            <v>893</v>
          </cell>
          <cell r="E5210">
            <v>1639110</v>
          </cell>
          <cell r="F5210">
            <v>97410</v>
          </cell>
          <cell r="H5210">
            <v>0</v>
          </cell>
          <cell r="I5210">
            <v>0</v>
          </cell>
          <cell r="J5210">
            <v>0</v>
          </cell>
          <cell r="K5210">
            <v>0</v>
          </cell>
          <cell r="L5210">
            <v>30</v>
          </cell>
          <cell r="M5210">
            <v>101.78</v>
          </cell>
          <cell r="N5210">
            <v>27.8</v>
          </cell>
          <cell r="O5210">
            <v>0.2731381410886225</v>
          </cell>
          <cell r="P5210">
            <v>240</v>
          </cell>
          <cell r="Q5210">
            <v>72000</v>
          </cell>
          <cell r="R5210">
            <v>8.5307526036549426</v>
          </cell>
          <cell r="S5210">
            <v>29.766666666666666</v>
          </cell>
          <cell r="T5210">
            <v>32432</v>
          </cell>
          <cell r="U5210">
            <v>15.568139526986387</v>
          </cell>
          <cell r="V5210">
            <v>1737413</v>
          </cell>
          <cell r="W5210">
            <v>40258.800000000003</v>
          </cell>
          <cell r="X5210">
            <v>52.8</v>
          </cell>
          <cell r="Y5210">
            <v>12.200000000000003</v>
          </cell>
          <cell r="Z5210">
            <v>0</v>
          </cell>
        </row>
        <row r="5211">
          <cell r="A5211">
            <v>42828</v>
          </cell>
          <cell r="B5211">
            <v>0</v>
          </cell>
          <cell r="C5211">
            <v>0</v>
          </cell>
          <cell r="D5211">
            <v>740</v>
          </cell>
          <cell r="E5211">
            <v>1695500</v>
          </cell>
          <cell r="F5211">
            <v>101320</v>
          </cell>
          <cell r="H5211">
            <v>0</v>
          </cell>
          <cell r="I5211">
            <v>0</v>
          </cell>
          <cell r="J5211">
            <v>0</v>
          </cell>
          <cell r="K5211">
            <v>0</v>
          </cell>
          <cell r="L5211">
            <v>60</v>
          </cell>
          <cell r="M5211">
            <v>106.8</v>
          </cell>
          <cell r="N5211">
            <v>30.39</v>
          </cell>
          <cell r="O5211">
            <v>0.28455056179775284</v>
          </cell>
          <cell r="P5211">
            <v>240</v>
          </cell>
          <cell r="Q5211">
            <v>82000</v>
          </cell>
          <cell r="R5211">
            <v>8.4120786516853929</v>
          </cell>
          <cell r="S5211">
            <v>12.333333333333334</v>
          </cell>
          <cell r="T5211">
            <v>32294</v>
          </cell>
          <cell r="U5211">
            <v>14.983197222902159</v>
          </cell>
          <cell r="V5211">
            <v>1797560</v>
          </cell>
          <cell r="W5211">
            <v>36821.5</v>
          </cell>
          <cell r="X5211">
            <v>60.1</v>
          </cell>
          <cell r="Y5211">
            <v>4.8999999999999986</v>
          </cell>
          <cell r="Z5211">
            <v>6.6391999999999882</v>
          </cell>
        </row>
        <row r="5212">
          <cell r="A5212">
            <v>42829</v>
          </cell>
          <cell r="B5212">
            <v>0</v>
          </cell>
          <cell r="C5212">
            <v>0</v>
          </cell>
          <cell r="D5212">
            <v>864</v>
          </cell>
          <cell r="E5212">
            <v>1847520</v>
          </cell>
          <cell r="F5212">
            <v>101220</v>
          </cell>
          <cell r="H5212">
            <v>0</v>
          </cell>
          <cell r="I5212">
            <v>0</v>
          </cell>
          <cell r="J5212">
            <v>0</v>
          </cell>
          <cell r="K5212">
            <v>0</v>
          </cell>
          <cell r="L5212">
            <v>40</v>
          </cell>
          <cell r="M5212">
            <v>115.78</v>
          </cell>
          <cell r="N5212">
            <v>30.69</v>
          </cell>
          <cell r="O5212">
            <v>0.26507168768353773</v>
          </cell>
          <cell r="P5212">
            <v>240</v>
          </cell>
          <cell r="Q5212">
            <v>86000</v>
          </cell>
          <cell r="R5212">
            <v>8.4157021938158572</v>
          </cell>
          <cell r="S5212">
            <v>21.6</v>
          </cell>
          <cell r="T5212">
            <v>29244</v>
          </cell>
          <cell r="U5212">
            <v>12.509974333249213</v>
          </cell>
          <cell r="V5212">
            <v>1949604</v>
          </cell>
          <cell r="W5212">
            <v>32699.200000000001</v>
          </cell>
          <cell r="X5212">
            <v>60.5</v>
          </cell>
          <cell r="Y5212">
            <v>4.5</v>
          </cell>
          <cell r="Z5212">
            <v>6.7991999999999848</v>
          </cell>
        </row>
        <row r="5213">
          <cell r="A5213">
            <v>42830</v>
          </cell>
          <cell r="B5213">
            <v>0</v>
          </cell>
          <cell r="C5213">
            <v>0</v>
          </cell>
          <cell r="D5213">
            <v>1022</v>
          </cell>
          <cell r="E5213">
            <v>1782740</v>
          </cell>
          <cell r="F5213">
            <v>101070</v>
          </cell>
          <cell r="H5213">
            <v>0</v>
          </cell>
          <cell r="I5213">
            <v>0</v>
          </cell>
          <cell r="J5213">
            <v>0</v>
          </cell>
          <cell r="K5213">
            <v>0</v>
          </cell>
          <cell r="L5213">
            <v>650</v>
          </cell>
          <cell r="M5213">
            <v>109.04</v>
          </cell>
          <cell r="N5213">
            <v>27.28</v>
          </cell>
          <cell r="O5213">
            <v>0.25018341892883345</v>
          </cell>
          <cell r="P5213">
            <v>240</v>
          </cell>
          <cell r="Q5213">
            <v>82000</v>
          </cell>
          <cell r="R5213">
            <v>8.6381603081438012</v>
          </cell>
          <cell r="S5213">
            <v>1.5723076923076924</v>
          </cell>
          <cell r="T5213">
            <v>28013</v>
          </cell>
          <cell r="U5213">
            <v>12.395185353389584</v>
          </cell>
          <cell r="V5213">
            <v>1884832</v>
          </cell>
          <cell r="W5213">
            <v>35851.1</v>
          </cell>
          <cell r="X5213">
            <v>58.5</v>
          </cell>
          <cell r="Y5213">
            <v>6.5</v>
          </cell>
          <cell r="Z5213">
            <v>6.0807999999999893</v>
          </cell>
        </row>
        <row r="5214">
          <cell r="A5214">
            <v>42831</v>
          </cell>
          <cell r="B5214">
            <v>0</v>
          </cell>
          <cell r="C5214">
            <v>0</v>
          </cell>
          <cell r="D5214">
            <v>58421</v>
          </cell>
          <cell r="E5214">
            <v>1800700</v>
          </cell>
          <cell r="F5214">
            <v>101420</v>
          </cell>
          <cell r="H5214">
            <v>0</v>
          </cell>
          <cell r="I5214">
            <v>0</v>
          </cell>
          <cell r="J5214">
            <v>0</v>
          </cell>
          <cell r="K5214">
            <v>0</v>
          </cell>
          <cell r="L5214">
            <v>1410</v>
          </cell>
          <cell r="M5214">
            <v>112.95</v>
          </cell>
          <cell r="N5214">
            <v>27.61</v>
          </cell>
          <cell r="O5214">
            <v>0.24444444444444444</v>
          </cell>
          <cell r="P5214">
            <v>240</v>
          </cell>
          <cell r="Q5214">
            <v>82000</v>
          </cell>
          <cell r="R5214">
            <v>8.4201859229747669</v>
          </cell>
          <cell r="S5214">
            <v>41.43333333333333</v>
          </cell>
          <cell r="T5214">
            <v>29620</v>
          </cell>
          <cell r="U5214">
            <v>12.600134350671574</v>
          </cell>
          <cell r="V5214">
            <v>1960541</v>
          </cell>
          <cell r="W5214">
            <v>40459</v>
          </cell>
          <cell r="X5214">
            <v>48.5</v>
          </cell>
          <cell r="Y5214">
            <v>16.5</v>
          </cell>
          <cell r="Z5214">
            <v>0</v>
          </cell>
        </row>
        <row r="5215">
          <cell r="A5215">
            <v>42832</v>
          </cell>
          <cell r="B5215">
            <v>0</v>
          </cell>
          <cell r="C5215">
            <v>0</v>
          </cell>
          <cell r="D5215">
            <v>744</v>
          </cell>
          <cell r="E5215">
            <v>1864550</v>
          </cell>
          <cell r="F5215">
            <v>101340</v>
          </cell>
          <cell r="H5215">
            <v>0</v>
          </cell>
          <cell r="I5215">
            <v>0</v>
          </cell>
          <cell r="J5215">
            <v>0</v>
          </cell>
          <cell r="K5215">
            <v>0</v>
          </cell>
          <cell r="L5215">
            <v>160</v>
          </cell>
          <cell r="M5215">
            <v>118.21</v>
          </cell>
          <cell r="N5215">
            <v>28.44</v>
          </cell>
          <cell r="O5215">
            <v>0.24058878267490064</v>
          </cell>
          <cell r="P5215">
            <v>240</v>
          </cell>
          <cell r="Q5215">
            <v>87000</v>
          </cell>
          <cell r="R5215">
            <v>8.3152440571863639</v>
          </cell>
          <cell r="S5215">
            <v>4.6500000000000004</v>
          </cell>
          <cell r="T5215">
            <v>30135</v>
          </cell>
          <cell r="U5215">
            <v>12.779495320430744</v>
          </cell>
          <cell r="V5215">
            <v>1966634</v>
          </cell>
          <cell r="W5215">
            <v>38994.6</v>
          </cell>
          <cell r="X5215">
            <v>49.9</v>
          </cell>
          <cell r="Y5215">
            <v>15.100000000000001</v>
          </cell>
          <cell r="Z5215">
            <v>0</v>
          </cell>
        </row>
        <row r="5216">
          <cell r="A5216">
            <v>42833</v>
          </cell>
          <cell r="B5216">
            <v>0</v>
          </cell>
          <cell r="C5216">
            <v>0</v>
          </cell>
          <cell r="D5216">
            <v>1049</v>
          </cell>
          <cell r="E5216">
            <v>1794180</v>
          </cell>
          <cell r="F5216">
            <v>98900</v>
          </cell>
          <cell r="H5216">
            <v>0</v>
          </cell>
          <cell r="I5216">
            <v>0</v>
          </cell>
          <cell r="J5216">
            <v>0</v>
          </cell>
          <cell r="K5216">
            <v>0</v>
          </cell>
          <cell r="L5216">
            <v>50</v>
          </cell>
          <cell r="M5216">
            <v>115.49</v>
          </cell>
          <cell r="N5216">
            <v>28.24</v>
          </cell>
          <cell r="O5216">
            <v>0.24452333535371026</v>
          </cell>
          <cell r="P5216">
            <v>240</v>
          </cell>
          <cell r="Q5216">
            <v>79000</v>
          </cell>
          <cell r="R5216">
            <v>8.1958611135163224</v>
          </cell>
          <cell r="S5216">
            <v>20.98</v>
          </cell>
          <cell r="T5216">
            <v>29770</v>
          </cell>
          <cell r="U5216">
            <v>13.107966775230198</v>
          </cell>
          <cell r="V5216">
            <v>1894129</v>
          </cell>
          <cell r="W5216">
            <v>40072.800000000003</v>
          </cell>
          <cell r="X5216">
            <v>53</v>
          </cell>
          <cell r="Y5216">
            <v>12</v>
          </cell>
          <cell r="Z5216">
            <v>0</v>
          </cell>
        </row>
        <row r="5217">
          <cell r="A5217">
            <v>42834</v>
          </cell>
          <cell r="B5217">
            <v>0</v>
          </cell>
          <cell r="C5217">
            <v>0</v>
          </cell>
          <cell r="D5217">
            <v>1049</v>
          </cell>
          <cell r="E5217">
            <v>1708740</v>
          </cell>
          <cell r="F5217">
            <v>102390</v>
          </cell>
          <cell r="H5217">
            <v>0</v>
          </cell>
          <cell r="I5217">
            <v>0</v>
          </cell>
          <cell r="J5217">
            <v>0</v>
          </cell>
          <cell r="K5217">
            <v>0</v>
          </cell>
          <cell r="L5217">
            <v>30</v>
          </cell>
          <cell r="M5217">
            <v>110.13</v>
          </cell>
          <cell r="N5217">
            <v>27.88</v>
          </cell>
          <cell r="O5217">
            <v>0.25315536184509219</v>
          </cell>
          <cell r="P5217">
            <v>240</v>
          </cell>
          <cell r="Q5217">
            <v>79000</v>
          </cell>
          <cell r="R5217">
            <v>8.2226913647507498</v>
          </cell>
          <cell r="S5217">
            <v>34.966666666666669</v>
          </cell>
          <cell r="T5217">
            <v>30663</v>
          </cell>
          <cell r="U5217">
            <v>14.111708611566517</v>
          </cell>
          <cell r="V5217">
            <v>1812179</v>
          </cell>
          <cell r="W5217">
            <v>42128.2</v>
          </cell>
          <cell r="X5217">
            <v>65.900000000000006</v>
          </cell>
          <cell r="Y5217">
            <v>0</v>
          </cell>
          <cell r="Z5217">
            <v>5.0711999999999833</v>
          </cell>
        </row>
        <row r="5218">
          <cell r="A5218">
            <v>42835</v>
          </cell>
          <cell r="B5218">
            <v>0</v>
          </cell>
          <cell r="C5218">
            <v>0</v>
          </cell>
          <cell r="D5218">
            <v>946</v>
          </cell>
          <cell r="E5218">
            <v>1899160</v>
          </cell>
          <cell r="F5218">
            <v>100610</v>
          </cell>
          <cell r="H5218">
            <v>0</v>
          </cell>
          <cell r="I5218">
            <v>0</v>
          </cell>
          <cell r="J5218">
            <v>0</v>
          </cell>
          <cell r="K5218">
            <v>0</v>
          </cell>
          <cell r="L5218">
            <v>70</v>
          </cell>
          <cell r="M5218">
            <v>122.55</v>
          </cell>
          <cell r="N5218">
            <v>30.09</v>
          </cell>
          <cell r="O5218">
            <v>0.24553243574051409</v>
          </cell>
          <cell r="P5218">
            <v>240</v>
          </cell>
          <cell r="Q5218">
            <v>88000</v>
          </cell>
          <cell r="R5218">
            <v>8.1589963280293762</v>
          </cell>
          <cell r="S5218">
            <v>13.514285714285714</v>
          </cell>
          <cell r="T5218">
            <v>30314</v>
          </cell>
          <cell r="U5218">
            <v>12.636414163729384</v>
          </cell>
          <cell r="V5218">
            <v>2000716</v>
          </cell>
          <cell r="W5218">
            <v>38723.9</v>
          </cell>
          <cell r="X5218">
            <v>69.2</v>
          </cell>
          <cell r="Y5218">
            <v>0</v>
          </cell>
          <cell r="Z5218">
            <v>9.6368000000000009</v>
          </cell>
        </row>
        <row r="5219">
          <cell r="A5219">
            <v>42836</v>
          </cell>
          <cell r="B5219">
            <v>0</v>
          </cell>
          <cell r="C5219">
            <v>0</v>
          </cell>
          <cell r="D5219">
            <v>850</v>
          </cell>
          <cell r="E5219">
            <v>1798310</v>
          </cell>
          <cell r="F5219">
            <v>102180</v>
          </cell>
          <cell r="H5219">
            <v>0</v>
          </cell>
          <cell r="I5219">
            <v>0</v>
          </cell>
          <cell r="J5219">
            <v>0</v>
          </cell>
          <cell r="K5219">
            <v>0</v>
          </cell>
          <cell r="L5219">
            <v>70</v>
          </cell>
          <cell r="M5219">
            <v>113.1</v>
          </cell>
          <cell r="N5219">
            <v>28.37</v>
          </cell>
          <cell r="O5219">
            <v>0.25083996463306812</v>
          </cell>
          <cell r="P5219">
            <v>240</v>
          </cell>
          <cell r="Q5219">
            <v>80000</v>
          </cell>
          <cell r="R5219">
            <v>8.4018125552608307</v>
          </cell>
          <cell r="S5219">
            <v>12.142857142857142</v>
          </cell>
          <cell r="T5219">
            <v>23884</v>
          </cell>
          <cell r="U5219">
            <v>10.476430307046609</v>
          </cell>
          <cell r="V5219">
            <v>1901340</v>
          </cell>
          <cell r="W5219">
            <v>36118.199999999997</v>
          </cell>
          <cell r="X5219">
            <v>61.5</v>
          </cell>
          <cell r="Y5219">
            <v>3.5</v>
          </cell>
          <cell r="Z5219">
            <v>6.2679999999999794</v>
          </cell>
        </row>
        <row r="5220">
          <cell r="A5220">
            <v>42837</v>
          </cell>
          <cell r="B5220">
            <v>0</v>
          </cell>
          <cell r="C5220">
            <v>0</v>
          </cell>
          <cell r="D5220">
            <v>790</v>
          </cell>
          <cell r="E5220">
            <v>1857700</v>
          </cell>
          <cell r="F5220">
            <v>100130</v>
          </cell>
          <cell r="H5220">
            <v>0</v>
          </cell>
          <cell r="I5220">
            <v>0</v>
          </cell>
          <cell r="J5220">
            <v>0</v>
          </cell>
          <cell r="K5220">
            <v>0</v>
          </cell>
          <cell r="L5220">
            <v>70</v>
          </cell>
          <cell r="M5220">
            <v>115.07</v>
          </cell>
          <cell r="N5220">
            <v>27.99</v>
          </cell>
          <cell r="O5220">
            <v>0.24324324324324326</v>
          </cell>
          <cell r="P5220">
            <v>240</v>
          </cell>
          <cell r="Q5220">
            <v>85000</v>
          </cell>
          <cell r="R5220">
            <v>8.5071260971582507</v>
          </cell>
          <cell r="S5220">
            <v>11.285714285714286</v>
          </cell>
          <cell r="T5220">
            <v>24587</v>
          </cell>
          <cell r="U5220">
            <v>10.469390693447426</v>
          </cell>
          <cell r="V5220">
            <v>1958620</v>
          </cell>
          <cell r="W5220">
            <v>44225.4</v>
          </cell>
          <cell r="X5220">
            <v>54.6</v>
          </cell>
          <cell r="Y5220">
            <v>10.399999999999999</v>
          </cell>
          <cell r="Z5220">
            <v>0</v>
          </cell>
        </row>
        <row r="5221">
          <cell r="A5221">
            <v>42838</v>
          </cell>
          <cell r="B5221">
            <v>0</v>
          </cell>
          <cell r="C5221">
            <v>0</v>
          </cell>
          <cell r="D5221">
            <v>1124</v>
          </cell>
          <cell r="E5221">
            <v>1867180</v>
          </cell>
          <cell r="F5221">
            <v>100640</v>
          </cell>
          <cell r="H5221">
            <v>0</v>
          </cell>
          <cell r="I5221">
            <v>0</v>
          </cell>
          <cell r="J5221">
            <v>0</v>
          </cell>
          <cell r="K5221">
            <v>0</v>
          </cell>
          <cell r="L5221">
            <v>60</v>
          </cell>
          <cell r="M5221">
            <v>113.36</v>
          </cell>
          <cell r="N5221">
            <v>26.99</v>
          </cell>
          <cell r="O5221">
            <v>0.238091037402964</v>
          </cell>
          <cell r="P5221">
            <v>240</v>
          </cell>
          <cell r="Q5221">
            <v>86000</v>
          </cell>
          <cell r="R5221">
            <v>8.6795165843330988</v>
          </cell>
          <cell r="S5221">
            <v>18.733333333333334</v>
          </cell>
          <cell r="T5221">
            <v>25148</v>
          </cell>
          <cell r="U5221">
            <v>10.6521221527885</v>
          </cell>
          <cell r="V5221">
            <v>1968944</v>
          </cell>
          <cell r="W5221">
            <v>38309.800000000003</v>
          </cell>
          <cell r="X5221">
            <v>63.4</v>
          </cell>
          <cell r="Y5221">
            <v>1.6000000000000014</v>
          </cell>
          <cell r="Z5221">
            <v>5.3135999999999939</v>
          </cell>
        </row>
        <row r="5222">
          <cell r="A5222">
            <v>42839</v>
          </cell>
          <cell r="B5222">
            <v>0</v>
          </cell>
          <cell r="C5222">
            <v>0</v>
          </cell>
          <cell r="D5222">
            <v>8188</v>
          </cell>
          <cell r="E5222">
            <v>1899470</v>
          </cell>
          <cell r="F5222">
            <v>105790</v>
          </cell>
          <cell r="H5222">
            <v>0</v>
          </cell>
          <cell r="I5222">
            <v>0</v>
          </cell>
          <cell r="J5222">
            <v>0</v>
          </cell>
          <cell r="K5222">
            <v>0</v>
          </cell>
          <cell r="L5222">
            <v>370</v>
          </cell>
          <cell r="M5222">
            <v>114.48</v>
          </cell>
          <cell r="N5222">
            <v>26.54</v>
          </cell>
          <cell r="O5222">
            <v>0.23183088749126485</v>
          </cell>
          <cell r="P5222">
            <v>240</v>
          </cell>
          <cell r="Q5222">
            <v>96000</v>
          </cell>
          <cell r="R5222">
            <v>8.7581236897274639</v>
          </cell>
          <cell r="S5222">
            <v>22.129729729729728</v>
          </cell>
          <cell r="T5222">
            <v>22828</v>
          </cell>
          <cell r="U5222">
            <v>9.455695900763267</v>
          </cell>
          <cell r="V5222">
            <v>2013448</v>
          </cell>
          <cell r="W5222">
            <v>42017.4</v>
          </cell>
          <cell r="X5222">
            <v>69.099999999999994</v>
          </cell>
          <cell r="Y5222">
            <v>0</v>
          </cell>
          <cell r="Z5222">
            <v>10.968799999999995</v>
          </cell>
        </row>
        <row r="5223">
          <cell r="A5223">
            <v>42840</v>
          </cell>
          <cell r="B5223">
            <v>0</v>
          </cell>
          <cell r="C5223">
            <v>0</v>
          </cell>
          <cell r="D5223">
            <v>1136</v>
          </cell>
          <cell r="E5223">
            <v>1881680</v>
          </cell>
          <cell r="F5223">
            <v>102400</v>
          </cell>
          <cell r="H5223">
            <v>0</v>
          </cell>
          <cell r="I5223">
            <v>0</v>
          </cell>
          <cell r="J5223">
            <v>0</v>
          </cell>
          <cell r="K5223">
            <v>0</v>
          </cell>
          <cell r="L5223">
            <v>50</v>
          </cell>
          <cell r="M5223">
            <v>115.59</v>
          </cell>
          <cell r="N5223">
            <v>27.1</v>
          </cell>
          <cell r="O5223">
            <v>0.23444934682931051</v>
          </cell>
          <cell r="P5223">
            <v>240</v>
          </cell>
          <cell r="Q5223">
            <v>88000</v>
          </cell>
          <cell r="R5223">
            <v>8.5824033220866855</v>
          </cell>
          <cell r="S5223">
            <v>22.72</v>
          </cell>
          <cell r="T5223">
            <v>23018</v>
          </cell>
          <cell r="U5223">
            <v>9.6699865405074306</v>
          </cell>
          <cell r="V5223">
            <v>1985216</v>
          </cell>
          <cell r="W5223">
            <v>42691.4</v>
          </cell>
          <cell r="X5223">
            <v>71.099999999999994</v>
          </cell>
          <cell r="Y5223">
            <v>0</v>
          </cell>
          <cell r="Z5223">
            <v>11.507999999999974</v>
          </cell>
        </row>
        <row r="5224">
          <cell r="A5224">
            <v>42841</v>
          </cell>
          <cell r="B5224">
            <v>0</v>
          </cell>
          <cell r="C5224">
            <v>0</v>
          </cell>
          <cell r="D5224">
            <v>881</v>
          </cell>
          <cell r="E5224">
            <v>1941540</v>
          </cell>
          <cell r="F5224">
            <v>104230</v>
          </cell>
          <cell r="H5224">
            <v>0</v>
          </cell>
          <cell r="I5224">
            <v>0</v>
          </cell>
          <cell r="J5224">
            <v>0</v>
          </cell>
          <cell r="K5224">
            <v>0</v>
          </cell>
          <cell r="L5224">
            <v>280</v>
          </cell>
          <cell r="M5224">
            <v>116.98</v>
          </cell>
          <cell r="N5224">
            <v>29.45</v>
          </cell>
          <cell r="O5224">
            <v>0.25175243631389982</v>
          </cell>
          <cell r="P5224">
            <v>240</v>
          </cell>
          <cell r="Q5224">
            <v>91000</v>
          </cell>
          <cell r="R5224">
            <v>8.7441015558215085</v>
          </cell>
          <cell r="S5224">
            <v>3.1464285714285714</v>
          </cell>
          <cell r="T5224">
            <v>22654</v>
          </cell>
          <cell r="U5224">
            <v>9.2313911849162356</v>
          </cell>
          <cell r="V5224">
            <v>2046651</v>
          </cell>
          <cell r="W5224">
            <v>43168.7</v>
          </cell>
          <cell r="X5224">
            <v>70.099999999999994</v>
          </cell>
          <cell r="Y5224">
            <v>0</v>
          </cell>
          <cell r="Z5224">
            <v>13.479199999999977</v>
          </cell>
        </row>
        <row r="5225">
          <cell r="A5225">
            <v>42842</v>
          </cell>
          <cell r="B5225">
            <v>0</v>
          </cell>
          <cell r="C5225">
            <v>0</v>
          </cell>
          <cell r="D5225">
            <v>744</v>
          </cell>
          <cell r="E5225">
            <v>1839990</v>
          </cell>
          <cell r="F5225">
            <v>102910</v>
          </cell>
          <cell r="H5225">
            <v>0</v>
          </cell>
          <cell r="I5225">
            <v>0</v>
          </cell>
          <cell r="J5225">
            <v>0</v>
          </cell>
          <cell r="K5225">
            <v>0</v>
          </cell>
          <cell r="L5225">
            <v>60</v>
          </cell>
          <cell r="M5225">
            <v>113.12</v>
          </cell>
          <cell r="N5225">
            <v>28.1</v>
          </cell>
          <cell r="O5225">
            <v>0.24840876944837342</v>
          </cell>
          <cell r="P5225">
            <v>240</v>
          </cell>
          <cell r="Q5225">
            <v>84000</v>
          </cell>
          <cell r="R5225">
            <v>8.5877828854314</v>
          </cell>
          <cell r="S5225">
            <v>12.4</v>
          </cell>
          <cell r="T5225">
            <v>24220</v>
          </cell>
          <cell r="U5225">
            <v>10.392582180687409</v>
          </cell>
          <cell r="V5225">
            <v>1943644</v>
          </cell>
          <cell r="W5225">
            <v>42122.1</v>
          </cell>
          <cell r="X5225">
            <v>61.4</v>
          </cell>
          <cell r="Y5225">
            <v>3.6000000000000014</v>
          </cell>
          <cell r="Z5225">
            <v>8.7887999999999877</v>
          </cell>
        </row>
        <row r="5226">
          <cell r="A5226">
            <v>42843</v>
          </cell>
          <cell r="B5226">
            <v>0</v>
          </cell>
          <cell r="C5226">
            <v>0</v>
          </cell>
          <cell r="D5226">
            <v>895</v>
          </cell>
          <cell r="E5226">
            <v>1920610</v>
          </cell>
          <cell r="F5226">
            <v>105330</v>
          </cell>
          <cell r="H5226">
            <v>0</v>
          </cell>
          <cell r="I5226">
            <v>0</v>
          </cell>
          <cell r="J5226">
            <v>0</v>
          </cell>
          <cell r="K5226">
            <v>0</v>
          </cell>
          <cell r="L5226">
            <v>60</v>
          </cell>
          <cell r="M5226">
            <v>119.44</v>
          </cell>
          <cell r="N5226">
            <v>28.8</v>
          </cell>
          <cell r="O5226">
            <v>0.24112525117213665</v>
          </cell>
          <cell r="P5226">
            <v>240</v>
          </cell>
          <cell r="Q5226">
            <v>89000</v>
          </cell>
          <cell r="R5226">
            <v>8.4809946416610842</v>
          </cell>
          <cell r="S5226">
            <v>14.916666666666666</v>
          </cell>
          <cell r="T5226">
            <v>23661</v>
          </cell>
          <cell r="U5226">
            <v>9.7360041641278148</v>
          </cell>
          <cell r="V5226">
            <v>2026835</v>
          </cell>
          <cell r="W5226">
            <v>45289.2</v>
          </cell>
          <cell r="X5226">
            <v>64.400000000000006</v>
          </cell>
          <cell r="Y5226">
            <v>0.59999999999999432</v>
          </cell>
          <cell r="Z5226">
            <v>10.24799999999999</v>
          </cell>
        </row>
        <row r="5227">
          <cell r="A5227">
            <v>42844</v>
          </cell>
          <cell r="B5227">
            <v>0</v>
          </cell>
          <cell r="C5227">
            <v>0</v>
          </cell>
          <cell r="D5227">
            <v>1153</v>
          </cell>
          <cell r="E5227">
            <v>1998530</v>
          </cell>
          <cell r="F5227">
            <v>103190</v>
          </cell>
          <cell r="H5227">
            <v>0</v>
          </cell>
          <cell r="I5227">
            <v>0</v>
          </cell>
          <cell r="J5227">
            <v>0</v>
          </cell>
          <cell r="K5227">
            <v>0</v>
          </cell>
          <cell r="L5227">
            <v>420</v>
          </cell>
          <cell r="M5227">
            <v>122.74</v>
          </cell>
          <cell r="N5227">
            <v>30.53</v>
          </cell>
          <cell r="O5227">
            <v>0.24873716799739287</v>
          </cell>
          <cell r="P5227">
            <v>240</v>
          </cell>
          <cell r="Q5227">
            <v>87000</v>
          </cell>
          <cell r="R5227">
            <v>8.5616750855466837</v>
          </cell>
          <cell r="S5227">
            <v>2.7452380952380953</v>
          </cell>
          <cell r="T5227">
            <v>23347</v>
          </cell>
          <cell r="U5227">
            <v>9.2594265084006508</v>
          </cell>
          <cell r="V5227">
            <v>2102873</v>
          </cell>
          <cell r="W5227">
            <v>40537.9</v>
          </cell>
          <cell r="X5227">
            <v>77.5</v>
          </cell>
          <cell r="Y5227">
            <v>0</v>
          </cell>
          <cell r="Z5227">
            <v>24.99760000000002</v>
          </cell>
        </row>
        <row r="5228">
          <cell r="A5228">
            <v>42845</v>
          </cell>
          <cell r="B5228">
            <v>0</v>
          </cell>
          <cell r="C5228">
            <v>0</v>
          </cell>
          <cell r="D5228">
            <v>183100</v>
          </cell>
          <cell r="E5228">
            <v>2044290</v>
          </cell>
          <cell r="F5228">
            <v>110900</v>
          </cell>
          <cell r="H5228">
            <v>0</v>
          </cell>
          <cell r="I5228">
            <v>0</v>
          </cell>
          <cell r="J5228">
            <v>0</v>
          </cell>
          <cell r="K5228">
            <v>0</v>
          </cell>
          <cell r="L5228">
            <v>2530</v>
          </cell>
          <cell r="M5228">
            <v>127.82</v>
          </cell>
          <cell r="N5228">
            <v>31.53</v>
          </cell>
          <cell r="O5228">
            <v>0.24667501173525272</v>
          </cell>
          <cell r="P5228">
            <v>240</v>
          </cell>
          <cell r="Q5228">
            <v>118000</v>
          </cell>
          <cell r="R5228">
            <v>8.4305664215302762</v>
          </cell>
          <cell r="S5228">
            <v>72.371541501976282</v>
          </cell>
          <cell r="T5228">
            <v>25863</v>
          </cell>
          <cell r="U5228">
            <v>9.2245795004041415</v>
          </cell>
          <cell r="V5228">
            <v>2338290</v>
          </cell>
          <cell r="W5228">
            <v>44186.1</v>
          </cell>
          <cell r="X5228">
            <v>69.599999999999994</v>
          </cell>
          <cell r="Y5228">
            <v>0</v>
          </cell>
          <cell r="Z5228">
            <v>14.827199999999991</v>
          </cell>
        </row>
        <row r="5229">
          <cell r="A5229">
            <v>42846</v>
          </cell>
          <cell r="B5229">
            <v>0</v>
          </cell>
          <cell r="C5229">
            <v>0</v>
          </cell>
          <cell r="D5229">
            <v>7570</v>
          </cell>
          <cell r="E5229">
            <v>1983250</v>
          </cell>
          <cell r="F5229">
            <v>103420</v>
          </cell>
          <cell r="H5229">
            <v>0</v>
          </cell>
          <cell r="I5229">
            <v>0</v>
          </cell>
          <cell r="J5229">
            <v>0</v>
          </cell>
          <cell r="K5229">
            <v>0</v>
          </cell>
          <cell r="L5229">
            <v>370</v>
          </cell>
          <cell r="M5229">
            <v>123.03</v>
          </cell>
          <cell r="N5229">
            <v>31</v>
          </cell>
          <cell r="O5229">
            <v>0.25197106396813784</v>
          </cell>
          <cell r="P5229">
            <v>240</v>
          </cell>
          <cell r="Q5229">
            <v>92000</v>
          </cell>
          <cell r="R5229">
            <v>8.4803300008128097</v>
          </cell>
          <cell r="S5229">
            <v>20.45945945945946</v>
          </cell>
          <cell r="T5229">
            <v>26073</v>
          </cell>
          <cell r="U5229">
            <v>10.383185308274124</v>
          </cell>
          <cell r="V5229">
            <v>2094240</v>
          </cell>
          <cell r="W5229">
            <v>46856.4</v>
          </cell>
          <cell r="X5229">
            <v>55.9</v>
          </cell>
          <cell r="Y5229">
            <v>9.1000000000000014</v>
          </cell>
          <cell r="Z5229">
            <v>4.021599999999971</v>
          </cell>
        </row>
        <row r="5230">
          <cell r="A5230">
            <v>42847</v>
          </cell>
          <cell r="B5230">
            <v>0</v>
          </cell>
          <cell r="C5230">
            <v>0</v>
          </cell>
          <cell r="D5230">
            <v>815</v>
          </cell>
          <cell r="E5230">
            <v>1982370</v>
          </cell>
          <cell r="F5230">
            <v>103400</v>
          </cell>
          <cell r="H5230">
            <v>0</v>
          </cell>
          <cell r="I5230">
            <v>0</v>
          </cell>
          <cell r="J5230">
            <v>0</v>
          </cell>
          <cell r="K5230">
            <v>0</v>
          </cell>
          <cell r="L5230">
            <v>50</v>
          </cell>
          <cell r="M5230">
            <v>121.75</v>
          </cell>
          <cell r="N5230">
            <v>30.77</v>
          </cell>
          <cell r="O5230">
            <v>0.25273100616016425</v>
          </cell>
          <cell r="P5230">
            <v>240</v>
          </cell>
          <cell r="Q5230">
            <v>89000</v>
          </cell>
          <cell r="R5230">
            <v>8.5657905544147841</v>
          </cell>
          <cell r="S5230">
            <v>16.3</v>
          </cell>
          <cell r="T5230">
            <v>25606</v>
          </cell>
          <cell r="U5230">
            <v>10.23461972553239</v>
          </cell>
          <cell r="V5230">
            <v>2086585</v>
          </cell>
          <cell r="W5230">
            <v>48822.400000000001</v>
          </cell>
          <cell r="X5230">
            <v>48.6</v>
          </cell>
          <cell r="Y5230">
            <v>16.399999999999999</v>
          </cell>
          <cell r="Z5230">
            <v>0</v>
          </cell>
        </row>
        <row r="5231">
          <cell r="A5231">
            <v>42848</v>
          </cell>
          <cell r="B5231">
            <v>0</v>
          </cell>
          <cell r="C5231">
            <v>0</v>
          </cell>
          <cell r="D5231">
            <v>794</v>
          </cell>
          <cell r="E5231">
            <v>1971340</v>
          </cell>
          <cell r="F5231">
            <v>102810</v>
          </cell>
          <cell r="H5231">
            <v>0</v>
          </cell>
          <cell r="I5231">
            <v>0</v>
          </cell>
          <cell r="J5231">
            <v>0</v>
          </cell>
          <cell r="K5231">
            <v>0</v>
          </cell>
          <cell r="L5231">
            <v>170</v>
          </cell>
          <cell r="M5231">
            <v>121.93</v>
          </cell>
          <cell r="N5231">
            <v>29.08</v>
          </cell>
          <cell r="O5231">
            <v>0.23849749856475025</v>
          </cell>
          <cell r="P5231">
            <v>240</v>
          </cell>
          <cell r="Q5231">
            <v>90000</v>
          </cell>
          <cell r="R5231">
            <v>8.5054949561223658</v>
          </cell>
          <cell r="S5231">
            <v>4.6705882352941179</v>
          </cell>
          <cell r="T5231">
            <v>24127</v>
          </cell>
          <cell r="U5231">
            <v>9.6975715971129812</v>
          </cell>
          <cell r="V5231">
            <v>2074944</v>
          </cell>
          <cell r="W5231">
            <v>45645.599999999999</v>
          </cell>
          <cell r="X5231">
            <v>55.4</v>
          </cell>
          <cell r="Y5231">
            <v>9.6000000000000014</v>
          </cell>
          <cell r="Z5231">
            <v>0</v>
          </cell>
        </row>
        <row r="5232">
          <cell r="A5232">
            <v>42849</v>
          </cell>
          <cell r="B5232">
            <v>0</v>
          </cell>
          <cell r="C5232">
            <v>0</v>
          </cell>
          <cell r="D5232">
            <v>899</v>
          </cell>
          <cell r="E5232">
            <v>1764300</v>
          </cell>
          <cell r="F5232">
            <v>99230</v>
          </cell>
          <cell r="H5232">
            <v>0</v>
          </cell>
          <cell r="I5232">
            <v>0</v>
          </cell>
          <cell r="J5232">
            <v>0</v>
          </cell>
          <cell r="K5232">
            <v>0</v>
          </cell>
          <cell r="L5232">
            <v>130</v>
          </cell>
          <cell r="M5232">
            <v>110.21</v>
          </cell>
          <cell r="N5232">
            <v>26.18</v>
          </cell>
          <cell r="O5232">
            <v>0.23754650213229292</v>
          </cell>
          <cell r="P5232">
            <v>240</v>
          </cell>
          <cell r="Q5232">
            <v>88000</v>
          </cell>
          <cell r="R5232">
            <v>8.4544505943199351</v>
          </cell>
          <cell r="S5232">
            <v>6.9153846153846157</v>
          </cell>
          <cell r="T5232">
            <v>23680</v>
          </cell>
          <cell r="U5232">
            <v>10.592583573844861</v>
          </cell>
          <cell r="V5232">
            <v>1864429</v>
          </cell>
          <cell r="W5232">
            <v>46041.3</v>
          </cell>
          <cell r="X5232">
            <v>58.1</v>
          </cell>
          <cell r="Y5232">
            <v>6.8999999999999986</v>
          </cell>
          <cell r="Z5232">
            <v>0</v>
          </cell>
        </row>
        <row r="5233">
          <cell r="A5233">
            <v>42850</v>
          </cell>
          <cell r="B5233">
            <v>0</v>
          </cell>
          <cell r="C5233">
            <v>0</v>
          </cell>
          <cell r="D5233">
            <v>998</v>
          </cell>
          <cell r="E5233">
            <v>1717700</v>
          </cell>
          <cell r="F5233">
            <v>95550</v>
          </cell>
          <cell r="H5233">
            <v>0</v>
          </cell>
          <cell r="I5233">
            <v>0</v>
          </cell>
          <cell r="J5233">
            <v>0</v>
          </cell>
          <cell r="K5233">
            <v>0</v>
          </cell>
          <cell r="L5233">
            <v>70</v>
          </cell>
          <cell r="M5233">
            <v>106.53</v>
          </cell>
          <cell r="N5233">
            <v>25.74</v>
          </cell>
          <cell r="O5233">
            <v>0.24162207828780624</v>
          </cell>
          <cell r="P5233">
            <v>240</v>
          </cell>
          <cell r="Q5233">
            <v>85000</v>
          </cell>
          <cell r="R5233">
            <v>8.5105134703839287</v>
          </cell>
          <cell r="S5233">
            <v>14.257142857142858</v>
          </cell>
          <cell r="T5233">
            <v>22619</v>
          </cell>
          <cell r="U5233">
            <v>10.397832049422128</v>
          </cell>
          <cell r="V5233">
            <v>1814248</v>
          </cell>
          <cell r="W5233">
            <v>46561.599999999999</v>
          </cell>
          <cell r="X5233">
            <v>63</v>
          </cell>
          <cell r="Y5233">
            <v>2</v>
          </cell>
          <cell r="Z5233">
            <v>7.0319999999999823</v>
          </cell>
        </row>
        <row r="5234">
          <cell r="A5234">
            <v>42851</v>
          </cell>
          <cell r="B5234">
            <v>0</v>
          </cell>
          <cell r="C5234">
            <v>0</v>
          </cell>
          <cell r="D5234">
            <v>686</v>
          </cell>
          <cell r="E5234">
            <v>1782350</v>
          </cell>
          <cell r="F5234">
            <v>100390</v>
          </cell>
          <cell r="H5234">
            <v>0</v>
          </cell>
          <cell r="I5234">
            <v>0</v>
          </cell>
          <cell r="J5234">
            <v>0</v>
          </cell>
          <cell r="K5234">
            <v>0</v>
          </cell>
          <cell r="L5234">
            <v>130</v>
          </cell>
          <cell r="M5234">
            <v>111.68</v>
          </cell>
          <cell r="N5234">
            <v>27.36</v>
          </cell>
          <cell r="O5234">
            <v>0.24498567335243551</v>
          </cell>
          <cell r="P5234">
            <v>240</v>
          </cell>
          <cell r="Q5234">
            <v>86000</v>
          </cell>
          <cell r="R5234">
            <v>8.4291726361031518</v>
          </cell>
          <cell r="S5234">
            <v>5.2769230769230768</v>
          </cell>
          <cell r="T5234">
            <v>23325</v>
          </cell>
          <cell r="U5234">
            <v>10.328544896375009</v>
          </cell>
          <cell r="V5234">
            <v>1883426</v>
          </cell>
          <cell r="W5234">
            <v>37474.699999999997</v>
          </cell>
          <cell r="X5234">
            <v>67.8</v>
          </cell>
          <cell r="Y5234">
            <v>0</v>
          </cell>
          <cell r="Z5234">
            <v>12.007999999999974</v>
          </cell>
        </row>
        <row r="5235">
          <cell r="A5235">
            <v>42852</v>
          </cell>
          <cell r="B5235">
            <v>0</v>
          </cell>
          <cell r="C5235">
            <v>0</v>
          </cell>
          <cell r="D5235">
            <v>771</v>
          </cell>
          <cell r="E5235">
            <v>1658520</v>
          </cell>
          <cell r="F5235">
            <v>98890</v>
          </cell>
          <cell r="H5235">
            <v>0</v>
          </cell>
          <cell r="I5235">
            <v>0</v>
          </cell>
          <cell r="J5235">
            <v>0</v>
          </cell>
          <cell r="K5235">
            <v>0</v>
          </cell>
          <cell r="L5235">
            <v>50</v>
          </cell>
          <cell r="M5235">
            <v>105.78</v>
          </cell>
          <cell r="N5235">
            <v>25.83</v>
          </cell>
          <cell r="O5235">
            <v>0.2441860465116279</v>
          </cell>
          <cell r="P5235">
            <v>240</v>
          </cell>
          <cell r="Q5235">
            <v>78000</v>
          </cell>
          <cell r="R5235">
            <v>8.3069105691056908</v>
          </cell>
          <cell r="S5235">
            <v>15.42</v>
          </cell>
          <cell r="T5235">
            <v>25294</v>
          </cell>
          <cell r="U5235">
            <v>11.99830734150807</v>
          </cell>
          <cell r="V5235">
            <v>1758181</v>
          </cell>
          <cell r="W5235">
            <v>36786.699999999997</v>
          </cell>
          <cell r="X5235">
            <v>54.4</v>
          </cell>
          <cell r="Y5235">
            <v>10.600000000000001</v>
          </cell>
          <cell r="Z5235">
            <v>2.1615999999999786</v>
          </cell>
        </row>
        <row r="5236">
          <cell r="A5236">
            <v>42853</v>
          </cell>
          <cell r="B5236">
            <v>0</v>
          </cell>
          <cell r="C5236">
            <v>0</v>
          </cell>
          <cell r="D5236">
            <v>769</v>
          </cell>
          <cell r="E5236">
            <v>1700000</v>
          </cell>
          <cell r="F5236">
            <v>97810</v>
          </cell>
          <cell r="H5236">
            <v>0</v>
          </cell>
          <cell r="I5236">
            <v>0</v>
          </cell>
          <cell r="J5236">
            <v>0</v>
          </cell>
          <cell r="K5236">
            <v>0</v>
          </cell>
          <cell r="L5236">
            <v>60</v>
          </cell>
          <cell r="M5236">
            <v>106.12</v>
          </cell>
          <cell r="N5236">
            <v>25.58</v>
          </cell>
          <cell r="O5236">
            <v>0.24104787033546926</v>
          </cell>
          <cell r="P5236">
            <v>240</v>
          </cell>
          <cell r="Q5236">
            <v>86000</v>
          </cell>
          <cell r="R5236">
            <v>8.4706464379947235</v>
          </cell>
          <cell r="S5236">
            <v>12.816666666666666</v>
          </cell>
          <cell r="T5236">
            <v>22522</v>
          </cell>
          <cell r="U5236">
            <v>10.443437847322803</v>
          </cell>
          <cell r="V5236">
            <v>1798579</v>
          </cell>
          <cell r="W5236">
            <v>38157.1</v>
          </cell>
          <cell r="X5236">
            <v>57.8</v>
          </cell>
          <cell r="Y5236">
            <v>7.2000000000000028</v>
          </cell>
          <cell r="Z5236">
            <v>6.0479999999999734</v>
          </cell>
        </row>
        <row r="5237">
          <cell r="A5237">
            <v>42854</v>
          </cell>
          <cell r="B5237">
            <v>0</v>
          </cell>
          <cell r="C5237">
            <v>0</v>
          </cell>
          <cell r="D5237">
            <v>915</v>
          </cell>
          <cell r="E5237">
            <v>1903050</v>
          </cell>
          <cell r="F5237">
            <v>105500</v>
          </cell>
          <cell r="H5237">
            <v>0</v>
          </cell>
          <cell r="I5237">
            <v>0</v>
          </cell>
          <cell r="J5237">
            <v>0</v>
          </cell>
          <cell r="K5237">
            <v>0</v>
          </cell>
          <cell r="L5237">
            <v>60</v>
          </cell>
          <cell r="M5237">
            <v>119.43</v>
          </cell>
          <cell r="N5237">
            <v>28.63</v>
          </cell>
          <cell r="O5237">
            <v>0.23972201289458259</v>
          </cell>
          <cell r="P5237">
            <v>240</v>
          </cell>
          <cell r="Q5237">
            <v>90000</v>
          </cell>
          <cell r="R5237">
            <v>8.4089006112367084</v>
          </cell>
          <cell r="S5237">
            <v>15.25</v>
          </cell>
          <cell r="T5237">
            <v>22189</v>
          </cell>
          <cell r="U5237">
            <v>9.2092303175223265</v>
          </cell>
          <cell r="V5237">
            <v>2009465</v>
          </cell>
          <cell r="W5237">
            <v>32404.3</v>
          </cell>
          <cell r="X5237">
            <v>67.900000000000006</v>
          </cell>
          <cell r="Y5237">
            <v>0</v>
          </cell>
          <cell r="Z5237">
            <v>16.071200000000033</v>
          </cell>
        </row>
        <row r="5238">
          <cell r="A5238">
            <v>42855</v>
          </cell>
          <cell r="B5238">
            <v>0</v>
          </cell>
          <cell r="C5238">
            <v>0</v>
          </cell>
          <cell r="D5238">
            <v>963</v>
          </cell>
          <cell r="E5238">
            <v>1914730</v>
          </cell>
          <cell r="F5238">
            <v>103340</v>
          </cell>
          <cell r="H5238">
            <v>0</v>
          </cell>
          <cell r="I5238">
            <v>0</v>
          </cell>
          <cell r="J5238">
            <v>0</v>
          </cell>
          <cell r="K5238">
            <v>0</v>
          </cell>
          <cell r="L5238">
            <v>60</v>
          </cell>
          <cell r="M5238">
            <v>120.28</v>
          </cell>
          <cell r="N5238">
            <v>28.71</v>
          </cell>
          <cell r="O5238">
            <v>0.23869304955104756</v>
          </cell>
          <cell r="P5238">
            <v>240</v>
          </cell>
          <cell r="Q5238">
            <v>88000</v>
          </cell>
          <cell r="R5238">
            <v>8.3890505487196538</v>
          </cell>
          <cell r="S5238">
            <v>16.05</v>
          </cell>
          <cell r="T5238">
            <v>22107</v>
          </cell>
          <cell r="U5238">
            <v>9.131717015026501</v>
          </cell>
          <cell r="V5238">
            <v>2019033</v>
          </cell>
          <cell r="W5238">
            <v>36550.400000000001</v>
          </cell>
          <cell r="X5238">
            <v>64.599999999999994</v>
          </cell>
          <cell r="Y5238">
            <v>0.40000000000000568</v>
          </cell>
          <cell r="Z5238">
            <v>14.399999999999991</v>
          </cell>
        </row>
        <row r="5239">
          <cell r="A5239">
            <v>42856</v>
          </cell>
          <cell r="B5239">
            <v>0</v>
          </cell>
          <cell r="C5239">
            <v>0</v>
          </cell>
          <cell r="D5239">
            <v>788</v>
          </cell>
          <cell r="E5239">
            <v>1667040</v>
          </cell>
          <cell r="F5239">
            <v>98420</v>
          </cell>
          <cell r="H5239">
            <v>0</v>
          </cell>
          <cell r="I5239">
            <v>0</v>
          </cell>
          <cell r="J5239">
            <v>0</v>
          </cell>
          <cell r="K5239">
            <v>0</v>
          </cell>
          <cell r="L5239">
            <v>70</v>
          </cell>
          <cell r="M5239">
            <v>103.3</v>
          </cell>
          <cell r="N5239">
            <v>25.61</v>
          </cell>
          <cell r="O5239">
            <v>0.24791868344627299</v>
          </cell>
          <cell r="P5239">
            <v>240</v>
          </cell>
          <cell r="Q5239">
            <v>80000</v>
          </cell>
          <cell r="R5239">
            <v>8.5453049370764766</v>
          </cell>
          <cell r="S5239">
            <v>11.257142857142858</v>
          </cell>
          <cell r="T5239">
            <v>22020</v>
          </cell>
          <cell r="U5239">
            <v>10.397565913733517</v>
          </cell>
          <cell r="V5239">
            <v>1766248</v>
          </cell>
          <cell r="W5239">
            <v>43304.7</v>
          </cell>
          <cell r="X5239">
            <v>55.7</v>
          </cell>
          <cell r="Y5239">
            <v>9.2999999999999972</v>
          </cell>
          <cell r="Z5239">
            <v>0.42319999999998714</v>
          </cell>
        </row>
        <row r="5240">
          <cell r="A5240">
            <v>42857</v>
          </cell>
          <cell r="B5240">
            <v>0</v>
          </cell>
          <cell r="C5240">
            <v>0</v>
          </cell>
          <cell r="D5240">
            <v>855</v>
          </cell>
          <cell r="E5240">
            <v>1613220</v>
          </cell>
          <cell r="F5240">
            <v>94890</v>
          </cell>
          <cell r="H5240">
            <v>0</v>
          </cell>
          <cell r="I5240">
            <v>0</v>
          </cell>
          <cell r="J5240">
            <v>0</v>
          </cell>
          <cell r="K5240">
            <v>0</v>
          </cell>
          <cell r="L5240">
            <v>30</v>
          </cell>
          <cell r="M5240">
            <v>101.56</v>
          </cell>
          <cell r="N5240">
            <v>24.69</v>
          </cell>
          <cell r="O5240">
            <v>0.24310752264671132</v>
          </cell>
          <cell r="P5240">
            <v>240</v>
          </cell>
          <cell r="Q5240">
            <v>72000</v>
          </cell>
          <cell r="R5240">
            <v>8.4093639228042534</v>
          </cell>
          <cell r="S5240">
            <v>28.5</v>
          </cell>
          <cell r="T5240">
            <v>23469</v>
          </cell>
          <cell r="U5240">
            <v>11.453216420465019</v>
          </cell>
          <cell r="V5240">
            <v>1708965</v>
          </cell>
          <cell r="W5240">
            <v>43812.6</v>
          </cell>
          <cell r="X5240">
            <v>58.2</v>
          </cell>
          <cell r="Y5240">
            <v>6.7999999999999972</v>
          </cell>
          <cell r="Z5240">
            <v>0.44799999999997908</v>
          </cell>
        </row>
        <row r="5241">
          <cell r="A5241">
            <v>42858</v>
          </cell>
          <cell r="B5241">
            <v>0</v>
          </cell>
          <cell r="C5241">
            <v>0</v>
          </cell>
          <cell r="D5241">
            <v>0</v>
          </cell>
          <cell r="E5241">
            <v>1623790</v>
          </cell>
          <cell r="F5241">
            <v>94510</v>
          </cell>
          <cell r="H5241">
            <v>0</v>
          </cell>
          <cell r="I5241">
            <v>0</v>
          </cell>
          <cell r="J5241">
            <v>0</v>
          </cell>
          <cell r="K5241">
            <v>0</v>
          </cell>
          <cell r="L5241">
            <v>0</v>
          </cell>
          <cell r="M5241">
            <v>101.89</v>
          </cell>
          <cell r="N5241">
            <v>24.31</v>
          </cell>
          <cell r="O5241">
            <v>0.23859063696142899</v>
          </cell>
          <cell r="P5241">
            <v>240</v>
          </cell>
          <cell r="Q5241">
            <v>76000</v>
          </cell>
          <cell r="R5241">
            <v>8.4321326921189517</v>
          </cell>
          <cell r="S5241" t="str">
            <v/>
          </cell>
          <cell r="T5241">
            <v>23060</v>
          </cell>
          <cell r="U5241">
            <v>11.192480940464412</v>
          </cell>
          <cell r="V5241">
            <v>1718300</v>
          </cell>
          <cell r="W5241">
            <v>32882.9</v>
          </cell>
          <cell r="X5241">
            <v>54.2</v>
          </cell>
          <cell r="Y5241">
            <v>10.799999999999997</v>
          </cell>
          <cell r="Z5241">
            <v>0.6559999999999846</v>
          </cell>
        </row>
        <row r="5242">
          <cell r="A5242">
            <v>42859</v>
          </cell>
          <cell r="B5242">
            <v>0</v>
          </cell>
          <cell r="C5242">
            <v>0</v>
          </cell>
          <cell r="D5242">
            <v>841</v>
          </cell>
          <cell r="E5242">
            <v>1670480</v>
          </cell>
          <cell r="F5242">
            <v>98560</v>
          </cell>
          <cell r="H5242">
            <v>0</v>
          </cell>
          <cell r="I5242">
            <v>0</v>
          </cell>
          <cell r="J5242">
            <v>0</v>
          </cell>
          <cell r="K5242">
            <v>0</v>
          </cell>
          <cell r="L5242">
            <v>40</v>
          </cell>
          <cell r="M5242">
            <v>106.75</v>
          </cell>
          <cell r="N5242">
            <v>23.6</v>
          </cell>
          <cell r="O5242">
            <v>0.22107728337236535</v>
          </cell>
          <cell r="P5242">
            <v>240</v>
          </cell>
          <cell r="Q5242">
            <v>75000</v>
          </cell>
          <cell r="R5242">
            <v>8.2859016393442619</v>
          </cell>
          <cell r="S5242">
            <v>21.024999999999999</v>
          </cell>
          <cell r="T5242">
            <v>26460</v>
          </cell>
          <cell r="U5242">
            <v>12.468431493416789</v>
          </cell>
          <cell r="V5242">
            <v>1769881</v>
          </cell>
          <cell r="W5242">
            <v>31926.1</v>
          </cell>
          <cell r="X5242">
            <v>49.9</v>
          </cell>
          <cell r="Y5242">
            <v>15.100000000000001</v>
          </cell>
          <cell r="Z5242">
            <v>0</v>
          </cell>
        </row>
        <row r="5243">
          <cell r="A5243">
            <v>42860</v>
          </cell>
          <cell r="B5243">
            <v>0</v>
          </cell>
          <cell r="C5243">
            <v>0</v>
          </cell>
          <cell r="D5243">
            <v>1089</v>
          </cell>
          <cell r="E5243">
            <v>1623960</v>
          </cell>
          <cell r="F5243">
            <v>98270</v>
          </cell>
          <cell r="H5243">
            <v>0</v>
          </cell>
          <cell r="I5243">
            <v>0</v>
          </cell>
          <cell r="J5243">
            <v>0</v>
          </cell>
          <cell r="K5243">
            <v>0</v>
          </cell>
          <cell r="L5243">
            <v>30</v>
          </cell>
          <cell r="M5243">
            <v>101.68</v>
          </cell>
          <cell r="N5243">
            <v>24.11</v>
          </cell>
          <cell r="O5243">
            <v>0.23711644374508259</v>
          </cell>
          <cell r="P5243">
            <v>240</v>
          </cell>
          <cell r="Q5243">
            <v>73000</v>
          </cell>
          <cell r="R5243">
            <v>8.4688729346970888</v>
          </cell>
          <cell r="S5243">
            <v>36.299999999999997</v>
          </cell>
          <cell r="T5243">
            <v>28126</v>
          </cell>
          <cell r="U5243">
            <v>13.611573945392582</v>
          </cell>
          <cell r="V5243">
            <v>1723319</v>
          </cell>
          <cell r="W5243">
            <v>32561.599999999999</v>
          </cell>
          <cell r="X5243">
            <v>53.4</v>
          </cell>
          <cell r="Y5243">
            <v>11.600000000000001</v>
          </cell>
          <cell r="Z5243">
            <v>0</v>
          </cell>
        </row>
        <row r="5244">
          <cell r="A5244">
            <v>42861</v>
          </cell>
          <cell r="B5244">
            <v>0</v>
          </cell>
          <cell r="C5244">
            <v>0</v>
          </cell>
          <cell r="D5244">
            <v>908</v>
          </cell>
          <cell r="E5244">
            <v>1522070</v>
          </cell>
          <cell r="F5244">
            <v>95020</v>
          </cell>
          <cell r="H5244">
            <v>0</v>
          </cell>
          <cell r="I5244">
            <v>0</v>
          </cell>
          <cell r="J5244">
            <v>0</v>
          </cell>
          <cell r="K5244">
            <v>0</v>
          </cell>
          <cell r="L5244">
            <v>60</v>
          </cell>
          <cell r="M5244">
            <v>96.06</v>
          </cell>
          <cell r="N5244">
            <v>24.12</v>
          </cell>
          <cell r="O5244">
            <v>0.25109306683322924</v>
          </cell>
          <cell r="P5244">
            <v>240</v>
          </cell>
          <cell r="Q5244">
            <v>70000</v>
          </cell>
          <cell r="R5244">
            <v>8.4170830730793256</v>
          </cell>
          <cell r="S5244">
            <v>15.133333333333333</v>
          </cell>
          <cell r="T5244">
            <v>25266</v>
          </cell>
          <cell r="U5244">
            <v>13.023405467744706</v>
          </cell>
          <cell r="V5244">
            <v>1617998</v>
          </cell>
          <cell r="W5244">
            <v>33958.400000000001</v>
          </cell>
          <cell r="X5244">
            <v>56.1</v>
          </cell>
          <cell r="Y5244">
            <v>8.8999999999999986</v>
          </cell>
          <cell r="Z5244">
            <v>1.0535999999999959</v>
          </cell>
        </row>
        <row r="5245">
          <cell r="A5245">
            <v>42862</v>
          </cell>
          <cell r="B5245">
            <v>0</v>
          </cell>
          <cell r="C5245">
            <v>0</v>
          </cell>
          <cell r="D5245">
            <v>1167</v>
          </cell>
          <cell r="E5245">
            <v>1554000</v>
          </cell>
          <cell r="F5245">
            <v>95450</v>
          </cell>
          <cell r="H5245">
            <v>0</v>
          </cell>
          <cell r="I5245">
            <v>0</v>
          </cell>
          <cell r="J5245">
            <v>0</v>
          </cell>
          <cell r="K5245">
            <v>0</v>
          </cell>
          <cell r="L5245">
            <v>30</v>
          </cell>
          <cell r="M5245">
            <v>101.76</v>
          </cell>
          <cell r="N5245">
            <v>23.73</v>
          </cell>
          <cell r="O5245">
            <v>0.23319575471698112</v>
          </cell>
          <cell r="P5245">
            <v>240</v>
          </cell>
          <cell r="Q5245">
            <v>70000</v>
          </cell>
          <cell r="R5245">
            <v>8.1046088836477992</v>
          </cell>
          <cell r="S5245">
            <v>38.9</v>
          </cell>
          <cell r="T5245">
            <v>24766</v>
          </cell>
          <cell r="U5245">
            <v>12.513408016517461</v>
          </cell>
          <cell r="V5245">
            <v>1650617</v>
          </cell>
          <cell r="W5245">
            <v>31613.7</v>
          </cell>
          <cell r="X5245">
            <v>58.1</v>
          </cell>
          <cell r="Y5245">
            <v>6.8999999999999986</v>
          </cell>
          <cell r="Z5245">
            <v>2.1207999999999885</v>
          </cell>
        </row>
        <row r="5246">
          <cell r="A5246">
            <v>42863</v>
          </cell>
          <cell r="B5246">
            <v>0</v>
          </cell>
          <cell r="C5246">
            <v>0</v>
          </cell>
          <cell r="D5246">
            <v>1050</v>
          </cell>
          <cell r="E5246">
            <v>1743890</v>
          </cell>
          <cell r="F5246">
            <v>98880</v>
          </cell>
          <cell r="H5246">
            <v>0</v>
          </cell>
          <cell r="I5246">
            <v>0</v>
          </cell>
          <cell r="J5246">
            <v>0</v>
          </cell>
          <cell r="K5246">
            <v>0</v>
          </cell>
          <cell r="L5246">
            <v>70</v>
          </cell>
          <cell r="M5246">
            <v>112.34</v>
          </cell>
          <cell r="N5246">
            <v>26.03</v>
          </cell>
          <cell r="O5246">
            <v>0.23170731707317074</v>
          </cell>
          <cell r="P5246">
            <v>240</v>
          </cell>
          <cell r="Q5246">
            <v>87000</v>
          </cell>
          <cell r="R5246">
            <v>8.2017536051272923</v>
          </cell>
          <cell r="S5246">
            <v>15</v>
          </cell>
          <cell r="T5246">
            <v>21478</v>
          </cell>
          <cell r="U5246">
            <v>9.7149678385091818</v>
          </cell>
          <cell r="V5246">
            <v>1843820</v>
          </cell>
          <cell r="W5246">
            <v>28367.1</v>
          </cell>
          <cell r="X5246">
            <v>63.6</v>
          </cell>
          <cell r="Y5246">
            <v>1.3999999999999986</v>
          </cell>
          <cell r="Z5246">
            <v>8.7295999999999765</v>
          </cell>
        </row>
        <row r="5247">
          <cell r="A5247">
            <v>42864</v>
          </cell>
          <cell r="B5247">
            <v>0</v>
          </cell>
          <cell r="C5247">
            <v>0</v>
          </cell>
          <cell r="D5247">
            <v>1184</v>
          </cell>
          <cell r="E5247">
            <v>1890190</v>
          </cell>
          <cell r="F5247">
            <v>103780</v>
          </cell>
          <cell r="H5247">
            <v>0</v>
          </cell>
          <cell r="I5247">
            <v>0</v>
          </cell>
          <cell r="J5247">
            <v>0</v>
          </cell>
          <cell r="K5247">
            <v>0</v>
          </cell>
          <cell r="L5247">
            <v>50</v>
          </cell>
          <cell r="M5247">
            <v>117.47</v>
          </cell>
          <cell r="N5247">
            <v>30.05</v>
          </cell>
          <cell r="O5247">
            <v>0.25580999404103177</v>
          </cell>
          <cell r="P5247">
            <v>240</v>
          </cell>
          <cell r="Q5247">
            <v>88000</v>
          </cell>
          <cell r="R5247">
            <v>8.487145654209586</v>
          </cell>
          <cell r="S5247">
            <v>23.68</v>
          </cell>
          <cell r="T5247">
            <v>20678</v>
          </cell>
          <cell r="U5247">
            <v>8.6436696114685887</v>
          </cell>
          <cell r="V5247">
            <v>1995154</v>
          </cell>
          <cell r="W5247">
            <v>28959.7</v>
          </cell>
          <cell r="X5247">
            <v>73.2</v>
          </cell>
          <cell r="Y5247">
            <v>0</v>
          </cell>
          <cell r="Z5247">
            <v>14.976000000000042</v>
          </cell>
        </row>
        <row r="5248">
          <cell r="A5248">
            <v>42865</v>
          </cell>
          <cell r="B5248">
            <v>0</v>
          </cell>
          <cell r="C5248">
            <v>0</v>
          </cell>
          <cell r="D5248">
            <v>5090</v>
          </cell>
          <cell r="E5248">
            <v>1903040</v>
          </cell>
          <cell r="F5248">
            <v>105470</v>
          </cell>
          <cell r="H5248">
            <v>0</v>
          </cell>
          <cell r="I5248">
            <v>0</v>
          </cell>
          <cell r="J5248">
            <v>0</v>
          </cell>
          <cell r="K5248">
            <v>0</v>
          </cell>
          <cell r="L5248">
            <v>530</v>
          </cell>
          <cell r="M5248">
            <v>117.9</v>
          </cell>
          <cell r="N5248">
            <v>29.86</v>
          </cell>
          <cell r="O5248">
            <v>0.25326547921967768</v>
          </cell>
          <cell r="P5248">
            <v>240</v>
          </cell>
          <cell r="Q5248">
            <v>92000</v>
          </cell>
          <cell r="R5248">
            <v>8.5178541136556412</v>
          </cell>
          <cell r="S5248">
            <v>9.6037735849056602</v>
          </cell>
          <cell r="T5248">
            <v>20336</v>
          </cell>
          <cell r="U5248">
            <v>8.4228367103694879</v>
          </cell>
          <cell r="V5248">
            <v>2013600</v>
          </cell>
          <cell r="W5248">
            <v>38121.4</v>
          </cell>
          <cell r="X5248">
            <v>73.3</v>
          </cell>
          <cell r="Y5248">
            <v>0</v>
          </cell>
          <cell r="Z5248">
            <v>15.421600000000026</v>
          </cell>
        </row>
        <row r="5249">
          <cell r="A5249">
            <v>42866</v>
          </cell>
          <cell r="B5249">
            <v>0</v>
          </cell>
          <cell r="C5249">
            <v>0</v>
          </cell>
          <cell r="D5249">
            <v>257024</v>
          </cell>
          <cell r="E5249">
            <v>2009450</v>
          </cell>
          <cell r="F5249">
            <v>111180</v>
          </cell>
          <cell r="H5249">
            <v>0</v>
          </cell>
          <cell r="I5249">
            <v>0</v>
          </cell>
          <cell r="J5249">
            <v>0</v>
          </cell>
          <cell r="K5249">
            <v>0</v>
          </cell>
          <cell r="L5249">
            <v>3370</v>
          </cell>
          <cell r="M5249">
            <v>124.78</v>
          </cell>
          <cell r="N5249">
            <v>31.15</v>
          </cell>
          <cell r="O5249">
            <v>0.24963936528289787</v>
          </cell>
          <cell r="P5249">
            <v>240</v>
          </cell>
          <cell r="Q5249">
            <v>114000</v>
          </cell>
          <cell r="R5249">
            <v>8.4974755569802856</v>
          </cell>
          <cell r="S5249">
            <v>76.268249258160239</v>
          </cell>
          <cell r="T5249">
            <v>20650</v>
          </cell>
          <cell r="U5249">
            <v>7.2433163109518874</v>
          </cell>
          <cell r="V5249">
            <v>2377654</v>
          </cell>
          <cell r="W5249">
            <v>42661.4</v>
          </cell>
          <cell r="X5249">
            <v>73.400000000000006</v>
          </cell>
          <cell r="Y5249">
            <v>0</v>
          </cell>
          <cell r="Z5249">
            <v>17.670400000000001</v>
          </cell>
        </row>
        <row r="5250">
          <cell r="A5250">
            <v>42867</v>
          </cell>
          <cell r="B5250">
            <v>0</v>
          </cell>
          <cell r="C5250">
            <v>0</v>
          </cell>
          <cell r="D5250">
            <v>4894</v>
          </cell>
          <cell r="E5250">
            <v>2065960</v>
          </cell>
          <cell r="F5250">
            <v>109330</v>
          </cell>
          <cell r="H5250">
            <v>0</v>
          </cell>
          <cell r="I5250">
            <v>0</v>
          </cell>
          <cell r="J5250">
            <v>0</v>
          </cell>
          <cell r="K5250">
            <v>0</v>
          </cell>
          <cell r="L5250">
            <v>1010</v>
          </cell>
          <cell r="M5250">
            <v>128.84</v>
          </cell>
          <cell r="N5250">
            <v>31.84</v>
          </cell>
          <cell r="O5250">
            <v>0.24712822104936355</v>
          </cell>
          <cell r="P5250">
            <v>240</v>
          </cell>
          <cell r="Q5250">
            <v>97000</v>
          </cell>
          <cell r="R5250">
            <v>8.4418270723377837</v>
          </cell>
          <cell r="S5250">
            <v>4.8455445544554454</v>
          </cell>
          <cell r="T5250">
            <v>20265</v>
          </cell>
          <cell r="U5250">
            <v>7.7521025748285473</v>
          </cell>
          <cell r="V5250">
            <v>2180184</v>
          </cell>
          <cell r="W5250">
            <v>43161.1</v>
          </cell>
          <cell r="X5250">
            <v>64.3</v>
          </cell>
          <cell r="Y5250">
            <v>0.70000000000000284</v>
          </cell>
          <cell r="Z5250">
            <v>9.8455999999999833</v>
          </cell>
        </row>
        <row r="5251">
          <cell r="A5251">
            <v>42868</v>
          </cell>
          <cell r="B5251">
            <v>0</v>
          </cell>
          <cell r="C5251">
            <v>0</v>
          </cell>
          <cell r="D5251">
            <v>11287</v>
          </cell>
          <cell r="E5251">
            <v>2032740</v>
          </cell>
          <cell r="F5251">
            <v>105620</v>
          </cell>
          <cell r="H5251">
            <v>0</v>
          </cell>
          <cell r="I5251">
            <v>0</v>
          </cell>
          <cell r="J5251">
            <v>0</v>
          </cell>
          <cell r="K5251">
            <v>0</v>
          </cell>
          <cell r="L5251">
            <v>790</v>
          </cell>
          <cell r="M5251">
            <v>125.45</v>
          </cell>
          <cell r="N5251">
            <v>31.83</v>
          </cell>
          <cell r="O5251">
            <v>0.25372658429653244</v>
          </cell>
          <cell r="P5251">
            <v>240</v>
          </cell>
          <cell r="Q5251">
            <v>94000</v>
          </cell>
          <cell r="R5251">
            <v>8.5227580709445991</v>
          </cell>
          <cell r="S5251">
            <v>14.287341772151899</v>
          </cell>
          <cell r="T5251">
            <v>20499</v>
          </cell>
          <cell r="U5251">
            <v>7.9530108896949132</v>
          </cell>
          <cell r="V5251">
            <v>2149647</v>
          </cell>
          <cell r="W5251">
            <v>48126.400000000001</v>
          </cell>
          <cell r="X5251">
            <v>64.3</v>
          </cell>
          <cell r="Y5251">
            <v>0.70000000000000284</v>
          </cell>
          <cell r="Z5251">
            <v>6.9607999999999919</v>
          </cell>
        </row>
        <row r="5252">
          <cell r="A5252">
            <v>42869</v>
          </cell>
          <cell r="B5252">
            <v>0</v>
          </cell>
          <cell r="C5252">
            <v>0</v>
          </cell>
          <cell r="D5252">
            <v>7232</v>
          </cell>
          <cell r="E5252">
            <v>2071610</v>
          </cell>
          <cell r="F5252">
            <v>109780</v>
          </cell>
          <cell r="H5252">
            <v>0</v>
          </cell>
          <cell r="I5252">
            <v>0</v>
          </cell>
          <cell r="J5252">
            <v>0</v>
          </cell>
          <cell r="K5252">
            <v>0</v>
          </cell>
          <cell r="L5252">
            <v>760</v>
          </cell>
          <cell r="M5252">
            <v>128.16</v>
          </cell>
          <cell r="N5252">
            <v>32.909999999999997</v>
          </cell>
          <cell r="O5252">
            <v>0.25678838951310862</v>
          </cell>
          <cell r="P5252">
            <v>240</v>
          </cell>
          <cell r="Q5252">
            <v>95000</v>
          </cell>
          <cell r="R5252">
            <v>8.5104166666666661</v>
          </cell>
          <cell r="S5252">
            <v>9.5157894736842099</v>
          </cell>
          <cell r="T5252">
            <v>20104</v>
          </cell>
          <cell r="U5252">
            <v>7.6608642332938253</v>
          </cell>
          <cell r="V5252">
            <v>2188622</v>
          </cell>
          <cell r="W5252">
            <v>49971.199999999997</v>
          </cell>
          <cell r="X5252">
            <v>67.099999999999994</v>
          </cell>
          <cell r="Y5252">
            <v>0</v>
          </cell>
          <cell r="Z5252">
            <v>10.176799999999986</v>
          </cell>
        </row>
        <row r="5253">
          <cell r="A5253">
            <v>42870</v>
          </cell>
          <cell r="B5253">
            <v>0</v>
          </cell>
          <cell r="C5253">
            <v>0</v>
          </cell>
          <cell r="D5253">
            <v>89024</v>
          </cell>
          <cell r="E5253">
            <v>2130640</v>
          </cell>
          <cell r="F5253">
            <v>116720</v>
          </cell>
          <cell r="H5253">
            <v>0</v>
          </cell>
          <cell r="I5253">
            <v>0</v>
          </cell>
          <cell r="J5253">
            <v>0</v>
          </cell>
          <cell r="K5253">
            <v>0</v>
          </cell>
          <cell r="L5253">
            <v>1500</v>
          </cell>
          <cell r="M5253">
            <v>132.30000000000001</v>
          </cell>
          <cell r="N5253">
            <v>32.979999999999997</v>
          </cell>
          <cell r="O5253">
            <v>0.24928193499622067</v>
          </cell>
          <cell r="P5253">
            <v>240</v>
          </cell>
          <cell r="Q5253">
            <v>103000</v>
          </cell>
          <cell r="R5253">
            <v>8.4934240362811799</v>
          </cell>
          <cell r="S5253">
            <v>59.349333333333334</v>
          </cell>
          <cell r="T5253">
            <v>23038</v>
          </cell>
          <cell r="U5253">
            <v>8.2236875445132309</v>
          </cell>
          <cell r="V5253">
            <v>2336384</v>
          </cell>
          <cell r="W5253">
            <v>47936.800000000003</v>
          </cell>
          <cell r="X5253">
            <v>69.5</v>
          </cell>
          <cell r="Y5253">
            <v>0</v>
          </cell>
          <cell r="Z5253">
            <v>12.275999999999982</v>
          </cell>
        </row>
        <row r="5254">
          <cell r="A5254">
            <v>42871</v>
          </cell>
          <cell r="B5254">
            <v>0</v>
          </cell>
          <cell r="C5254">
            <v>0</v>
          </cell>
          <cell r="D5254">
            <v>201298</v>
          </cell>
          <cell r="E5254">
            <v>2150450</v>
          </cell>
          <cell r="F5254">
            <v>115810</v>
          </cell>
          <cell r="H5254">
            <v>0</v>
          </cell>
          <cell r="I5254">
            <v>0</v>
          </cell>
          <cell r="J5254">
            <v>0</v>
          </cell>
          <cell r="K5254">
            <v>0</v>
          </cell>
          <cell r="L5254">
            <v>2690</v>
          </cell>
          <cell r="M5254">
            <v>131.52000000000001</v>
          </cell>
          <cell r="N5254">
            <v>33.31</v>
          </cell>
          <cell r="O5254">
            <v>0.25326946472019463</v>
          </cell>
          <cell r="P5254">
            <v>240</v>
          </cell>
          <cell r="Q5254">
            <v>109000</v>
          </cell>
          <cell r="R5254">
            <v>8.6156478102189773</v>
          </cell>
          <cell r="S5254">
            <v>74.831970260223045</v>
          </cell>
          <cell r="T5254">
            <v>20715</v>
          </cell>
          <cell r="U5254">
            <v>7.0013795015152631</v>
          </cell>
          <cell r="V5254">
            <v>2467558</v>
          </cell>
          <cell r="W5254">
            <v>49650.1</v>
          </cell>
          <cell r="X5254">
            <v>73</v>
          </cell>
          <cell r="Y5254">
            <v>0</v>
          </cell>
          <cell r="Z5254">
            <v>15.26400000000001</v>
          </cell>
        </row>
        <row r="5255">
          <cell r="A5255">
            <v>42872</v>
          </cell>
          <cell r="B5255">
            <v>0</v>
          </cell>
          <cell r="C5255">
            <v>0</v>
          </cell>
          <cell r="D5255">
            <v>182437</v>
          </cell>
          <cell r="E5255">
            <v>2202140</v>
          </cell>
          <cell r="F5255">
            <v>121280</v>
          </cell>
          <cell r="H5255">
            <v>0</v>
          </cell>
          <cell r="I5255">
            <v>0</v>
          </cell>
          <cell r="J5255">
            <v>0</v>
          </cell>
          <cell r="K5255">
            <v>0</v>
          </cell>
          <cell r="L5255">
            <v>2790</v>
          </cell>
          <cell r="M5255">
            <v>135.07</v>
          </cell>
          <cell r="N5255">
            <v>33.72</v>
          </cell>
          <cell r="O5255">
            <v>0.24964833049529875</v>
          </cell>
          <cell r="P5255">
            <v>240</v>
          </cell>
          <cell r="Q5255">
            <v>107000</v>
          </cell>
          <cell r="R5255">
            <v>8.6007995854001624</v>
          </cell>
          <cell r="S5255">
            <v>65.389605734767031</v>
          </cell>
          <cell r="T5255">
            <v>18774</v>
          </cell>
          <cell r="U5255">
            <v>6.2483677240959876</v>
          </cell>
          <cell r="V5255">
            <v>2505857</v>
          </cell>
          <cell r="W5255">
            <v>52945.3</v>
          </cell>
          <cell r="X5255">
            <v>76.099999999999994</v>
          </cell>
          <cell r="Y5255">
            <v>0</v>
          </cell>
          <cell r="Z5255">
            <v>16.720799999999997</v>
          </cell>
        </row>
        <row r="5256">
          <cell r="A5256">
            <v>42873</v>
          </cell>
          <cell r="B5256">
            <v>0</v>
          </cell>
          <cell r="C5256">
            <v>0</v>
          </cell>
          <cell r="D5256">
            <v>394153</v>
          </cell>
          <cell r="E5256">
            <v>2223430</v>
          </cell>
          <cell r="F5256">
            <v>123300</v>
          </cell>
          <cell r="H5256">
            <v>0</v>
          </cell>
          <cell r="I5256">
            <v>0</v>
          </cell>
          <cell r="J5256">
            <v>0</v>
          </cell>
          <cell r="K5256">
            <v>0</v>
          </cell>
          <cell r="L5256">
            <v>5080</v>
          </cell>
          <cell r="M5256">
            <v>136.96</v>
          </cell>
          <cell r="N5256">
            <v>34.090000000000003</v>
          </cell>
          <cell r="O5256">
            <v>0.24890478971962618</v>
          </cell>
          <cell r="P5256">
            <v>240</v>
          </cell>
          <cell r="Q5256">
            <v>123000</v>
          </cell>
          <cell r="R5256">
            <v>8.5672094042056077</v>
          </cell>
          <cell r="S5256">
            <v>77.589173228346453</v>
          </cell>
          <cell r="T5256">
            <v>21279</v>
          </cell>
          <cell r="U5256">
            <v>6.4748061117530371</v>
          </cell>
          <cell r="V5256">
            <v>2740883</v>
          </cell>
          <cell r="W5256">
            <v>53614</v>
          </cell>
          <cell r="X5256">
            <v>76.5</v>
          </cell>
          <cell r="Y5256">
            <v>0</v>
          </cell>
          <cell r="Z5256">
            <v>20.539999999999992</v>
          </cell>
        </row>
        <row r="5257">
          <cell r="A5257">
            <v>42874</v>
          </cell>
          <cell r="B5257">
            <v>0</v>
          </cell>
          <cell r="C5257">
            <v>0</v>
          </cell>
          <cell r="D5257">
            <v>310880</v>
          </cell>
          <cell r="E5257">
            <v>2217920</v>
          </cell>
          <cell r="F5257">
            <v>123390</v>
          </cell>
          <cell r="H5257">
            <v>0</v>
          </cell>
          <cell r="I5257">
            <v>0</v>
          </cell>
          <cell r="J5257">
            <v>0</v>
          </cell>
          <cell r="K5257">
            <v>0</v>
          </cell>
          <cell r="L5257">
            <v>4190</v>
          </cell>
          <cell r="M5257">
            <v>136.65</v>
          </cell>
          <cell r="N5257">
            <v>35.409999999999997</v>
          </cell>
          <cell r="O5257">
            <v>0.25912916209293813</v>
          </cell>
          <cell r="P5257">
            <v>240</v>
          </cell>
          <cell r="Q5257">
            <v>115000</v>
          </cell>
          <cell r="R5257">
            <v>8.566813025978778</v>
          </cell>
          <cell r="S5257">
            <v>74.195704057279229</v>
          </cell>
          <cell r="T5257">
            <v>19364</v>
          </cell>
          <cell r="U5257">
            <v>6.0891474592695092</v>
          </cell>
          <cell r="V5257">
            <v>2652190</v>
          </cell>
          <cell r="W5257">
            <v>55814.8</v>
          </cell>
          <cell r="X5257">
            <v>75.400000000000006</v>
          </cell>
          <cell r="Y5257">
            <v>0</v>
          </cell>
          <cell r="Z5257">
            <v>19.892800000000022</v>
          </cell>
        </row>
        <row r="5258">
          <cell r="A5258">
            <v>42875</v>
          </cell>
          <cell r="B5258">
            <v>0</v>
          </cell>
          <cell r="C5258">
            <v>0</v>
          </cell>
          <cell r="D5258">
            <v>189695</v>
          </cell>
          <cell r="E5258">
            <v>2178310</v>
          </cell>
          <cell r="F5258">
            <v>120050</v>
          </cell>
          <cell r="H5258">
            <v>0</v>
          </cell>
          <cell r="I5258">
            <v>0</v>
          </cell>
          <cell r="J5258">
            <v>0</v>
          </cell>
          <cell r="K5258">
            <v>0</v>
          </cell>
          <cell r="L5258">
            <v>2950</v>
          </cell>
          <cell r="M5258">
            <v>134.29</v>
          </cell>
          <cell r="N5258">
            <v>34.65</v>
          </cell>
          <cell r="O5258">
            <v>0.25802368009531612</v>
          </cell>
          <cell r="P5258">
            <v>240</v>
          </cell>
          <cell r="Q5258">
            <v>111000</v>
          </cell>
          <cell r="R5258">
            <v>8.5574502941395494</v>
          </cell>
          <cell r="S5258">
            <v>64.303389830508479</v>
          </cell>
          <cell r="T5258">
            <v>22673</v>
          </cell>
          <cell r="U5258">
            <v>7.6000257229040358</v>
          </cell>
          <cell r="V5258">
            <v>2488055</v>
          </cell>
          <cell r="W5258">
            <v>56687.6</v>
          </cell>
          <cell r="X5258">
            <v>71.8</v>
          </cell>
          <cell r="Y5258">
            <v>0</v>
          </cell>
          <cell r="Z5258">
            <v>18.61760000000001</v>
          </cell>
        </row>
        <row r="5259">
          <cell r="A5259">
            <v>42876</v>
          </cell>
          <cell r="B5259">
            <v>0</v>
          </cell>
          <cell r="C5259">
            <v>0</v>
          </cell>
          <cell r="D5259">
            <v>4615</v>
          </cell>
          <cell r="E5259">
            <v>2043710</v>
          </cell>
          <cell r="F5259">
            <v>110220</v>
          </cell>
          <cell r="H5259">
            <v>0</v>
          </cell>
          <cell r="I5259">
            <v>0</v>
          </cell>
          <cell r="J5259">
            <v>0</v>
          </cell>
          <cell r="K5259">
            <v>0</v>
          </cell>
          <cell r="L5259">
            <v>1140</v>
          </cell>
          <cell r="M5259">
            <v>127.29</v>
          </cell>
          <cell r="N5259">
            <v>32.96</v>
          </cell>
          <cell r="O5259">
            <v>0.25893628721816325</v>
          </cell>
          <cell r="P5259">
            <v>240</v>
          </cell>
          <cell r="Q5259">
            <v>97000</v>
          </cell>
          <cell r="R5259">
            <v>8.4607196166234591</v>
          </cell>
          <cell r="S5259">
            <v>4.0482456140350873</v>
          </cell>
          <cell r="T5259">
            <v>23155</v>
          </cell>
          <cell r="U5259">
            <v>8.9464291918861996</v>
          </cell>
          <cell r="V5259">
            <v>2158545</v>
          </cell>
          <cell r="W5259">
            <v>56132</v>
          </cell>
          <cell r="X5259">
            <v>68.400000000000006</v>
          </cell>
          <cell r="Y5259">
            <v>0</v>
          </cell>
          <cell r="Z5259">
            <v>12.012799999999999</v>
          </cell>
        </row>
        <row r="5260">
          <cell r="A5260">
            <v>42877</v>
          </cell>
          <cell r="B5260">
            <v>0</v>
          </cell>
          <cell r="C5260">
            <v>0</v>
          </cell>
          <cell r="D5260">
            <v>617</v>
          </cell>
          <cell r="E5260">
            <v>2052550</v>
          </cell>
          <cell r="F5260">
            <v>110440</v>
          </cell>
          <cell r="H5260">
            <v>0</v>
          </cell>
          <cell r="I5260">
            <v>0</v>
          </cell>
          <cell r="J5260">
            <v>0</v>
          </cell>
          <cell r="K5260">
            <v>0</v>
          </cell>
          <cell r="L5260">
            <v>70</v>
          </cell>
          <cell r="M5260">
            <v>127.19</v>
          </cell>
          <cell r="N5260">
            <v>32.299999999999997</v>
          </cell>
          <cell r="O5260">
            <v>0.25395078229420548</v>
          </cell>
          <cell r="P5260">
            <v>240</v>
          </cell>
          <cell r="Q5260">
            <v>92000</v>
          </cell>
          <cell r="R5260">
            <v>8.5029876562622846</v>
          </cell>
          <cell r="S5260">
            <v>8.8142857142857149</v>
          </cell>
          <cell r="T5260">
            <v>19625</v>
          </cell>
          <cell r="U5260">
            <v>7.5647980432675617</v>
          </cell>
          <cell r="V5260">
            <v>2163607</v>
          </cell>
          <cell r="W5260">
            <v>54773.599999999999</v>
          </cell>
          <cell r="X5260">
            <v>63.3</v>
          </cell>
          <cell r="Y5260">
            <v>1.7000000000000028</v>
          </cell>
          <cell r="Z5260">
            <v>5.760799999999989</v>
          </cell>
        </row>
        <row r="5261">
          <cell r="A5261">
            <v>42878</v>
          </cell>
          <cell r="B5261">
            <v>0</v>
          </cell>
          <cell r="C5261">
            <v>0</v>
          </cell>
          <cell r="D5261">
            <v>2198</v>
          </cell>
          <cell r="E5261">
            <v>1999740</v>
          </cell>
          <cell r="F5261">
            <v>105920</v>
          </cell>
          <cell r="H5261">
            <v>0</v>
          </cell>
          <cell r="I5261">
            <v>0</v>
          </cell>
          <cell r="J5261">
            <v>0</v>
          </cell>
          <cell r="K5261">
            <v>0</v>
          </cell>
          <cell r="L5261">
            <v>700</v>
          </cell>
          <cell r="M5261">
            <v>126.14</v>
          </cell>
          <cell r="N5261">
            <v>28.1</v>
          </cell>
          <cell r="O5261">
            <v>0.22276835262406849</v>
          </cell>
          <cell r="P5261">
            <v>240</v>
          </cell>
          <cell r="Q5261">
            <v>92000</v>
          </cell>
          <cell r="R5261">
            <v>8.3465197399714608</v>
          </cell>
          <cell r="S5261">
            <v>3.14</v>
          </cell>
          <cell r="T5261">
            <v>14541</v>
          </cell>
          <cell r="U5261">
            <v>5.7533258881765281</v>
          </cell>
          <cell r="V5261">
            <v>2107858</v>
          </cell>
          <cell r="W5261">
            <v>48274.9</v>
          </cell>
          <cell r="X5261">
            <v>64.099999999999994</v>
          </cell>
          <cell r="Y5261">
            <v>0.90000000000000568</v>
          </cell>
          <cell r="Z5261">
            <v>9.3031999999999755</v>
          </cell>
        </row>
        <row r="5262">
          <cell r="A5262">
            <v>42879</v>
          </cell>
          <cell r="B5262">
            <v>0</v>
          </cell>
          <cell r="C5262">
            <v>0</v>
          </cell>
          <cell r="D5262">
            <v>1899</v>
          </cell>
          <cell r="E5262">
            <v>1895530</v>
          </cell>
          <cell r="F5262">
            <v>105310</v>
          </cell>
          <cell r="H5262">
            <v>0</v>
          </cell>
          <cell r="I5262">
            <v>0</v>
          </cell>
          <cell r="J5262">
            <v>0</v>
          </cell>
          <cell r="K5262">
            <v>0</v>
          </cell>
          <cell r="L5262">
            <v>420</v>
          </cell>
          <cell r="M5262">
            <v>118.4</v>
          </cell>
          <cell r="N5262">
            <v>29.28</v>
          </cell>
          <cell r="O5262">
            <v>0.2472972972972973</v>
          </cell>
          <cell r="P5262">
            <v>240</v>
          </cell>
          <cell r="Q5262">
            <v>86000</v>
          </cell>
          <cell r="R5262">
            <v>8.4494932432432428</v>
          </cell>
          <cell r="S5262">
            <v>4.5214285714285714</v>
          </cell>
          <cell r="T5262">
            <v>24643</v>
          </cell>
          <cell r="U5262">
            <v>10.262077085431502</v>
          </cell>
          <cell r="V5262">
            <v>2002739</v>
          </cell>
          <cell r="W5262">
            <v>48683</v>
          </cell>
          <cell r="X5262">
            <v>61.4</v>
          </cell>
          <cell r="Y5262">
            <v>3.6000000000000014</v>
          </cell>
          <cell r="Z5262">
            <v>6.7439999999999785</v>
          </cell>
        </row>
        <row r="5263">
          <cell r="A5263">
            <v>42880</v>
          </cell>
          <cell r="B5263">
            <v>0</v>
          </cell>
          <cell r="C5263">
            <v>0</v>
          </cell>
          <cell r="D5263">
            <v>10858</v>
          </cell>
          <cell r="E5263">
            <v>1917410</v>
          </cell>
          <cell r="F5263">
            <v>102580</v>
          </cell>
          <cell r="H5263">
            <v>0</v>
          </cell>
          <cell r="I5263">
            <v>0</v>
          </cell>
          <cell r="J5263">
            <v>0</v>
          </cell>
          <cell r="K5263">
            <v>0</v>
          </cell>
          <cell r="L5263">
            <v>670</v>
          </cell>
          <cell r="M5263">
            <v>117.99</v>
          </cell>
          <cell r="N5263">
            <v>29.78</v>
          </cell>
          <cell r="O5263">
            <v>0.25239427070090686</v>
          </cell>
          <cell r="P5263">
            <v>240</v>
          </cell>
          <cell r="Q5263">
            <v>104000</v>
          </cell>
          <cell r="R5263">
            <v>8.5600050851767104</v>
          </cell>
          <cell r="S5263">
            <v>16.20597014925373</v>
          </cell>
          <cell r="T5263">
            <v>20295</v>
          </cell>
          <cell r="U5263">
            <v>8.3344642238119242</v>
          </cell>
          <cell r="V5263">
            <v>2030848</v>
          </cell>
          <cell r="W5263">
            <v>46824.1</v>
          </cell>
          <cell r="X5263">
            <v>63.4</v>
          </cell>
          <cell r="Y5263">
            <v>1.6000000000000014</v>
          </cell>
          <cell r="Z5263">
            <v>6.5919999999999774</v>
          </cell>
        </row>
        <row r="5264">
          <cell r="A5264">
            <v>42881</v>
          </cell>
          <cell r="B5264">
            <v>0</v>
          </cell>
          <cell r="C5264">
            <v>0</v>
          </cell>
          <cell r="D5264">
            <v>204697</v>
          </cell>
          <cell r="E5264">
            <v>2009320</v>
          </cell>
          <cell r="F5264">
            <v>108070</v>
          </cell>
          <cell r="H5264">
            <v>0</v>
          </cell>
          <cell r="I5264">
            <v>0</v>
          </cell>
          <cell r="J5264">
            <v>0</v>
          </cell>
          <cell r="K5264">
            <v>0</v>
          </cell>
          <cell r="L5264">
            <v>2810</v>
          </cell>
          <cell r="M5264">
            <v>126.75</v>
          </cell>
          <cell r="N5264">
            <v>32.15</v>
          </cell>
          <cell r="O5264">
            <v>0.2536489151873767</v>
          </cell>
          <cell r="P5264">
            <v>240</v>
          </cell>
          <cell r="Q5264">
            <v>118000</v>
          </cell>
          <cell r="R5264">
            <v>8.3526232741617363</v>
          </cell>
          <cell r="S5264">
            <v>72.845907473309609</v>
          </cell>
          <cell r="T5264">
            <v>22890</v>
          </cell>
          <cell r="U5264">
            <v>8.2211648400770514</v>
          </cell>
          <cell r="V5264">
            <v>2322087</v>
          </cell>
          <cell r="W5264">
            <v>43227.7</v>
          </cell>
          <cell r="X5264">
            <v>67.2</v>
          </cell>
          <cell r="Y5264">
            <v>0</v>
          </cell>
          <cell r="Z5264">
            <v>12.294399999999989</v>
          </cell>
        </row>
        <row r="5265">
          <cell r="A5265">
            <v>42882</v>
          </cell>
          <cell r="B5265">
            <v>0</v>
          </cell>
          <cell r="C5265">
            <v>0</v>
          </cell>
          <cell r="D5265">
            <v>225100</v>
          </cell>
          <cell r="E5265">
            <v>2118590</v>
          </cell>
          <cell r="F5265">
            <v>117890</v>
          </cell>
          <cell r="H5265">
            <v>0</v>
          </cell>
          <cell r="I5265">
            <v>0</v>
          </cell>
          <cell r="J5265">
            <v>0</v>
          </cell>
          <cell r="K5265">
            <v>0</v>
          </cell>
          <cell r="L5265">
            <v>3260</v>
          </cell>
          <cell r="M5265">
            <v>131.07</v>
          </cell>
          <cell r="N5265">
            <v>33.78</v>
          </cell>
          <cell r="O5265">
            <v>0.25772487983520259</v>
          </cell>
          <cell r="P5265">
            <v>240</v>
          </cell>
          <cell r="Q5265">
            <v>116000</v>
          </cell>
          <cell r="R5265">
            <v>8.5316243228809032</v>
          </cell>
          <cell r="S5265">
            <v>69.049079754601223</v>
          </cell>
          <cell r="T5265">
            <v>18094</v>
          </cell>
          <cell r="U5265">
            <v>6.130369925007515</v>
          </cell>
          <cell r="V5265">
            <v>2461580</v>
          </cell>
          <cell r="W5265">
            <v>43623.7</v>
          </cell>
          <cell r="X5265">
            <v>71.8</v>
          </cell>
          <cell r="Y5265">
            <v>0</v>
          </cell>
          <cell r="Z5265">
            <v>19.491200000000021</v>
          </cell>
        </row>
        <row r="5266">
          <cell r="A5266">
            <v>42883</v>
          </cell>
          <cell r="B5266">
            <v>0</v>
          </cell>
          <cell r="C5266">
            <v>0</v>
          </cell>
          <cell r="D5266">
            <v>110000</v>
          </cell>
          <cell r="E5266">
            <v>2091580</v>
          </cell>
          <cell r="F5266">
            <v>110450</v>
          </cell>
          <cell r="H5266">
            <v>0</v>
          </cell>
          <cell r="I5266">
            <v>0</v>
          </cell>
          <cell r="J5266">
            <v>0</v>
          </cell>
          <cell r="K5266">
            <v>0</v>
          </cell>
          <cell r="L5266">
            <v>1790</v>
          </cell>
          <cell r="M5266">
            <v>128.24</v>
          </cell>
          <cell r="N5266">
            <v>32.630000000000003</v>
          </cell>
          <cell r="O5266">
            <v>0.25444479101684342</v>
          </cell>
          <cell r="P5266">
            <v>240</v>
          </cell>
          <cell r="Q5266">
            <v>105000</v>
          </cell>
          <cell r="R5266">
            <v>8.5855817217716766</v>
          </cell>
          <cell r="S5266">
            <v>61.452513966480446</v>
          </cell>
          <cell r="T5266">
            <v>20226</v>
          </cell>
          <cell r="U5266">
            <v>7.2959624226329245</v>
          </cell>
          <cell r="V5266">
            <v>2312030</v>
          </cell>
          <cell r="W5266">
            <v>48322.2</v>
          </cell>
          <cell r="X5266">
            <v>67.400000000000006</v>
          </cell>
          <cell r="Y5266">
            <v>0</v>
          </cell>
          <cell r="Z5266">
            <v>14.795200000000023</v>
          </cell>
        </row>
        <row r="5267">
          <cell r="A5267">
            <v>42884</v>
          </cell>
          <cell r="B5267">
            <v>0</v>
          </cell>
          <cell r="C5267">
            <v>0</v>
          </cell>
          <cell r="D5267">
            <v>37745</v>
          </cell>
          <cell r="E5267">
            <v>2052060</v>
          </cell>
          <cell r="F5267">
            <v>111580</v>
          </cell>
          <cell r="H5267">
            <v>0</v>
          </cell>
          <cell r="I5267">
            <v>0</v>
          </cell>
          <cell r="J5267">
            <v>0</v>
          </cell>
          <cell r="K5267">
            <v>0</v>
          </cell>
          <cell r="L5267">
            <v>900</v>
          </cell>
          <cell r="M5267">
            <v>125.5</v>
          </cell>
          <cell r="N5267">
            <v>32.76</v>
          </cell>
          <cell r="O5267">
            <v>0.26103585657370515</v>
          </cell>
          <cell r="P5267">
            <v>240</v>
          </cell>
          <cell r="Q5267">
            <v>96000</v>
          </cell>
          <cell r="R5267">
            <v>8.6200796812749001</v>
          </cell>
          <cell r="S5267">
            <v>41.93888888888889</v>
          </cell>
          <cell r="T5267">
            <v>18785</v>
          </cell>
          <cell r="U5267">
            <v>7.1167424144345484</v>
          </cell>
          <cell r="V5267">
            <v>2201385</v>
          </cell>
          <cell r="W5267">
            <v>52176</v>
          </cell>
          <cell r="X5267">
            <v>71.5</v>
          </cell>
          <cell r="Y5267">
            <v>0</v>
          </cell>
          <cell r="Z5267">
            <v>12.959199999999989</v>
          </cell>
        </row>
        <row r="5268">
          <cell r="A5268">
            <v>42885</v>
          </cell>
          <cell r="B5268">
            <v>0</v>
          </cell>
          <cell r="C5268">
            <v>0</v>
          </cell>
          <cell r="D5268">
            <v>53030</v>
          </cell>
          <cell r="E5268">
            <v>2072410</v>
          </cell>
          <cell r="F5268">
            <v>113720</v>
          </cell>
          <cell r="H5268">
            <v>0</v>
          </cell>
          <cell r="I5268">
            <v>0</v>
          </cell>
          <cell r="J5268">
            <v>0</v>
          </cell>
          <cell r="K5268">
            <v>0</v>
          </cell>
          <cell r="L5268">
            <v>1220</v>
          </cell>
          <cell r="M5268">
            <v>127.99</v>
          </cell>
          <cell r="N5268">
            <v>32.840000000000003</v>
          </cell>
          <cell r="O5268">
            <v>0.25658254551136811</v>
          </cell>
          <cell r="P5268">
            <v>240</v>
          </cell>
          <cell r="Q5268">
            <v>100000</v>
          </cell>
          <cell r="R5268">
            <v>8.5402375185561379</v>
          </cell>
          <cell r="S5268">
            <v>43.467213114754095</v>
          </cell>
          <cell r="T5268">
            <v>23859</v>
          </cell>
          <cell r="U5268">
            <v>8.8865494203183335</v>
          </cell>
          <cell r="V5268">
            <v>2239160</v>
          </cell>
          <cell r="W5268">
            <v>50853.4</v>
          </cell>
          <cell r="X5268">
            <v>70.400000000000006</v>
          </cell>
          <cell r="Y5268">
            <v>0</v>
          </cell>
          <cell r="Z5268">
            <v>12.081599999999987</v>
          </cell>
        </row>
        <row r="5269">
          <cell r="A5269">
            <v>42886</v>
          </cell>
          <cell r="B5269">
            <v>0</v>
          </cell>
          <cell r="C5269">
            <v>0</v>
          </cell>
          <cell r="D5269">
            <v>96268</v>
          </cell>
          <cell r="E5269">
            <v>2070080</v>
          </cell>
          <cell r="F5269">
            <v>112550</v>
          </cell>
          <cell r="H5269">
            <v>0</v>
          </cell>
          <cell r="I5269">
            <v>0</v>
          </cell>
          <cell r="J5269">
            <v>0</v>
          </cell>
          <cell r="K5269">
            <v>0</v>
          </cell>
          <cell r="L5269">
            <v>1630</v>
          </cell>
          <cell r="M5269">
            <v>128.38</v>
          </cell>
          <cell r="N5269">
            <v>31.97</v>
          </cell>
          <cell r="O5269">
            <v>0.24902632808848729</v>
          </cell>
          <cell r="P5269">
            <v>240</v>
          </cell>
          <cell r="Q5269">
            <v>100000</v>
          </cell>
          <cell r="R5269">
            <v>8.5006620968998288</v>
          </cell>
          <cell r="S5269">
            <v>59.060122699386504</v>
          </cell>
          <cell r="T5269">
            <v>19578</v>
          </cell>
          <cell r="U5269">
            <v>7.1648893456398657</v>
          </cell>
          <cell r="V5269">
            <v>2278898</v>
          </cell>
          <cell r="W5269">
            <v>48784.6</v>
          </cell>
          <cell r="X5269">
            <v>70.3</v>
          </cell>
          <cell r="Y5269">
            <v>0</v>
          </cell>
          <cell r="Z5269">
            <v>12.672799999999981</v>
          </cell>
        </row>
        <row r="5270">
          <cell r="A5270">
            <v>42887</v>
          </cell>
          <cell r="B5270">
            <v>0</v>
          </cell>
          <cell r="C5270">
            <v>0</v>
          </cell>
          <cell r="D5270">
            <v>78101</v>
          </cell>
          <cell r="E5270">
            <v>2091020</v>
          </cell>
          <cell r="F5270">
            <v>113190</v>
          </cell>
          <cell r="H5270">
            <v>0</v>
          </cell>
          <cell r="I5270">
            <v>0</v>
          </cell>
          <cell r="J5270">
            <v>0</v>
          </cell>
          <cell r="K5270">
            <v>0</v>
          </cell>
          <cell r="L5270">
            <v>1550</v>
          </cell>
          <cell r="M5270">
            <v>130.06</v>
          </cell>
          <cell r="N5270">
            <v>32.14</v>
          </cell>
          <cell r="O5270">
            <v>0.24711671536214055</v>
          </cell>
          <cell r="P5270">
            <v>240</v>
          </cell>
          <cell r="Q5270">
            <v>100000</v>
          </cell>
          <cell r="R5270">
            <v>8.4738197754882361</v>
          </cell>
          <cell r="S5270">
            <v>50.387741935483874</v>
          </cell>
          <cell r="T5270">
            <v>22613</v>
          </cell>
          <cell r="U5270">
            <v>8.263221795802588</v>
          </cell>
          <cell r="V5270">
            <v>2282311</v>
          </cell>
          <cell r="W5270">
            <v>50039.3</v>
          </cell>
          <cell r="X5270">
            <v>72.8</v>
          </cell>
          <cell r="Y5270">
            <v>0</v>
          </cell>
          <cell r="Z5270">
            <v>14.097600000000014</v>
          </cell>
        </row>
        <row r="5271">
          <cell r="A5271">
            <v>42888</v>
          </cell>
          <cell r="B5271">
            <v>0</v>
          </cell>
          <cell r="C5271">
            <v>0</v>
          </cell>
          <cell r="D5271">
            <v>239100</v>
          </cell>
          <cell r="E5271">
            <v>2138620</v>
          </cell>
          <cell r="F5271">
            <v>114780</v>
          </cell>
          <cell r="H5271">
            <v>0</v>
          </cell>
          <cell r="I5271">
            <v>0</v>
          </cell>
          <cell r="J5271">
            <v>0</v>
          </cell>
          <cell r="K5271">
            <v>0</v>
          </cell>
          <cell r="L5271">
            <v>3220</v>
          </cell>
          <cell r="M5271">
            <v>133.19</v>
          </cell>
          <cell r="N5271">
            <v>31.34</v>
          </cell>
          <cell r="O5271">
            <v>0.23530295067197238</v>
          </cell>
          <cell r="P5271">
            <v>240</v>
          </cell>
          <cell r="Q5271">
            <v>108000</v>
          </cell>
          <cell r="R5271">
            <v>8.4593437945791727</v>
          </cell>
          <cell r="S5271">
            <v>74.254658385093165</v>
          </cell>
          <cell r="T5271">
            <v>20227</v>
          </cell>
          <cell r="U5271">
            <v>6.7680312938816449</v>
          </cell>
          <cell r="V5271">
            <v>2492500</v>
          </cell>
          <cell r="W5271">
            <v>50053.3</v>
          </cell>
          <cell r="X5271">
            <v>75.5</v>
          </cell>
          <cell r="Y5271">
            <v>0</v>
          </cell>
          <cell r="Z5271">
            <v>18.327200000000005</v>
          </cell>
        </row>
        <row r="5272">
          <cell r="A5272">
            <v>42889</v>
          </cell>
          <cell r="B5272">
            <v>0</v>
          </cell>
          <cell r="C5272">
            <v>0</v>
          </cell>
          <cell r="D5272">
            <v>243648</v>
          </cell>
          <cell r="E5272">
            <v>2149410</v>
          </cell>
          <cell r="F5272">
            <v>117250</v>
          </cell>
          <cell r="H5272">
            <v>0</v>
          </cell>
          <cell r="I5272">
            <v>0</v>
          </cell>
          <cell r="J5272">
            <v>0</v>
          </cell>
          <cell r="K5272">
            <v>0</v>
          </cell>
          <cell r="L5272">
            <v>3350</v>
          </cell>
          <cell r="M5272">
            <v>131.86000000000001</v>
          </cell>
          <cell r="N5272">
            <v>32.26</v>
          </cell>
          <cell r="O5272">
            <v>0.24465342029425144</v>
          </cell>
          <cell r="P5272">
            <v>240</v>
          </cell>
          <cell r="Q5272">
            <v>111000</v>
          </cell>
          <cell r="R5272">
            <v>8.5949491885332936</v>
          </cell>
          <cell r="S5272">
            <v>72.730746268656716</v>
          </cell>
          <cell r="T5272">
            <v>18909</v>
          </cell>
          <cell r="U5272">
            <v>6.2821398808433067</v>
          </cell>
          <cell r="V5272">
            <v>2510308</v>
          </cell>
          <cell r="W5272">
            <v>50716.800000000003</v>
          </cell>
          <cell r="X5272">
            <v>76.8</v>
          </cell>
          <cell r="Y5272">
            <v>0</v>
          </cell>
          <cell r="Z5272">
            <v>19.923200000000023</v>
          </cell>
        </row>
        <row r="5273">
          <cell r="A5273">
            <v>42890</v>
          </cell>
          <cell r="B5273">
            <v>0</v>
          </cell>
          <cell r="C5273">
            <v>0</v>
          </cell>
          <cell r="D5273">
            <v>315472</v>
          </cell>
          <cell r="E5273">
            <v>2154270</v>
          </cell>
          <cell r="F5273">
            <v>117590</v>
          </cell>
          <cell r="H5273">
            <v>0</v>
          </cell>
          <cell r="I5273">
            <v>0</v>
          </cell>
          <cell r="J5273">
            <v>0</v>
          </cell>
          <cell r="K5273">
            <v>0</v>
          </cell>
          <cell r="L5273">
            <v>4340</v>
          </cell>
          <cell r="M5273">
            <v>131.54</v>
          </cell>
          <cell r="N5273">
            <v>32.29</v>
          </cell>
          <cell r="O5273">
            <v>0.24547666109168315</v>
          </cell>
          <cell r="P5273">
            <v>240</v>
          </cell>
          <cell r="Q5273">
            <v>113000</v>
          </cell>
          <cell r="R5273">
            <v>8.6356241447468456</v>
          </cell>
          <cell r="S5273">
            <v>72.689400921658986</v>
          </cell>
          <cell r="T5273">
            <v>19621</v>
          </cell>
          <cell r="U5273">
            <v>6.3246286135679526</v>
          </cell>
          <cell r="V5273">
            <v>2587332</v>
          </cell>
          <cell r="W5273">
            <v>52921.5</v>
          </cell>
          <cell r="X5273">
            <v>74.3</v>
          </cell>
          <cell r="Y5273">
            <v>0</v>
          </cell>
          <cell r="Z5273">
            <v>21.456800000000001</v>
          </cell>
        </row>
        <row r="5274">
          <cell r="A5274">
            <v>42891</v>
          </cell>
          <cell r="B5274">
            <v>0</v>
          </cell>
          <cell r="C5274">
            <v>0</v>
          </cell>
          <cell r="D5274">
            <v>445008</v>
          </cell>
          <cell r="E5274">
            <v>2160130</v>
          </cell>
          <cell r="F5274">
            <v>118310</v>
          </cell>
          <cell r="H5274">
            <v>0</v>
          </cell>
          <cell r="I5274">
            <v>0</v>
          </cell>
          <cell r="J5274">
            <v>0</v>
          </cell>
          <cell r="K5274">
            <v>0</v>
          </cell>
          <cell r="L5274">
            <v>5810</v>
          </cell>
          <cell r="M5274">
            <v>133.52000000000001</v>
          </cell>
          <cell r="N5274">
            <v>33.090000000000003</v>
          </cell>
          <cell r="O5274">
            <v>0.24782804074295986</v>
          </cell>
          <cell r="P5274">
            <v>240</v>
          </cell>
          <cell r="Q5274">
            <v>118000</v>
          </cell>
          <cell r="R5274">
            <v>8.53220491312163</v>
          </cell>
          <cell r="S5274">
            <v>76.593459552495702</v>
          </cell>
          <cell r="T5274">
            <v>19292</v>
          </cell>
          <cell r="U5274">
            <v>5.9077786688051326</v>
          </cell>
          <cell r="V5274">
            <v>2723448</v>
          </cell>
          <cell r="W5274">
            <v>53320.5</v>
          </cell>
          <cell r="X5274">
            <v>74.599999999999994</v>
          </cell>
          <cell r="Y5274">
            <v>0</v>
          </cell>
          <cell r="Z5274">
            <v>21.539200000000022</v>
          </cell>
        </row>
        <row r="5275">
          <cell r="A5275">
            <v>42892</v>
          </cell>
          <cell r="B5275">
            <v>0</v>
          </cell>
          <cell r="C5275">
            <v>0</v>
          </cell>
          <cell r="D5275">
            <v>70776</v>
          </cell>
          <cell r="E5275">
            <v>2064590</v>
          </cell>
          <cell r="F5275">
            <v>109540</v>
          </cell>
          <cell r="H5275">
            <v>0</v>
          </cell>
          <cell r="I5275">
            <v>0</v>
          </cell>
          <cell r="J5275">
            <v>0</v>
          </cell>
          <cell r="K5275">
            <v>0</v>
          </cell>
          <cell r="L5275">
            <v>1720</v>
          </cell>
          <cell r="M5275">
            <v>128.06</v>
          </cell>
          <cell r="N5275">
            <v>30.73</v>
          </cell>
          <cell r="O5275">
            <v>0.23996564110573168</v>
          </cell>
          <cell r="P5275">
            <v>240</v>
          </cell>
          <cell r="Q5275">
            <v>105000</v>
          </cell>
          <cell r="R5275">
            <v>8.4887162267687017</v>
          </cell>
          <cell r="S5275">
            <v>41.148837209302329</v>
          </cell>
          <cell r="T5275">
            <v>19698</v>
          </cell>
          <cell r="U5275">
            <v>7.3179598611255887</v>
          </cell>
          <cell r="V5275">
            <v>2244906</v>
          </cell>
          <cell r="W5275">
            <v>53356.6</v>
          </cell>
          <cell r="X5275">
            <v>72.900000000000006</v>
          </cell>
          <cell r="Y5275">
            <v>0</v>
          </cell>
          <cell r="Z5275">
            <v>15.768800000000013</v>
          </cell>
        </row>
        <row r="5276">
          <cell r="A5276">
            <v>42893</v>
          </cell>
          <cell r="B5276">
            <v>0</v>
          </cell>
          <cell r="C5276">
            <v>0</v>
          </cell>
          <cell r="D5276">
            <v>16572</v>
          </cell>
          <cell r="E5276">
            <v>1901410</v>
          </cell>
          <cell r="F5276">
            <v>102950</v>
          </cell>
          <cell r="H5276">
            <v>0</v>
          </cell>
          <cell r="I5276">
            <v>0</v>
          </cell>
          <cell r="J5276">
            <v>0</v>
          </cell>
          <cell r="K5276">
            <v>0</v>
          </cell>
          <cell r="L5276">
            <v>960</v>
          </cell>
          <cell r="M5276">
            <v>116.29</v>
          </cell>
          <cell r="N5276">
            <v>27.08</v>
          </cell>
          <cell r="O5276">
            <v>0.23286611058560491</v>
          </cell>
          <cell r="P5276">
            <v>240</v>
          </cell>
          <cell r="Q5276">
            <v>98000</v>
          </cell>
          <cell r="R5276">
            <v>8.6179379138360996</v>
          </cell>
          <cell r="S5276">
            <v>17.262499999999999</v>
          </cell>
          <cell r="T5276">
            <v>19061</v>
          </cell>
          <cell r="U5276">
            <v>7.8661102897079171</v>
          </cell>
          <cell r="V5276">
            <v>2020932</v>
          </cell>
          <cell r="W5276">
            <v>53499.199999999997</v>
          </cell>
          <cell r="X5276">
            <v>68.8</v>
          </cell>
          <cell r="Y5276">
            <v>0</v>
          </cell>
          <cell r="Z5276">
            <v>8.6719999999999899</v>
          </cell>
        </row>
        <row r="5277">
          <cell r="A5277">
            <v>42894</v>
          </cell>
          <cell r="B5277">
            <v>0</v>
          </cell>
          <cell r="C5277">
            <v>0</v>
          </cell>
          <cell r="D5277">
            <v>35595</v>
          </cell>
          <cell r="E5277">
            <v>1974410</v>
          </cell>
          <cell r="F5277">
            <v>104030</v>
          </cell>
          <cell r="H5277">
            <v>0</v>
          </cell>
          <cell r="I5277">
            <v>0</v>
          </cell>
          <cell r="J5277">
            <v>0</v>
          </cell>
          <cell r="K5277">
            <v>0</v>
          </cell>
          <cell r="L5277">
            <v>1110</v>
          </cell>
          <cell r="M5277">
            <v>122.13</v>
          </cell>
          <cell r="N5277">
            <v>29.12</v>
          </cell>
          <cell r="O5277">
            <v>0.23843445508883979</v>
          </cell>
          <cell r="P5277">
            <v>240</v>
          </cell>
          <cell r="Q5277">
            <v>95000</v>
          </cell>
          <cell r="R5277">
            <v>8.5091296159829692</v>
          </cell>
          <cell r="S5277">
            <v>32.067567567567565</v>
          </cell>
          <cell r="T5277">
            <v>22362</v>
          </cell>
          <cell r="U5277">
            <v>8.8219485486285691</v>
          </cell>
          <cell r="V5277">
            <v>2114035</v>
          </cell>
          <cell r="W5277">
            <v>49818.6</v>
          </cell>
          <cell r="X5277">
            <v>67.599999999999994</v>
          </cell>
          <cell r="Y5277">
            <v>0</v>
          </cell>
          <cell r="Z5277">
            <v>8.3279999999999745</v>
          </cell>
        </row>
        <row r="5278">
          <cell r="A5278">
            <v>42895</v>
          </cell>
          <cell r="B5278">
            <v>0</v>
          </cell>
          <cell r="C5278">
            <v>0</v>
          </cell>
          <cell r="D5278">
            <v>400312</v>
          </cell>
          <cell r="E5278">
            <v>2018200</v>
          </cell>
          <cell r="F5278">
            <v>106000</v>
          </cell>
          <cell r="H5278">
            <v>0</v>
          </cell>
          <cell r="I5278">
            <v>0</v>
          </cell>
          <cell r="J5278">
            <v>0</v>
          </cell>
          <cell r="K5278">
            <v>0</v>
          </cell>
          <cell r="L5278">
            <v>1090</v>
          </cell>
          <cell r="M5278">
            <v>122.67</v>
          </cell>
          <cell r="N5278">
            <v>30.14</v>
          </cell>
          <cell r="O5278">
            <v>0.24569984511290455</v>
          </cell>
          <cell r="P5278">
            <v>240</v>
          </cell>
          <cell r="Q5278">
            <v>102000</v>
          </cell>
          <cell r="R5278">
            <v>8.6581886361783642</v>
          </cell>
          <cell r="S5278">
            <v>367.25871559633026</v>
          </cell>
          <cell r="T5278">
            <v>18969</v>
          </cell>
          <cell r="U5278">
            <v>6.2666154884587586</v>
          </cell>
          <cell r="V5278">
            <v>2524512</v>
          </cell>
          <cell r="W5278">
            <v>43553.599999999999</v>
          </cell>
          <cell r="X5278">
            <v>69.7</v>
          </cell>
          <cell r="Y5278">
            <v>0</v>
          </cell>
          <cell r="Z5278">
            <v>10.885599999999982</v>
          </cell>
        </row>
        <row r="5279">
          <cell r="A5279">
            <v>42896</v>
          </cell>
          <cell r="B5279">
            <v>0</v>
          </cell>
          <cell r="C5279">
            <v>0</v>
          </cell>
          <cell r="D5279">
            <v>76100</v>
          </cell>
          <cell r="E5279">
            <v>2009670</v>
          </cell>
          <cell r="F5279">
            <v>107850</v>
          </cell>
          <cell r="H5279">
            <v>0</v>
          </cell>
          <cell r="I5279">
            <v>0</v>
          </cell>
          <cell r="J5279">
            <v>0</v>
          </cell>
          <cell r="K5279">
            <v>0</v>
          </cell>
          <cell r="L5279">
            <v>1410</v>
          </cell>
          <cell r="M5279">
            <v>124.86</v>
          </cell>
          <cell r="N5279">
            <v>30.1</v>
          </cell>
          <cell r="O5279">
            <v>0.241069998398206</v>
          </cell>
          <cell r="P5279">
            <v>240</v>
          </cell>
          <cell r="Q5279">
            <v>101000</v>
          </cell>
          <cell r="R5279">
            <v>8.4795771263815478</v>
          </cell>
          <cell r="S5279">
            <v>53.971631205673759</v>
          </cell>
          <cell r="T5279">
            <v>20784</v>
          </cell>
          <cell r="U5279">
            <v>7.9019410836881505</v>
          </cell>
          <cell r="V5279">
            <v>2193620</v>
          </cell>
          <cell r="W5279">
            <v>46103.6</v>
          </cell>
          <cell r="X5279">
            <v>72.5</v>
          </cell>
          <cell r="Y5279">
            <v>0</v>
          </cell>
          <cell r="Z5279">
            <v>13.699999999999989</v>
          </cell>
        </row>
        <row r="5280">
          <cell r="A5280">
            <v>42897</v>
          </cell>
          <cell r="B5280">
            <v>0</v>
          </cell>
          <cell r="C5280">
            <v>0</v>
          </cell>
          <cell r="D5280">
            <v>202945</v>
          </cell>
          <cell r="E5280">
            <v>2103340</v>
          </cell>
          <cell r="F5280">
            <v>114350</v>
          </cell>
          <cell r="H5280">
            <v>0</v>
          </cell>
          <cell r="I5280">
            <v>0</v>
          </cell>
          <cell r="J5280">
            <v>0</v>
          </cell>
          <cell r="K5280">
            <v>0</v>
          </cell>
          <cell r="L5280">
            <v>2780</v>
          </cell>
          <cell r="M5280">
            <v>129.47999999999999</v>
          </cell>
          <cell r="N5280">
            <v>32.82</v>
          </cell>
          <cell r="O5280">
            <v>0.25347544022242818</v>
          </cell>
          <cell r="P5280">
            <v>240</v>
          </cell>
          <cell r="Q5280">
            <v>110000</v>
          </cell>
          <cell r="R5280">
            <v>8.5638322520852643</v>
          </cell>
          <cell r="S5280">
            <v>73.001798561151077</v>
          </cell>
          <cell r="T5280">
            <v>19114</v>
          </cell>
          <cell r="U5280">
            <v>6.5854934758854604</v>
          </cell>
          <cell r="V5280">
            <v>2420635</v>
          </cell>
          <cell r="W5280">
            <v>47992.7</v>
          </cell>
          <cell r="X5280">
            <v>76.8</v>
          </cell>
          <cell r="Y5280">
            <v>0</v>
          </cell>
          <cell r="Z5280">
            <v>17.02239999999999</v>
          </cell>
        </row>
        <row r="5281">
          <cell r="A5281">
            <v>42898</v>
          </cell>
          <cell r="B5281">
            <v>0</v>
          </cell>
          <cell r="C5281">
            <v>0</v>
          </cell>
          <cell r="D5281">
            <v>531746</v>
          </cell>
          <cell r="E5281">
            <v>2170330</v>
          </cell>
          <cell r="F5281">
            <v>118300</v>
          </cell>
          <cell r="H5281">
            <v>0</v>
          </cell>
          <cell r="I5281">
            <v>0</v>
          </cell>
          <cell r="J5281">
            <v>0</v>
          </cell>
          <cell r="K5281">
            <v>0</v>
          </cell>
          <cell r="L5281">
            <v>7120</v>
          </cell>
          <cell r="M5281">
            <v>131.02000000000001</v>
          </cell>
          <cell r="N5281">
            <v>33.229999999999997</v>
          </cell>
          <cell r="O5281">
            <v>0.25362540070218281</v>
          </cell>
          <cell r="P5281">
            <v>240</v>
          </cell>
          <cell r="Q5281">
            <v>127000</v>
          </cell>
          <cell r="R5281">
            <v>8.7338955884597755</v>
          </cell>
          <cell r="S5281">
            <v>74.683426966292132</v>
          </cell>
          <cell r="T5281">
            <v>21318</v>
          </cell>
          <cell r="U5281">
            <v>6.3038445937704761</v>
          </cell>
          <cell r="V5281">
            <v>2820376</v>
          </cell>
          <cell r="W5281">
            <v>47751.7</v>
          </cell>
          <cell r="X5281">
            <v>79.7</v>
          </cell>
          <cell r="Y5281">
            <v>0</v>
          </cell>
          <cell r="Z5281">
            <v>22.317600000000013</v>
          </cell>
        </row>
        <row r="5282">
          <cell r="A5282">
            <v>42899</v>
          </cell>
          <cell r="B5282">
            <v>0</v>
          </cell>
          <cell r="C5282">
            <v>0</v>
          </cell>
          <cell r="D5282">
            <v>657467</v>
          </cell>
          <cell r="E5282">
            <v>2176360</v>
          </cell>
          <cell r="F5282">
            <v>117900</v>
          </cell>
          <cell r="H5282">
            <v>0</v>
          </cell>
          <cell r="I5282">
            <v>0</v>
          </cell>
          <cell r="J5282">
            <v>0</v>
          </cell>
          <cell r="K5282">
            <v>0</v>
          </cell>
          <cell r="L5282">
            <v>8420</v>
          </cell>
          <cell r="M5282">
            <v>130.24</v>
          </cell>
          <cell r="N5282">
            <v>31.21</v>
          </cell>
          <cell r="O5282">
            <v>0.23963452088452086</v>
          </cell>
          <cell r="P5282">
            <v>240</v>
          </cell>
          <cell r="Q5282">
            <v>125000</v>
          </cell>
          <cell r="R5282">
            <v>8.8078163390663384</v>
          </cell>
          <cell r="S5282">
            <v>78.083966745843227</v>
          </cell>
          <cell r="T5282">
            <v>21215</v>
          </cell>
          <cell r="U5282">
            <v>5.9942230429846663</v>
          </cell>
          <cell r="V5282">
            <v>2951727</v>
          </cell>
          <cell r="W5282">
            <v>51654.1</v>
          </cell>
          <cell r="X5282">
            <v>82.8</v>
          </cell>
          <cell r="Y5282">
            <v>0</v>
          </cell>
          <cell r="Z5282">
            <v>24.891200000000012</v>
          </cell>
        </row>
        <row r="5283">
          <cell r="A5283">
            <v>42900</v>
          </cell>
          <cell r="B5283">
            <v>0</v>
          </cell>
          <cell r="C5283">
            <v>0</v>
          </cell>
          <cell r="D5283">
            <v>612653</v>
          </cell>
          <cell r="E5283">
            <v>2175750</v>
          </cell>
          <cell r="F5283">
            <v>120170</v>
          </cell>
          <cell r="H5283">
            <v>0</v>
          </cell>
          <cell r="I5283">
            <v>0</v>
          </cell>
          <cell r="J5283">
            <v>0</v>
          </cell>
          <cell r="K5283">
            <v>0</v>
          </cell>
          <cell r="L5283">
            <v>7710</v>
          </cell>
          <cell r="M5283">
            <v>133.47999999999999</v>
          </cell>
          <cell r="N5283">
            <v>32.08</v>
          </cell>
          <cell r="O5283">
            <v>0.24033563080611328</v>
          </cell>
          <cell r="P5283">
            <v>240</v>
          </cell>
          <cell r="Q5283">
            <v>127000</v>
          </cell>
          <cell r="R5283">
            <v>8.6002397362900815</v>
          </cell>
          <cell r="S5283">
            <v>79.462127107652393</v>
          </cell>
          <cell r="T5283">
            <v>19954</v>
          </cell>
          <cell r="U5283">
            <v>5.7215809952165539</v>
          </cell>
          <cell r="V5283">
            <v>2908573</v>
          </cell>
          <cell r="W5283">
            <v>54105.7</v>
          </cell>
          <cell r="X5283">
            <v>82.6</v>
          </cell>
          <cell r="Y5283">
            <v>0</v>
          </cell>
          <cell r="Z5283">
            <v>25.036799999999985</v>
          </cell>
        </row>
        <row r="5284">
          <cell r="A5284">
            <v>42901</v>
          </cell>
          <cell r="B5284">
            <v>0</v>
          </cell>
          <cell r="C5284">
            <v>0</v>
          </cell>
          <cell r="D5284">
            <v>329210</v>
          </cell>
          <cell r="E5284">
            <v>2190360</v>
          </cell>
          <cell r="F5284">
            <v>118820</v>
          </cell>
          <cell r="H5284">
            <v>0</v>
          </cell>
          <cell r="I5284">
            <v>0</v>
          </cell>
          <cell r="J5284">
            <v>0</v>
          </cell>
          <cell r="K5284">
            <v>0</v>
          </cell>
          <cell r="L5284">
            <v>4480</v>
          </cell>
          <cell r="M5284">
            <v>134.22</v>
          </cell>
          <cell r="N5284">
            <v>32.85</v>
          </cell>
          <cell r="O5284">
            <v>0.2447474295932052</v>
          </cell>
          <cell r="P5284">
            <v>240</v>
          </cell>
          <cell r="Q5284">
            <v>116000</v>
          </cell>
          <cell r="R5284">
            <v>8.6022202354343609</v>
          </cell>
          <cell r="S5284">
            <v>73.484375</v>
          </cell>
          <cell r="T5284">
            <v>20146</v>
          </cell>
          <cell r="U5284">
            <v>6.3681881753645211</v>
          </cell>
          <cell r="V5284">
            <v>2638390</v>
          </cell>
          <cell r="W5284">
            <v>53393.2</v>
          </cell>
          <cell r="X5284">
            <v>77</v>
          </cell>
          <cell r="Y5284">
            <v>0</v>
          </cell>
          <cell r="Z5284">
            <v>20.819200000000009</v>
          </cell>
        </row>
        <row r="5285">
          <cell r="A5285">
            <v>42902</v>
          </cell>
          <cell r="B5285">
            <v>0</v>
          </cell>
          <cell r="C5285">
            <v>0</v>
          </cell>
          <cell r="D5285">
            <v>376524</v>
          </cell>
          <cell r="E5285">
            <v>2186800</v>
          </cell>
          <cell r="F5285">
            <v>119840</v>
          </cell>
          <cell r="H5285">
            <v>0</v>
          </cell>
          <cell r="I5285">
            <v>0</v>
          </cell>
          <cell r="J5285">
            <v>0</v>
          </cell>
          <cell r="K5285">
            <v>0</v>
          </cell>
          <cell r="L5285">
            <v>5030</v>
          </cell>
          <cell r="M5285">
            <v>133.49</v>
          </cell>
          <cell r="N5285">
            <v>33.04</v>
          </cell>
          <cell r="O5285">
            <v>0.24750917671735709</v>
          </cell>
          <cell r="P5285">
            <v>240</v>
          </cell>
          <cell r="Q5285">
            <v>124000</v>
          </cell>
          <cell r="R5285">
            <v>8.63974829575249</v>
          </cell>
          <cell r="S5285">
            <v>74.85566600397614</v>
          </cell>
          <cell r="T5285">
            <v>19675</v>
          </cell>
          <cell r="U5285">
            <v>6.1155225696230264</v>
          </cell>
          <cell r="V5285">
            <v>2683164</v>
          </cell>
          <cell r="W5285">
            <v>54452.1</v>
          </cell>
          <cell r="X5285">
            <v>77.2</v>
          </cell>
          <cell r="Y5285">
            <v>0</v>
          </cell>
          <cell r="Z5285">
            <v>22.208000000000013</v>
          </cell>
        </row>
        <row r="5286">
          <cell r="A5286">
            <v>42903</v>
          </cell>
          <cell r="B5286">
            <v>0</v>
          </cell>
          <cell r="C5286">
            <v>0</v>
          </cell>
          <cell r="D5286">
            <v>202617</v>
          </cell>
          <cell r="E5286">
            <v>2013200</v>
          </cell>
          <cell r="F5286">
            <v>105170</v>
          </cell>
          <cell r="H5286">
            <v>0</v>
          </cell>
          <cell r="I5286">
            <v>0</v>
          </cell>
          <cell r="J5286">
            <v>0</v>
          </cell>
          <cell r="K5286">
            <v>0</v>
          </cell>
          <cell r="L5286">
            <v>2890</v>
          </cell>
          <cell r="M5286">
            <v>123.36</v>
          </cell>
          <cell r="N5286">
            <v>30.68</v>
          </cell>
          <cell r="O5286">
            <v>0.24870298313878081</v>
          </cell>
          <cell r="P5286">
            <v>240</v>
          </cell>
          <cell r="Q5286">
            <v>118000</v>
          </cell>
          <cell r="R5286">
            <v>8.5861300259403368</v>
          </cell>
          <cell r="S5286">
            <v>70.109688581314884</v>
          </cell>
          <cell r="T5286">
            <v>18800</v>
          </cell>
          <cell r="U5286">
            <v>6.7554019044484086</v>
          </cell>
          <cell r="V5286">
            <v>2320987</v>
          </cell>
          <cell r="W5286">
            <v>54643.199999999997</v>
          </cell>
          <cell r="X5286">
            <v>75.099999999999994</v>
          </cell>
          <cell r="Y5286">
            <v>0</v>
          </cell>
          <cell r="Z5286">
            <v>20.727199999999996</v>
          </cell>
        </row>
        <row r="5287">
          <cell r="A5287">
            <v>42904</v>
          </cell>
          <cell r="B5287">
            <v>0</v>
          </cell>
          <cell r="C5287">
            <v>0</v>
          </cell>
          <cell r="D5287">
            <v>344271</v>
          </cell>
          <cell r="E5287">
            <v>2160450</v>
          </cell>
          <cell r="F5287">
            <v>116930</v>
          </cell>
          <cell r="H5287">
            <v>0</v>
          </cell>
          <cell r="I5287">
            <v>0</v>
          </cell>
          <cell r="J5287">
            <v>0</v>
          </cell>
          <cell r="K5287">
            <v>0</v>
          </cell>
          <cell r="L5287">
            <v>4610</v>
          </cell>
          <cell r="M5287">
            <v>132.86000000000001</v>
          </cell>
          <cell r="N5287">
            <v>31.73</v>
          </cell>
          <cell r="O5287">
            <v>0.23882282101460181</v>
          </cell>
          <cell r="P5287">
            <v>240</v>
          </cell>
          <cell r="Q5287">
            <v>116000</v>
          </cell>
          <cell r="R5287">
            <v>8.5706006322444672</v>
          </cell>
          <cell r="S5287">
            <v>74.679175704989149</v>
          </cell>
          <cell r="T5287">
            <v>19496</v>
          </cell>
          <cell r="U5287">
            <v>6.2020703747371408</v>
          </cell>
          <cell r="V5287">
            <v>2621651</v>
          </cell>
          <cell r="W5287">
            <v>54731</v>
          </cell>
          <cell r="X5287">
            <v>76.099999999999994</v>
          </cell>
          <cell r="Y5287">
            <v>0</v>
          </cell>
          <cell r="Z5287">
            <v>23.349600000000009</v>
          </cell>
        </row>
        <row r="5288">
          <cell r="A5288">
            <v>42905</v>
          </cell>
          <cell r="B5288">
            <v>0</v>
          </cell>
          <cell r="C5288">
            <v>0</v>
          </cell>
          <cell r="D5288">
            <v>99311</v>
          </cell>
          <cell r="E5288">
            <v>2132920</v>
          </cell>
          <cell r="F5288">
            <v>113600</v>
          </cell>
          <cell r="H5288">
            <v>0</v>
          </cell>
          <cell r="I5288">
            <v>0</v>
          </cell>
          <cell r="J5288">
            <v>0</v>
          </cell>
          <cell r="K5288">
            <v>0</v>
          </cell>
          <cell r="L5288">
            <v>1590</v>
          </cell>
          <cell r="M5288">
            <v>131.24</v>
          </cell>
          <cell r="N5288">
            <v>32.06</v>
          </cell>
          <cell r="O5288">
            <v>0.24428527887839074</v>
          </cell>
          <cell r="P5288">
            <v>240</v>
          </cell>
          <cell r="Q5288">
            <v>102000</v>
          </cell>
          <cell r="R5288">
            <v>8.5588235294117645</v>
          </cell>
          <cell r="S5288">
            <v>62.459748427672956</v>
          </cell>
          <cell r="T5288">
            <v>18727</v>
          </cell>
          <cell r="U5288">
            <v>6.6579041712723548</v>
          </cell>
          <cell r="V5288">
            <v>2345831</v>
          </cell>
          <cell r="W5288">
            <v>47409.4</v>
          </cell>
          <cell r="X5288">
            <v>73.599999999999994</v>
          </cell>
          <cell r="Y5288">
            <v>0</v>
          </cell>
          <cell r="Z5288">
            <v>15.52000000000001</v>
          </cell>
        </row>
        <row r="5289">
          <cell r="A5289">
            <v>42906</v>
          </cell>
          <cell r="B5289">
            <v>0</v>
          </cell>
          <cell r="C5289">
            <v>0</v>
          </cell>
          <cell r="D5289">
            <v>132775</v>
          </cell>
          <cell r="E5289">
            <v>2143370</v>
          </cell>
          <cell r="F5289">
            <v>114250</v>
          </cell>
          <cell r="H5289">
            <v>0</v>
          </cell>
          <cell r="I5289">
            <v>0</v>
          </cell>
          <cell r="J5289">
            <v>0</v>
          </cell>
          <cell r="K5289">
            <v>0</v>
          </cell>
          <cell r="L5289">
            <v>2150</v>
          </cell>
          <cell r="M5289">
            <v>130.69999999999999</v>
          </cell>
          <cell r="N5289">
            <v>32.479999999999997</v>
          </cell>
          <cell r="O5289">
            <v>0.24850803366488142</v>
          </cell>
          <cell r="P5289">
            <v>240</v>
          </cell>
          <cell r="Q5289">
            <v>105000</v>
          </cell>
          <cell r="R5289">
            <v>8.6366488140780415</v>
          </cell>
          <cell r="S5289">
            <v>61.755813953488371</v>
          </cell>
          <cell r="T5289">
            <v>20266</v>
          </cell>
          <cell r="U5289">
            <v>7.0707326613383987</v>
          </cell>
          <cell r="V5289">
            <v>2390395</v>
          </cell>
          <cell r="W5289">
            <v>53919.199999999997</v>
          </cell>
          <cell r="X5289">
            <v>75.8</v>
          </cell>
          <cell r="Y5289">
            <v>0</v>
          </cell>
          <cell r="Z5289">
            <v>16.120000000000005</v>
          </cell>
        </row>
        <row r="5290">
          <cell r="A5290">
            <v>42907</v>
          </cell>
          <cell r="B5290">
            <v>0</v>
          </cell>
          <cell r="C5290">
            <v>0</v>
          </cell>
          <cell r="D5290">
            <v>1069240</v>
          </cell>
          <cell r="E5290">
            <v>1378220</v>
          </cell>
          <cell r="F5290">
            <v>52440</v>
          </cell>
          <cell r="H5290">
            <v>0</v>
          </cell>
          <cell r="I5290">
            <v>0</v>
          </cell>
          <cell r="J5290">
            <v>0</v>
          </cell>
          <cell r="K5290">
            <v>0</v>
          </cell>
          <cell r="L5290">
            <v>18500</v>
          </cell>
          <cell r="M5290">
            <v>56.86</v>
          </cell>
          <cell r="N5290">
            <v>19.97</v>
          </cell>
          <cell r="O5290">
            <v>0.35121350685895181</v>
          </cell>
          <cell r="P5290">
            <v>240</v>
          </cell>
          <cell r="Q5290">
            <v>111000</v>
          </cell>
          <cell r="R5290">
            <v>12.580548716144918</v>
          </cell>
          <cell r="S5290">
            <v>57.796756756756757</v>
          </cell>
          <cell r="T5290">
            <v>19093</v>
          </cell>
          <cell r="U5290">
            <v>6.3696795871834873</v>
          </cell>
          <cell r="V5290">
            <v>2499900</v>
          </cell>
          <cell r="W5290">
            <v>53000.6</v>
          </cell>
          <cell r="X5290">
            <v>78.400000000000006</v>
          </cell>
          <cell r="Y5290">
            <v>0</v>
          </cell>
          <cell r="Z5290">
            <v>18.710400000000007</v>
          </cell>
        </row>
        <row r="5291">
          <cell r="A5291">
            <v>42908</v>
          </cell>
          <cell r="B5291">
            <v>0</v>
          </cell>
          <cell r="C5291">
            <v>0</v>
          </cell>
          <cell r="D5291">
            <v>1851730</v>
          </cell>
          <cell r="E5291">
            <v>390670</v>
          </cell>
          <cell r="F5291">
            <v>0</v>
          </cell>
          <cell r="H5291">
            <v>0</v>
          </cell>
          <cell r="I5291">
            <v>0</v>
          </cell>
          <cell r="J5291">
            <v>0</v>
          </cell>
          <cell r="K5291">
            <v>0</v>
          </cell>
          <cell r="L5291">
            <v>39300</v>
          </cell>
          <cell r="M5291">
            <v>0</v>
          </cell>
          <cell r="N5291">
            <v>0</v>
          </cell>
          <cell r="O5291" t="str">
            <v/>
          </cell>
          <cell r="P5291">
            <v>240</v>
          </cell>
          <cell r="Q5291">
            <v>111000</v>
          </cell>
          <cell r="R5291" t="str">
            <v/>
          </cell>
          <cell r="S5291">
            <v>47.117811704834608</v>
          </cell>
          <cell r="T5291">
            <v>18979</v>
          </cell>
          <cell r="U5291">
            <v>7.0587254727078124</v>
          </cell>
          <cell r="V5291">
            <v>2242400</v>
          </cell>
          <cell r="W5291">
            <v>52807.4</v>
          </cell>
          <cell r="X5291">
            <v>75.7</v>
          </cell>
          <cell r="Y5291">
            <v>0</v>
          </cell>
          <cell r="Z5291">
            <v>23.244000000000028</v>
          </cell>
        </row>
        <row r="5292">
          <cell r="A5292">
            <v>42909</v>
          </cell>
          <cell r="B5292">
            <v>0</v>
          </cell>
          <cell r="C5292">
            <v>0</v>
          </cell>
          <cell r="D5292">
            <v>1795690</v>
          </cell>
          <cell r="E5292">
            <v>248310</v>
          </cell>
          <cell r="F5292">
            <v>0</v>
          </cell>
          <cell r="H5292">
            <v>0</v>
          </cell>
          <cell r="I5292">
            <v>0</v>
          </cell>
          <cell r="J5292">
            <v>0</v>
          </cell>
          <cell r="K5292">
            <v>0</v>
          </cell>
          <cell r="L5292">
            <v>23600</v>
          </cell>
          <cell r="M5292">
            <v>16</v>
          </cell>
          <cell r="N5292">
            <v>2.69</v>
          </cell>
          <cell r="O5292">
            <v>0.168125</v>
          </cell>
          <cell r="P5292">
            <v>240</v>
          </cell>
          <cell r="Q5292">
            <v>114000</v>
          </cell>
          <cell r="R5292">
            <v>7.7596875000000001</v>
          </cell>
          <cell r="S5292">
            <v>76.088559322033902</v>
          </cell>
          <cell r="T5292">
            <v>20339</v>
          </cell>
          <cell r="U5292">
            <v>8.2987896281800388</v>
          </cell>
          <cell r="V5292">
            <v>2044000</v>
          </cell>
          <cell r="W5292">
            <v>23866.799999999999</v>
          </cell>
          <cell r="X5292">
            <v>77.2</v>
          </cell>
          <cell r="Y5292">
            <v>0</v>
          </cell>
          <cell r="Z5292">
            <v>25.358400000000003</v>
          </cell>
        </row>
        <row r="5293">
          <cell r="A5293">
            <v>42910</v>
          </cell>
          <cell r="B5293">
            <v>0</v>
          </cell>
          <cell r="C5293">
            <v>0</v>
          </cell>
          <cell r="D5293">
            <v>408858</v>
          </cell>
          <cell r="E5293">
            <v>1609950</v>
          </cell>
          <cell r="F5293">
            <v>83360</v>
          </cell>
          <cell r="H5293">
            <v>0</v>
          </cell>
          <cell r="I5293">
            <v>0</v>
          </cell>
          <cell r="J5293">
            <v>0</v>
          </cell>
          <cell r="K5293">
            <v>0</v>
          </cell>
          <cell r="L5293">
            <v>5260</v>
          </cell>
          <cell r="M5293">
            <v>97.31</v>
          </cell>
          <cell r="N5293">
            <v>22.64</v>
          </cell>
          <cell r="O5293">
            <v>0.23265851402733531</v>
          </cell>
          <cell r="P5293">
            <v>240</v>
          </cell>
          <cell r="Q5293">
            <v>93000</v>
          </cell>
          <cell r="R5293">
            <v>8.7005960332956533</v>
          </cell>
          <cell r="S5293">
            <v>77.729657794676811</v>
          </cell>
          <cell r="T5293">
            <v>18386</v>
          </cell>
          <cell r="U5293">
            <v>7.2943380357802043</v>
          </cell>
          <cell r="V5293">
            <v>2102168</v>
          </cell>
          <cell r="W5293">
            <v>0</v>
          </cell>
          <cell r="X5293">
            <v>71</v>
          </cell>
          <cell r="Y5293">
            <v>0</v>
          </cell>
          <cell r="Z5293">
            <v>12.855999999999987</v>
          </cell>
        </row>
        <row r="5294">
          <cell r="A5294">
            <v>42911</v>
          </cell>
          <cell r="B5294">
            <v>0</v>
          </cell>
          <cell r="C5294">
            <v>0</v>
          </cell>
          <cell r="D5294">
            <v>16659</v>
          </cell>
          <cell r="E5294">
            <v>2019070</v>
          </cell>
          <cell r="F5294">
            <v>101160</v>
          </cell>
          <cell r="H5294">
            <v>0</v>
          </cell>
          <cell r="I5294">
            <v>0</v>
          </cell>
          <cell r="J5294">
            <v>0</v>
          </cell>
          <cell r="K5294">
            <v>0</v>
          </cell>
          <cell r="L5294">
            <v>780</v>
          </cell>
          <cell r="M5294">
            <v>122.86</v>
          </cell>
          <cell r="N5294">
            <v>30.31</v>
          </cell>
          <cell r="O5294">
            <v>0.24670356503337132</v>
          </cell>
          <cell r="P5294">
            <v>240</v>
          </cell>
          <cell r="Q5294">
            <v>93000</v>
          </cell>
          <cell r="R5294">
            <v>8.6286423571544848</v>
          </cell>
          <cell r="S5294">
            <v>21.357692307692307</v>
          </cell>
          <cell r="T5294">
            <v>18329</v>
          </cell>
          <cell r="U5294">
            <v>7.1535704475056958</v>
          </cell>
          <cell r="V5294">
            <v>2136889</v>
          </cell>
          <cell r="W5294">
            <v>0</v>
          </cell>
          <cell r="X5294">
            <v>69.400000000000006</v>
          </cell>
          <cell r="Y5294">
            <v>0</v>
          </cell>
          <cell r="Z5294">
            <v>10.374400000000001</v>
          </cell>
        </row>
        <row r="5295">
          <cell r="A5295">
            <v>42912</v>
          </cell>
          <cell r="B5295">
            <v>0</v>
          </cell>
          <cell r="C5295">
            <v>0</v>
          </cell>
          <cell r="D5295">
            <v>16932</v>
          </cell>
          <cell r="E5295">
            <v>2035930</v>
          </cell>
          <cell r="F5295">
            <v>104840</v>
          </cell>
          <cell r="H5295">
            <v>0</v>
          </cell>
          <cell r="I5295">
            <v>0</v>
          </cell>
          <cell r="J5295">
            <v>0</v>
          </cell>
          <cell r="K5295">
            <v>0</v>
          </cell>
          <cell r="L5295">
            <v>830</v>
          </cell>
          <cell r="M5295">
            <v>124.91</v>
          </cell>
          <cell r="N5295">
            <v>30.43</v>
          </cell>
          <cell r="O5295">
            <v>0.24361540309022497</v>
          </cell>
          <cell r="P5295">
            <v>240</v>
          </cell>
          <cell r="Q5295">
            <v>91000</v>
          </cell>
          <cell r="R5295">
            <v>8.5692498598991271</v>
          </cell>
          <cell r="S5295">
            <v>20.399999999999999</v>
          </cell>
          <cell r="T5295">
            <v>18295</v>
          </cell>
          <cell r="U5295">
            <v>7.0714259893164115</v>
          </cell>
          <cell r="V5295">
            <v>2157702</v>
          </cell>
          <cell r="W5295">
            <v>31528.3</v>
          </cell>
          <cell r="X5295">
            <v>69.8</v>
          </cell>
          <cell r="Y5295">
            <v>0</v>
          </cell>
          <cell r="Z5295">
            <v>10.516799999999996</v>
          </cell>
        </row>
        <row r="5296">
          <cell r="A5296">
            <v>42913</v>
          </cell>
          <cell r="B5296">
            <v>0</v>
          </cell>
          <cell r="C5296">
            <v>0</v>
          </cell>
          <cell r="D5296">
            <v>23270</v>
          </cell>
          <cell r="E5296">
            <v>2019820</v>
          </cell>
          <cell r="F5296">
            <v>103010</v>
          </cell>
          <cell r="H5296">
            <v>0</v>
          </cell>
          <cell r="I5296">
            <v>0</v>
          </cell>
          <cell r="J5296">
            <v>0</v>
          </cell>
          <cell r="K5296">
            <v>0</v>
          </cell>
          <cell r="L5296">
            <v>1030</v>
          </cell>
          <cell r="M5296">
            <v>123.59</v>
          </cell>
          <cell r="N5296">
            <v>28.78</v>
          </cell>
          <cell r="O5296">
            <v>0.2328667367910025</v>
          </cell>
          <cell r="P5296">
            <v>240</v>
          </cell>
          <cell r="Q5296">
            <v>97000</v>
          </cell>
          <cell r="R5296">
            <v>8.5881948377700468</v>
          </cell>
          <cell r="S5296">
            <v>22.592233009708739</v>
          </cell>
          <cell r="T5296">
            <v>19412</v>
          </cell>
          <cell r="U5296">
            <v>7.543734215553795</v>
          </cell>
          <cell r="V5296">
            <v>2146100</v>
          </cell>
          <cell r="W5296">
            <v>47702.400000000001</v>
          </cell>
          <cell r="X5296">
            <v>67.7</v>
          </cell>
          <cell r="Y5296">
            <v>0</v>
          </cell>
          <cell r="Z5296">
            <v>10.519199999999998</v>
          </cell>
        </row>
        <row r="5297">
          <cell r="A5297">
            <v>42914</v>
          </cell>
          <cell r="B5297">
            <v>0</v>
          </cell>
          <cell r="C5297">
            <v>0</v>
          </cell>
          <cell r="D5297">
            <v>240588</v>
          </cell>
          <cell r="E5297">
            <v>2066500</v>
          </cell>
          <cell r="F5297">
            <v>104110</v>
          </cell>
          <cell r="H5297">
            <v>0</v>
          </cell>
          <cell r="I5297">
            <v>0</v>
          </cell>
          <cell r="J5297">
            <v>0</v>
          </cell>
          <cell r="K5297">
            <v>0</v>
          </cell>
          <cell r="L5297">
            <v>3320</v>
          </cell>
          <cell r="M5297">
            <v>127.36</v>
          </cell>
          <cell r="N5297">
            <v>29.58</v>
          </cell>
          <cell r="O5297">
            <v>0.23225502512562812</v>
          </cell>
          <cell r="P5297">
            <v>240</v>
          </cell>
          <cell r="Q5297">
            <v>112000</v>
          </cell>
          <cell r="R5297">
            <v>8.5215530778894468</v>
          </cell>
          <cell r="S5297">
            <v>72.466265060240957</v>
          </cell>
          <cell r="T5297">
            <v>17854</v>
          </cell>
          <cell r="U5297">
            <v>6.1754513731348482</v>
          </cell>
          <cell r="V5297">
            <v>2411198</v>
          </cell>
          <cell r="W5297">
            <v>48416</v>
          </cell>
          <cell r="X5297">
            <v>72</v>
          </cell>
          <cell r="Y5297">
            <v>0</v>
          </cell>
          <cell r="Z5297">
            <v>15.128000000000029</v>
          </cell>
        </row>
        <row r="5298">
          <cell r="A5298">
            <v>42915</v>
          </cell>
          <cell r="B5298">
            <v>0</v>
          </cell>
          <cell r="C5298">
            <v>0</v>
          </cell>
          <cell r="D5298">
            <v>636627</v>
          </cell>
          <cell r="E5298">
            <v>1735270</v>
          </cell>
          <cell r="F5298">
            <v>80820</v>
          </cell>
          <cell r="H5298">
            <v>0</v>
          </cell>
          <cell r="I5298">
            <v>0</v>
          </cell>
          <cell r="J5298">
            <v>0</v>
          </cell>
          <cell r="K5298">
            <v>0</v>
          </cell>
          <cell r="L5298">
            <v>11240</v>
          </cell>
          <cell r="M5298">
            <v>93.93</v>
          </cell>
          <cell r="N5298">
            <v>24.34</v>
          </cell>
          <cell r="O5298">
            <v>0.25912913872032362</v>
          </cell>
          <cell r="P5298">
            <v>240</v>
          </cell>
          <cell r="Q5298">
            <v>121000</v>
          </cell>
          <cell r="R5298">
            <v>9.6672522090918775</v>
          </cell>
          <cell r="S5298">
            <v>56.639412811387899</v>
          </cell>
          <cell r="T5298">
            <v>18823</v>
          </cell>
          <cell r="U5298">
            <v>6.4004049386863633</v>
          </cell>
          <cell r="V5298">
            <v>2452717</v>
          </cell>
          <cell r="W5298">
            <v>47941</v>
          </cell>
          <cell r="X5298">
            <v>77.599999999999994</v>
          </cell>
          <cell r="Y5298">
            <v>0</v>
          </cell>
          <cell r="Z5298">
            <v>21.257600000000011</v>
          </cell>
        </row>
        <row r="5299">
          <cell r="A5299">
            <v>42916</v>
          </cell>
          <cell r="B5299">
            <v>0</v>
          </cell>
          <cell r="C5299">
            <v>0</v>
          </cell>
          <cell r="D5299">
            <v>1759170</v>
          </cell>
          <cell r="E5299">
            <v>732880</v>
          </cell>
          <cell r="F5299">
            <v>0</v>
          </cell>
          <cell r="H5299">
            <v>0</v>
          </cell>
          <cell r="I5299">
            <v>0</v>
          </cell>
          <cell r="J5299">
            <v>0</v>
          </cell>
          <cell r="K5299">
            <v>0</v>
          </cell>
          <cell r="L5299">
            <v>32850</v>
          </cell>
          <cell r="M5299">
            <v>0</v>
          </cell>
          <cell r="N5299">
            <v>4.5</v>
          </cell>
          <cell r="O5299" t="str">
            <v/>
          </cell>
          <cell r="P5299">
            <v>240</v>
          </cell>
          <cell r="Q5299">
            <v>118000</v>
          </cell>
          <cell r="R5299" t="str">
            <v/>
          </cell>
          <cell r="S5299">
            <v>53.551598173515984</v>
          </cell>
          <cell r="T5299">
            <v>20470</v>
          </cell>
          <cell r="U5299">
            <v>6.8505768343331788</v>
          </cell>
          <cell r="V5299">
            <v>2492050</v>
          </cell>
          <cell r="W5299">
            <v>50064.7</v>
          </cell>
          <cell r="X5299">
            <v>78.2</v>
          </cell>
          <cell r="Y5299">
            <v>0</v>
          </cell>
          <cell r="Z5299">
            <v>24.064000000000021</v>
          </cell>
        </row>
        <row r="5300">
          <cell r="A5300">
            <v>42917</v>
          </cell>
          <cell r="B5300">
            <v>0</v>
          </cell>
          <cell r="C5300">
            <v>0</v>
          </cell>
          <cell r="D5300">
            <v>688275</v>
          </cell>
          <cell r="E5300">
            <v>1657200</v>
          </cell>
          <cell r="F5300">
            <v>57920</v>
          </cell>
          <cell r="H5300">
            <v>0</v>
          </cell>
          <cell r="I5300">
            <v>0</v>
          </cell>
          <cell r="J5300">
            <v>0</v>
          </cell>
          <cell r="K5300">
            <v>0</v>
          </cell>
          <cell r="L5300">
            <v>8740</v>
          </cell>
          <cell r="M5300">
            <v>101.3</v>
          </cell>
          <cell r="N5300">
            <v>26.44</v>
          </cell>
          <cell r="O5300">
            <v>0.26100691016781841</v>
          </cell>
          <cell r="P5300">
            <v>240</v>
          </cell>
          <cell r="Q5300">
            <v>114000</v>
          </cell>
          <cell r="R5300">
            <v>8.4655478775913124</v>
          </cell>
          <cell r="S5300">
            <v>78.75</v>
          </cell>
          <cell r="T5300">
            <v>22350</v>
          </cell>
          <cell r="U5300">
            <v>7.7556539811391811</v>
          </cell>
          <cell r="V5300">
            <v>2403395</v>
          </cell>
          <cell r="W5300">
            <v>37708.199999999997</v>
          </cell>
          <cell r="X5300">
            <v>76.2</v>
          </cell>
          <cell r="Y5300">
            <v>0</v>
          </cell>
          <cell r="Z5300">
            <v>20.067200000000014</v>
          </cell>
        </row>
        <row r="5301">
          <cell r="A5301">
            <v>42918</v>
          </cell>
          <cell r="B5301">
            <v>0</v>
          </cell>
          <cell r="C5301">
            <v>0</v>
          </cell>
          <cell r="D5301">
            <v>207199</v>
          </cell>
          <cell r="E5301">
            <v>2159440</v>
          </cell>
          <cell r="F5301">
            <v>108620</v>
          </cell>
          <cell r="H5301">
            <v>0</v>
          </cell>
          <cell r="I5301">
            <v>0</v>
          </cell>
          <cell r="J5301">
            <v>0</v>
          </cell>
          <cell r="K5301">
            <v>0</v>
          </cell>
          <cell r="L5301">
            <v>3130</v>
          </cell>
          <cell r="M5301">
            <v>131.02000000000001</v>
          </cell>
          <cell r="N5301">
            <v>35.08</v>
          </cell>
          <cell r="O5301">
            <v>0.26774538238436879</v>
          </cell>
          <cell r="P5301">
            <v>240</v>
          </cell>
          <cell r="Q5301">
            <v>109000</v>
          </cell>
          <cell r="R5301">
            <v>8.6553961227293534</v>
          </cell>
          <cell r="S5301">
            <v>66.19776357827476</v>
          </cell>
          <cell r="T5301">
            <v>19152</v>
          </cell>
          <cell r="U5301">
            <v>6.4529683560387001</v>
          </cell>
          <cell r="V5301">
            <v>2475259</v>
          </cell>
          <cell r="W5301">
            <v>38</v>
          </cell>
          <cell r="X5301">
            <v>76.099999999999994</v>
          </cell>
          <cell r="Y5301">
            <v>0</v>
          </cell>
          <cell r="Z5301">
            <v>18.388000000000019</v>
          </cell>
        </row>
        <row r="5302">
          <cell r="A5302">
            <v>42919</v>
          </cell>
          <cell r="B5302">
            <v>0</v>
          </cell>
          <cell r="C5302">
            <v>0</v>
          </cell>
          <cell r="D5302">
            <v>390852</v>
          </cell>
          <cell r="E5302">
            <v>2190430</v>
          </cell>
          <cell r="F5302">
            <v>111020</v>
          </cell>
          <cell r="H5302">
            <v>0</v>
          </cell>
          <cell r="I5302">
            <v>0</v>
          </cell>
          <cell r="J5302">
            <v>0</v>
          </cell>
          <cell r="K5302">
            <v>0</v>
          </cell>
          <cell r="L5302">
            <v>5030</v>
          </cell>
          <cell r="M5302">
            <v>133.4</v>
          </cell>
          <cell r="N5302">
            <v>36.619999999999997</v>
          </cell>
          <cell r="O5302">
            <v>0.2745127436281859</v>
          </cell>
          <cell r="P5302">
            <v>240</v>
          </cell>
          <cell r="Q5302">
            <v>118000</v>
          </cell>
          <cell r="R5302">
            <v>8.6261244377811099</v>
          </cell>
          <cell r="S5302">
            <v>77.70417495029821</v>
          </cell>
          <cell r="T5302">
            <v>20164</v>
          </cell>
          <cell r="U5302">
            <v>6.2462442920593606</v>
          </cell>
          <cell r="V5302">
            <v>2692302</v>
          </cell>
          <cell r="W5302">
            <v>26773.7</v>
          </cell>
          <cell r="X5302">
            <v>75</v>
          </cell>
          <cell r="Y5302">
            <v>0</v>
          </cell>
          <cell r="Z5302">
            <v>21.318399999999997</v>
          </cell>
        </row>
        <row r="5303">
          <cell r="A5303">
            <v>42920</v>
          </cell>
          <cell r="B5303">
            <v>0</v>
          </cell>
          <cell r="C5303">
            <v>0</v>
          </cell>
          <cell r="D5303">
            <v>397075</v>
          </cell>
          <cell r="E5303">
            <v>2197560</v>
          </cell>
          <cell r="F5303">
            <v>110890</v>
          </cell>
          <cell r="H5303">
            <v>0</v>
          </cell>
          <cell r="I5303">
            <v>0</v>
          </cell>
          <cell r="J5303">
            <v>0</v>
          </cell>
          <cell r="K5303">
            <v>0</v>
          </cell>
          <cell r="L5303">
            <v>5200</v>
          </cell>
          <cell r="M5303">
            <v>135.63999999999999</v>
          </cell>
          <cell r="N5303">
            <v>35.97</v>
          </cell>
          <cell r="O5303">
            <v>0.26518726039516366</v>
          </cell>
          <cell r="P5303">
            <v>240</v>
          </cell>
          <cell r="Q5303">
            <v>118000</v>
          </cell>
          <cell r="R5303">
            <v>8.5094736066057202</v>
          </cell>
          <cell r="S5303">
            <v>76.36057692307692</v>
          </cell>
          <cell r="T5303">
            <v>19912</v>
          </cell>
          <cell r="U5303">
            <v>6.138035316620619</v>
          </cell>
          <cell r="V5303">
            <v>2705525</v>
          </cell>
          <cell r="W5303">
            <v>53821.3</v>
          </cell>
          <cell r="X5303">
            <v>75.099999999999994</v>
          </cell>
          <cell r="Y5303">
            <v>0</v>
          </cell>
          <cell r="Z5303">
            <v>21.687200000000018</v>
          </cell>
        </row>
        <row r="5304">
          <cell r="A5304">
            <v>42921</v>
          </cell>
          <cell r="B5304">
            <v>0</v>
          </cell>
          <cell r="C5304">
            <v>0</v>
          </cell>
          <cell r="D5304">
            <v>464566</v>
          </cell>
          <cell r="E5304">
            <v>2198970</v>
          </cell>
          <cell r="F5304">
            <v>111660</v>
          </cell>
          <cell r="H5304">
            <v>0</v>
          </cell>
          <cell r="I5304">
            <v>0</v>
          </cell>
          <cell r="J5304">
            <v>0</v>
          </cell>
          <cell r="K5304">
            <v>0</v>
          </cell>
          <cell r="L5304">
            <v>5830</v>
          </cell>
          <cell r="M5304">
            <v>135.44999999999999</v>
          </cell>
          <cell r="N5304">
            <v>35.869999999999997</v>
          </cell>
          <cell r="O5304">
            <v>0.26482096714654857</v>
          </cell>
          <cell r="P5304">
            <v>240</v>
          </cell>
          <cell r="Q5304">
            <v>120000</v>
          </cell>
          <cell r="R5304">
            <v>8.529457364341086</v>
          </cell>
          <cell r="S5304">
            <v>79.685420240137219</v>
          </cell>
          <cell r="T5304">
            <v>20918</v>
          </cell>
          <cell r="U5304">
            <v>6.2862630243053106</v>
          </cell>
          <cell r="V5304">
            <v>2775196</v>
          </cell>
          <cell r="W5304">
            <v>54829.4</v>
          </cell>
          <cell r="X5304">
            <v>76.5</v>
          </cell>
          <cell r="Y5304">
            <v>0</v>
          </cell>
          <cell r="Z5304">
            <v>24.458400000000012</v>
          </cell>
        </row>
        <row r="5305">
          <cell r="A5305">
            <v>42922</v>
          </cell>
          <cell r="B5305">
            <v>0</v>
          </cell>
          <cell r="C5305">
            <v>0</v>
          </cell>
          <cell r="D5305">
            <v>478735</v>
          </cell>
          <cell r="E5305">
            <v>2184660</v>
          </cell>
          <cell r="F5305">
            <v>109870</v>
          </cell>
          <cell r="H5305">
            <v>0</v>
          </cell>
          <cell r="I5305">
            <v>0</v>
          </cell>
          <cell r="J5305">
            <v>0</v>
          </cell>
          <cell r="K5305">
            <v>0</v>
          </cell>
          <cell r="L5305">
            <v>6030</v>
          </cell>
          <cell r="M5305">
            <v>135.18</v>
          </cell>
          <cell r="N5305">
            <v>36.14</v>
          </cell>
          <cell r="O5305">
            <v>0.26734724071608224</v>
          </cell>
          <cell r="P5305">
            <v>240</v>
          </cell>
          <cell r="Q5305">
            <v>120000</v>
          </cell>
          <cell r="R5305">
            <v>8.4869433348128425</v>
          </cell>
          <cell r="S5305">
            <v>79.392205638474294</v>
          </cell>
          <cell r="T5305">
            <v>22305</v>
          </cell>
          <cell r="U5305">
            <v>6.707750611643676</v>
          </cell>
          <cell r="V5305">
            <v>2773265</v>
          </cell>
          <cell r="W5305">
            <v>55073.7</v>
          </cell>
          <cell r="X5305">
            <v>76.099999999999994</v>
          </cell>
          <cell r="Y5305">
            <v>0</v>
          </cell>
          <cell r="Z5305">
            <v>23.78</v>
          </cell>
        </row>
        <row r="5306">
          <cell r="A5306">
            <v>42923</v>
          </cell>
          <cell r="B5306">
            <v>0</v>
          </cell>
          <cell r="C5306">
            <v>0</v>
          </cell>
          <cell r="D5306">
            <v>562878</v>
          </cell>
          <cell r="E5306">
            <v>2147640</v>
          </cell>
          <cell r="F5306">
            <v>106100</v>
          </cell>
          <cell r="H5306">
            <v>0</v>
          </cell>
          <cell r="I5306">
            <v>0</v>
          </cell>
          <cell r="J5306">
            <v>0</v>
          </cell>
          <cell r="K5306">
            <v>0</v>
          </cell>
          <cell r="L5306">
            <v>7060</v>
          </cell>
          <cell r="M5306">
            <v>133.29</v>
          </cell>
          <cell r="N5306">
            <v>36.26</v>
          </cell>
          <cell r="O5306">
            <v>0.2720384124840573</v>
          </cell>
          <cell r="P5306">
            <v>240</v>
          </cell>
          <cell r="Q5306">
            <v>123000</v>
          </cell>
          <cell r="R5306">
            <v>8.4542726386075469</v>
          </cell>
          <cell r="S5306">
            <v>79.72776203966005</v>
          </cell>
          <cell r="T5306">
            <v>19788</v>
          </cell>
          <cell r="U5306">
            <v>5.8592226563914593</v>
          </cell>
          <cell r="V5306">
            <v>2816618</v>
          </cell>
          <cell r="W5306">
            <v>55406.7</v>
          </cell>
          <cell r="X5306">
            <v>79.7</v>
          </cell>
          <cell r="Y5306">
            <v>0</v>
          </cell>
          <cell r="Z5306">
            <v>24.680800000000033</v>
          </cell>
        </row>
        <row r="5307">
          <cell r="A5307">
            <v>42924</v>
          </cell>
          <cell r="B5307">
            <v>0</v>
          </cell>
          <cell r="C5307">
            <v>0</v>
          </cell>
          <cell r="D5307">
            <v>208918</v>
          </cell>
          <cell r="E5307">
            <v>2180140</v>
          </cell>
          <cell r="F5307">
            <v>108150</v>
          </cell>
          <cell r="H5307">
            <v>0</v>
          </cell>
          <cell r="I5307">
            <v>0</v>
          </cell>
          <cell r="J5307">
            <v>0</v>
          </cell>
          <cell r="K5307">
            <v>0</v>
          </cell>
          <cell r="L5307">
            <v>2970</v>
          </cell>
          <cell r="M5307">
            <v>134.47999999999999</v>
          </cell>
          <cell r="N5307">
            <v>36.729999999999997</v>
          </cell>
          <cell r="O5307">
            <v>0.27312611540749554</v>
          </cell>
          <cell r="P5307">
            <v>240</v>
          </cell>
          <cell r="Q5307">
            <v>106000</v>
          </cell>
          <cell r="R5307">
            <v>8.507919393218323</v>
          </cell>
          <cell r="S5307">
            <v>70.342760942760947</v>
          </cell>
          <cell r="T5307">
            <v>19616</v>
          </cell>
          <cell r="U5307">
            <v>6.5512139957904987</v>
          </cell>
          <cell r="V5307">
            <v>2497208</v>
          </cell>
          <cell r="W5307">
            <v>54591.1</v>
          </cell>
          <cell r="X5307">
            <v>78.900000000000006</v>
          </cell>
          <cell r="Y5307">
            <v>0</v>
          </cell>
          <cell r="Z5307">
            <v>21.372000000000014</v>
          </cell>
        </row>
        <row r="5308">
          <cell r="A5308">
            <v>42925</v>
          </cell>
          <cell r="B5308">
            <v>0</v>
          </cell>
          <cell r="C5308">
            <v>0</v>
          </cell>
          <cell r="D5308">
            <v>342102</v>
          </cell>
          <cell r="E5308">
            <v>2181570</v>
          </cell>
          <cell r="F5308">
            <v>106810</v>
          </cell>
          <cell r="H5308">
            <v>0</v>
          </cell>
          <cell r="I5308">
            <v>0</v>
          </cell>
          <cell r="J5308">
            <v>0</v>
          </cell>
          <cell r="K5308">
            <v>0</v>
          </cell>
          <cell r="L5308">
            <v>4570</v>
          </cell>
          <cell r="M5308">
            <v>135.35</v>
          </cell>
          <cell r="N5308">
            <v>37.590000000000003</v>
          </cell>
          <cell r="O5308">
            <v>0.27772441817510163</v>
          </cell>
          <cell r="P5308">
            <v>240</v>
          </cell>
          <cell r="Q5308">
            <v>116000</v>
          </cell>
          <cell r="R5308">
            <v>8.4535648319172516</v>
          </cell>
          <cell r="S5308">
            <v>74.858205689277895</v>
          </cell>
          <cell r="T5308">
            <v>19672</v>
          </cell>
          <cell r="U5308">
            <v>6.2370500919603336</v>
          </cell>
          <cell r="V5308">
            <v>2630482</v>
          </cell>
          <cell r="W5308">
            <v>52985.1</v>
          </cell>
          <cell r="X5308">
            <v>78.3</v>
          </cell>
          <cell r="Y5308">
            <v>0</v>
          </cell>
          <cell r="Z5308">
            <v>21.792800000000014</v>
          </cell>
        </row>
        <row r="5309">
          <cell r="A5309">
            <v>42926</v>
          </cell>
          <cell r="B5309">
            <v>0</v>
          </cell>
          <cell r="C5309">
            <v>0</v>
          </cell>
          <cell r="D5309">
            <v>469477</v>
          </cell>
          <cell r="E5309">
            <v>2193960</v>
          </cell>
          <cell r="F5309">
            <v>108120</v>
          </cell>
          <cell r="H5309">
            <v>0</v>
          </cell>
          <cell r="I5309">
            <v>0</v>
          </cell>
          <cell r="J5309">
            <v>0</v>
          </cell>
          <cell r="K5309">
            <v>0</v>
          </cell>
          <cell r="L5309">
            <v>5450</v>
          </cell>
          <cell r="M5309">
            <v>135.76</v>
          </cell>
          <cell r="N5309">
            <v>35.96</v>
          </cell>
          <cell r="O5309">
            <v>0.26487919858573955</v>
          </cell>
          <cell r="P5309">
            <v>240</v>
          </cell>
          <cell r="Q5309">
            <v>123000</v>
          </cell>
          <cell r="R5309">
            <v>8.4784914555097224</v>
          </cell>
          <cell r="S5309">
            <v>86.142568807339444</v>
          </cell>
          <cell r="T5309">
            <v>21107</v>
          </cell>
          <cell r="U5309">
            <v>6.3513894897344709</v>
          </cell>
          <cell r="V5309">
            <v>2771557</v>
          </cell>
          <cell r="W5309">
            <v>54569</v>
          </cell>
          <cell r="X5309">
            <v>80.5</v>
          </cell>
          <cell r="Y5309">
            <v>0</v>
          </cell>
          <cell r="Z5309">
            <v>23.399200000000022</v>
          </cell>
        </row>
        <row r="5310">
          <cell r="A5310">
            <v>42927</v>
          </cell>
          <cell r="B5310">
            <v>0</v>
          </cell>
          <cell r="C5310">
            <v>0</v>
          </cell>
          <cell r="D5310">
            <v>544390</v>
          </cell>
          <cell r="E5310">
            <v>2208660</v>
          </cell>
          <cell r="F5310">
            <v>111920</v>
          </cell>
          <cell r="H5310">
            <v>0</v>
          </cell>
          <cell r="I5310">
            <v>0</v>
          </cell>
          <cell r="J5310">
            <v>0</v>
          </cell>
          <cell r="K5310">
            <v>0</v>
          </cell>
          <cell r="L5310">
            <v>6960</v>
          </cell>
          <cell r="M5310">
            <v>137.93</v>
          </cell>
          <cell r="N5310">
            <v>36.520000000000003</v>
          </cell>
          <cell r="O5310">
            <v>0.26477198578989342</v>
          </cell>
          <cell r="P5310">
            <v>240</v>
          </cell>
          <cell r="Q5310">
            <v>124000</v>
          </cell>
          <cell r="R5310">
            <v>8.4121655912419335</v>
          </cell>
          <cell r="S5310">
            <v>78.216954022988503</v>
          </cell>
          <cell r="T5310">
            <v>20555</v>
          </cell>
          <cell r="U5310">
            <v>5.9836123938470553</v>
          </cell>
          <cell r="V5310">
            <v>2864970</v>
          </cell>
          <cell r="W5310">
            <v>54770.2</v>
          </cell>
          <cell r="X5310">
            <v>82.3</v>
          </cell>
          <cell r="Y5310">
            <v>0</v>
          </cell>
          <cell r="Z5310">
            <v>24.688800000000015</v>
          </cell>
        </row>
        <row r="5311">
          <cell r="A5311">
            <v>42928</v>
          </cell>
          <cell r="B5311">
            <v>0</v>
          </cell>
          <cell r="C5311">
            <v>0</v>
          </cell>
          <cell r="D5311">
            <v>585485</v>
          </cell>
          <cell r="E5311">
            <v>2209820</v>
          </cell>
          <cell r="F5311">
            <v>112690</v>
          </cell>
          <cell r="H5311">
            <v>0</v>
          </cell>
          <cell r="I5311">
            <v>0</v>
          </cell>
          <cell r="J5311">
            <v>0</v>
          </cell>
          <cell r="K5311">
            <v>0</v>
          </cell>
          <cell r="L5311">
            <v>7490</v>
          </cell>
          <cell r="M5311">
            <v>138.16</v>
          </cell>
          <cell r="N5311">
            <v>35.799999999999997</v>
          </cell>
          <cell r="O5311">
            <v>0.25911986103068907</v>
          </cell>
          <cell r="P5311">
            <v>240</v>
          </cell>
          <cell r="Q5311">
            <v>130000</v>
          </cell>
          <cell r="R5311">
            <v>8.4051462072958891</v>
          </cell>
          <cell r="S5311">
            <v>78.168891855807743</v>
          </cell>
          <cell r="T5311">
            <v>20418</v>
          </cell>
          <cell r="U5311">
            <v>5.8557913614019279</v>
          </cell>
          <cell r="V5311">
            <v>2907995</v>
          </cell>
          <cell r="W5311">
            <v>55284.800000000003</v>
          </cell>
          <cell r="X5311">
            <v>80.900000000000006</v>
          </cell>
          <cell r="Y5311">
            <v>0</v>
          </cell>
          <cell r="Z5311">
            <v>25.13839999999999</v>
          </cell>
        </row>
        <row r="5312">
          <cell r="A5312">
            <v>42929</v>
          </cell>
          <cell r="B5312">
            <v>0</v>
          </cell>
          <cell r="C5312">
            <v>0</v>
          </cell>
          <cell r="D5312">
            <v>689569</v>
          </cell>
          <cell r="E5312">
            <v>2211270</v>
          </cell>
          <cell r="F5312">
            <v>112290</v>
          </cell>
          <cell r="H5312">
            <v>0</v>
          </cell>
          <cell r="I5312">
            <v>0</v>
          </cell>
          <cell r="J5312">
            <v>0</v>
          </cell>
          <cell r="K5312">
            <v>0</v>
          </cell>
          <cell r="L5312">
            <v>8740</v>
          </cell>
          <cell r="M5312">
            <v>138.05000000000001</v>
          </cell>
          <cell r="N5312">
            <v>36.409999999999997</v>
          </cell>
          <cell r="O5312">
            <v>0.26374501992031868</v>
          </cell>
          <cell r="P5312">
            <v>240</v>
          </cell>
          <cell r="Q5312">
            <v>133000</v>
          </cell>
          <cell r="R5312">
            <v>8.4156465048895335</v>
          </cell>
          <cell r="S5312">
            <v>78.898054919908461</v>
          </cell>
          <cell r="T5312">
            <v>19890</v>
          </cell>
          <cell r="U5312">
            <v>5.5053268545754266</v>
          </cell>
          <cell r="V5312">
            <v>3013129</v>
          </cell>
          <cell r="W5312">
            <v>55955.9</v>
          </cell>
          <cell r="X5312">
            <v>82.7</v>
          </cell>
          <cell r="Y5312">
            <v>0</v>
          </cell>
          <cell r="Z5312">
            <v>27.565600000000018</v>
          </cell>
        </row>
        <row r="5313">
          <cell r="A5313">
            <v>42930</v>
          </cell>
          <cell r="B5313">
            <v>0</v>
          </cell>
          <cell r="C5313">
            <v>0</v>
          </cell>
          <cell r="D5313">
            <v>509701</v>
          </cell>
          <cell r="E5313">
            <v>2252790</v>
          </cell>
          <cell r="F5313">
            <v>116150</v>
          </cell>
          <cell r="H5313">
            <v>0</v>
          </cell>
          <cell r="I5313">
            <v>0</v>
          </cell>
          <cell r="J5313">
            <v>0</v>
          </cell>
          <cell r="K5313">
            <v>0</v>
          </cell>
          <cell r="L5313">
            <v>6470</v>
          </cell>
          <cell r="M5313">
            <v>140.85</v>
          </cell>
          <cell r="N5313">
            <v>37.36</v>
          </cell>
          <cell r="O5313">
            <v>0.26524671636492725</v>
          </cell>
          <cell r="P5313">
            <v>240</v>
          </cell>
          <cell r="Q5313">
            <v>124000</v>
          </cell>
          <cell r="R5313">
            <v>8.4094426695065678</v>
          </cell>
          <cell r="S5313">
            <v>78.779134466769705</v>
          </cell>
          <cell r="T5313">
            <v>20408</v>
          </cell>
          <cell r="U5313">
            <v>5.9126066779428204</v>
          </cell>
          <cell r="V5313">
            <v>2878641</v>
          </cell>
          <cell r="W5313">
            <v>56029.4</v>
          </cell>
          <cell r="X5313">
            <v>78.2</v>
          </cell>
          <cell r="Y5313">
            <v>0</v>
          </cell>
          <cell r="Z5313">
            <v>24.772800000000032</v>
          </cell>
        </row>
        <row r="5314">
          <cell r="A5314">
            <v>42931</v>
          </cell>
          <cell r="B5314">
            <v>0</v>
          </cell>
          <cell r="C5314">
            <v>0</v>
          </cell>
          <cell r="D5314">
            <v>252897</v>
          </cell>
          <cell r="E5314">
            <v>2234390</v>
          </cell>
          <cell r="F5314">
            <v>113110</v>
          </cell>
          <cell r="H5314">
            <v>0</v>
          </cell>
          <cell r="I5314">
            <v>0</v>
          </cell>
          <cell r="J5314">
            <v>0</v>
          </cell>
          <cell r="K5314">
            <v>0</v>
          </cell>
          <cell r="L5314">
            <v>3520</v>
          </cell>
          <cell r="M5314">
            <v>140.76</v>
          </cell>
          <cell r="N5314">
            <v>35.54</v>
          </cell>
          <cell r="O5314">
            <v>0.25248650184711569</v>
          </cell>
          <cell r="P5314">
            <v>240</v>
          </cell>
          <cell r="Q5314">
            <v>113000</v>
          </cell>
          <cell r="R5314">
            <v>8.3386615515771521</v>
          </cell>
          <cell r="S5314">
            <v>71.845738636363635</v>
          </cell>
          <cell r="T5314">
            <v>25032</v>
          </cell>
          <cell r="U5314">
            <v>8.028269529614132</v>
          </cell>
          <cell r="V5314">
            <v>2600397</v>
          </cell>
          <cell r="W5314">
            <v>55969.2</v>
          </cell>
          <cell r="X5314">
            <v>77.7</v>
          </cell>
          <cell r="Y5314">
            <v>0</v>
          </cell>
          <cell r="Z5314">
            <v>22.293600000000026</v>
          </cell>
        </row>
        <row r="5315">
          <cell r="A5315">
            <v>42932</v>
          </cell>
          <cell r="B5315">
            <v>0</v>
          </cell>
          <cell r="C5315">
            <v>0</v>
          </cell>
          <cell r="D5315">
            <v>245509</v>
          </cell>
          <cell r="E5315">
            <v>2225900</v>
          </cell>
          <cell r="F5315">
            <v>114030</v>
          </cell>
          <cell r="H5315">
            <v>0</v>
          </cell>
          <cell r="I5315">
            <v>0</v>
          </cell>
          <cell r="J5315">
            <v>0</v>
          </cell>
          <cell r="K5315">
            <v>0</v>
          </cell>
          <cell r="L5315">
            <v>3560</v>
          </cell>
          <cell r="M5315">
            <v>140.51</v>
          </cell>
          <cell r="N5315">
            <v>36.82</v>
          </cell>
          <cell r="O5315">
            <v>0.2620454060209238</v>
          </cell>
          <cell r="P5315">
            <v>240</v>
          </cell>
          <cell r="Q5315">
            <v>111000</v>
          </cell>
          <cell r="R5315">
            <v>8.3265603871610558</v>
          </cell>
          <cell r="S5315">
            <v>68.963202247191006</v>
          </cell>
          <cell r="T5315">
            <v>22979</v>
          </cell>
          <cell r="U5315">
            <v>7.412468830245075</v>
          </cell>
          <cell r="V5315">
            <v>2585439</v>
          </cell>
          <cell r="W5315">
            <v>57660.6</v>
          </cell>
          <cell r="X5315">
            <v>74.400000000000006</v>
          </cell>
          <cell r="Y5315">
            <v>0</v>
          </cell>
          <cell r="Z5315">
            <v>19.273600000000016</v>
          </cell>
        </row>
        <row r="5316">
          <cell r="A5316">
            <v>42933</v>
          </cell>
          <cell r="B5316">
            <v>0</v>
          </cell>
          <cell r="C5316">
            <v>0</v>
          </cell>
          <cell r="D5316">
            <v>519179</v>
          </cell>
          <cell r="E5316">
            <v>2235750</v>
          </cell>
          <cell r="F5316">
            <v>113550</v>
          </cell>
          <cell r="H5316">
            <v>0</v>
          </cell>
          <cell r="I5316">
            <v>0</v>
          </cell>
          <cell r="J5316">
            <v>0</v>
          </cell>
          <cell r="K5316">
            <v>0</v>
          </cell>
          <cell r="L5316">
            <v>6820</v>
          </cell>
          <cell r="M5316">
            <v>141.44</v>
          </cell>
          <cell r="N5316">
            <v>36.869999999999997</v>
          </cell>
          <cell r="O5316">
            <v>0.26067590497737553</v>
          </cell>
          <cell r="P5316">
            <v>240</v>
          </cell>
          <cell r="Q5316">
            <v>127000</v>
          </cell>
          <cell r="R5316">
            <v>8.3049349547511309</v>
          </cell>
          <cell r="S5316">
            <v>76.125953079178885</v>
          </cell>
          <cell r="T5316">
            <v>19740</v>
          </cell>
          <cell r="U5316">
            <v>5.7393343301450006</v>
          </cell>
          <cell r="V5316">
            <v>2868479</v>
          </cell>
          <cell r="W5316">
            <v>57073.3</v>
          </cell>
          <cell r="X5316">
            <v>78.599999999999994</v>
          </cell>
          <cell r="Y5316">
            <v>0</v>
          </cell>
          <cell r="Z5316">
            <v>24.17600000000003</v>
          </cell>
        </row>
        <row r="5317">
          <cell r="A5317">
            <v>42934</v>
          </cell>
          <cell r="B5317">
            <v>0</v>
          </cell>
          <cell r="C5317">
            <v>0</v>
          </cell>
          <cell r="D5317">
            <v>681181</v>
          </cell>
          <cell r="E5317">
            <v>2238620</v>
          </cell>
          <cell r="F5317">
            <v>115590</v>
          </cell>
          <cell r="H5317">
            <v>0</v>
          </cell>
          <cell r="I5317">
            <v>0</v>
          </cell>
          <cell r="J5317">
            <v>0</v>
          </cell>
          <cell r="K5317">
            <v>0</v>
          </cell>
          <cell r="L5317">
            <v>8760</v>
          </cell>
          <cell r="M5317">
            <v>141.77000000000001</v>
          </cell>
          <cell r="N5317">
            <v>36.14</v>
          </cell>
          <cell r="O5317">
            <v>0.25491994074910063</v>
          </cell>
          <cell r="P5317">
            <v>240</v>
          </cell>
          <cell r="Q5317">
            <v>132000</v>
          </cell>
          <cell r="R5317">
            <v>8.3029202228962404</v>
          </cell>
          <cell r="S5317">
            <v>77.760388127853886</v>
          </cell>
          <cell r="T5317">
            <v>20565</v>
          </cell>
          <cell r="U5317">
            <v>5.6504120885908931</v>
          </cell>
          <cell r="V5317">
            <v>3035391</v>
          </cell>
          <cell r="W5317">
            <v>56443.5</v>
          </cell>
          <cell r="X5317">
            <v>80.099999999999994</v>
          </cell>
          <cell r="Y5317">
            <v>0</v>
          </cell>
          <cell r="Z5317">
            <v>26.549600000000012</v>
          </cell>
        </row>
        <row r="5318">
          <cell r="A5318">
            <v>42935</v>
          </cell>
          <cell r="B5318">
            <v>0</v>
          </cell>
          <cell r="C5318">
            <v>0</v>
          </cell>
          <cell r="D5318">
            <v>723758</v>
          </cell>
          <cell r="E5318">
            <v>2187930</v>
          </cell>
          <cell r="F5318">
            <v>110720</v>
          </cell>
          <cell r="H5318">
            <v>0</v>
          </cell>
          <cell r="I5318">
            <v>0</v>
          </cell>
          <cell r="J5318">
            <v>0</v>
          </cell>
          <cell r="K5318">
            <v>0</v>
          </cell>
          <cell r="L5318">
            <v>9110</v>
          </cell>
          <cell r="M5318">
            <v>138.51</v>
          </cell>
          <cell r="N5318">
            <v>34.14</v>
          </cell>
          <cell r="O5318">
            <v>0.24648039852718218</v>
          </cell>
          <cell r="P5318">
            <v>240</v>
          </cell>
          <cell r="Q5318">
            <v>132000</v>
          </cell>
          <cell r="R5318">
            <v>8.297776333838712</v>
          </cell>
          <cell r="S5318">
            <v>79.446542261251366</v>
          </cell>
          <cell r="T5318">
            <v>21919</v>
          </cell>
          <cell r="U5318">
            <v>6.0483051924161133</v>
          </cell>
          <cell r="V5318">
            <v>3022408</v>
          </cell>
          <cell r="W5318">
            <v>57163.4</v>
          </cell>
          <cell r="X5318">
            <v>82.8</v>
          </cell>
          <cell r="Y5318">
            <v>0</v>
          </cell>
          <cell r="Z5318">
            <v>27.878399999999985</v>
          </cell>
        </row>
        <row r="5319">
          <cell r="A5319">
            <v>42936</v>
          </cell>
          <cell r="B5319">
            <v>0</v>
          </cell>
          <cell r="C5319">
            <v>0</v>
          </cell>
          <cell r="D5319">
            <v>697879</v>
          </cell>
          <cell r="E5319">
            <v>2237590</v>
          </cell>
          <cell r="F5319">
            <v>114160</v>
          </cell>
          <cell r="H5319">
            <v>0</v>
          </cell>
          <cell r="I5319">
            <v>0</v>
          </cell>
          <cell r="J5319">
            <v>0</v>
          </cell>
          <cell r="K5319">
            <v>0</v>
          </cell>
          <cell r="L5319">
            <v>9000</v>
          </cell>
          <cell r="M5319">
            <v>138.54</v>
          </cell>
          <cell r="N5319">
            <v>32.99</v>
          </cell>
          <cell r="O5319">
            <v>0.23812617294644148</v>
          </cell>
          <cell r="P5319">
            <v>240</v>
          </cell>
          <cell r="Q5319">
            <v>130000</v>
          </cell>
          <cell r="R5319">
            <v>8.4876209037101198</v>
          </cell>
          <cell r="S5319">
            <v>77.542111111111112</v>
          </cell>
          <cell r="T5319">
            <v>20357</v>
          </cell>
          <cell r="U5319">
            <v>5.5671486597222151</v>
          </cell>
          <cell r="V5319">
            <v>3049629</v>
          </cell>
          <cell r="W5319">
            <v>57027.5</v>
          </cell>
          <cell r="X5319">
            <v>82.9</v>
          </cell>
          <cell r="Y5319">
            <v>0</v>
          </cell>
          <cell r="Z5319">
            <v>27.26320000000004</v>
          </cell>
        </row>
        <row r="5320">
          <cell r="A5320">
            <v>42937</v>
          </cell>
          <cell r="B5320">
            <v>0</v>
          </cell>
          <cell r="C5320">
            <v>0</v>
          </cell>
          <cell r="D5320">
            <v>825357</v>
          </cell>
          <cell r="E5320">
            <v>2232890</v>
          </cell>
          <cell r="F5320">
            <v>115470</v>
          </cell>
          <cell r="H5320">
            <v>0</v>
          </cell>
          <cell r="I5320">
            <v>0</v>
          </cell>
          <cell r="J5320">
            <v>0</v>
          </cell>
          <cell r="K5320">
            <v>0</v>
          </cell>
          <cell r="L5320">
            <v>10420</v>
          </cell>
          <cell r="M5320">
            <v>136.81</v>
          </cell>
          <cell r="N5320">
            <v>31.88</v>
          </cell>
          <cell r="O5320">
            <v>0.23302390176156712</v>
          </cell>
          <cell r="P5320">
            <v>240</v>
          </cell>
          <cell r="Q5320">
            <v>135000</v>
          </cell>
          <cell r="R5320">
            <v>8.5825597544039187</v>
          </cell>
          <cell r="S5320">
            <v>79.208925143953934</v>
          </cell>
          <cell r="T5320">
            <v>20653</v>
          </cell>
          <cell r="U5320">
            <v>5.4272646237834055</v>
          </cell>
          <cell r="V5320">
            <v>3173717</v>
          </cell>
          <cell r="W5320">
            <v>54950.8</v>
          </cell>
          <cell r="X5320">
            <v>84.5</v>
          </cell>
          <cell r="Y5320">
            <v>0</v>
          </cell>
          <cell r="Z5320">
            <v>29.008800000000008</v>
          </cell>
        </row>
        <row r="5321">
          <cell r="A5321">
            <v>42938</v>
          </cell>
          <cell r="B5321">
            <v>0</v>
          </cell>
          <cell r="C5321">
            <v>0</v>
          </cell>
          <cell r="D5321">
            <v>724414</v>
          </cell>
          <cell r="E5321">
            <v>2231020</v>
          </cell>
          <cell r="F5321">
            <v>116650</v>
          </cell>
          <cell r="H5321">
            <v>0</v>
          </cell>
          <cell r="I5321">
            <v>0</v>
          </cell>
          <cell r="J5321">
            <v>0</v>
          </cell>
          <cell r="K5321">
            <v>0</v>
          </cell>
          <cell r="L5321">
            <v>9230</v>
          </cell>
          <cell r="M5321">
            <v>136.66</v>
          </cell>
          <cell r="N5321">
            <v>32.17</v>
          </cell>
          <cell r="O5321">
            <v>0.235401726913508</v>
          </cell>
          <cell r="P5321">
            <v>240</v>
          </cell>
          <cell r="Q5321">
            <v>131000</v>
          </cell>
          <cell r="R5321">
            <v>8.5894555831991806</v>
          </cell>
          <cell r="S5321">
            <v>78.484723726977251</v>
          </cell>
          <cell r="T5321">
            <v>21232</v>
          </cell>
          <cell r="U5321">
            <v>5.7639986406621695</v>
          </cell>
          <cell r="V5321">
            <v>3072084</v>
          </cell>
          <cell r="W5321">
            <v>56909.4</v>
          </cell>
          <cell r="X5321">
            <v>85.9</v>
          </cell>
          <cell r="Y5321">
            <v>0</v>
          </cell>
          <cell r="Z5321">
            <v>28.632800000000032</v>
          </cell>
        </row>
        <row r="5322">
          <cell r="A5322">
            <v>42939</v>
          </cell>
          <cell r="B5322">
            <v>0</v>
          </cell>
          <cell r="C5322">
            <v>0</v>
          </cell>
          <cell r="D5322">
            <v>505150</v>
          </cell>
          <cell r="E5322">
            <v>2242070</v>
          </cell>
          <cell r="F5322">
            <v>115120</v>
          </cell>
          <cell r="H5322">
            <v>0</v>
          </cell>
          <cell r="I5322">
            <v>0</v>
          </cell>
          <cell r="J5322">
            <v>0</v>
          </cell>
          <cell r="K5322">
            <v>0</v>
          </cell>
          <cell r="L5322">
            <v>6480</v>
          </cell>
          <cell r="M5322">
            <v>138.36000000000001</v>
          </cell>
          <cell r="N5322">
            <v>33.630000000000003</v>
          </cell>
          <cell r="O5322">
            <v>0.24306157849089333</v>
          </cell>
          <cell r="P5322">
            <v>240</v>
          </cell>
          <cell r="Q5322">
            <v>121000</v>
          </cell>
          <cell r="R5322">
            <v>8.5183217692974846</v>
          </cell>
          <cell r="S5322">
            <v>77.955246913580254</v>
          </cell>
          <cell r="T5322">
            <v>22015</v>
          </cell>
          <cell r="U5322">
            <v>6.4145105053906946</v>
          </cell>
          <cell r="V5322">
            <v>2862340</v>
          </cell>
          <cell r="W5322">
            <v>57068.1</v>
          </cell>
          <cell r="X5322">
            <v>83.3</v>
          </cell>
          <cell r="Y5322">
            <v>0</v>
          </cell>
          <cell r="Z5322">
            <v>25.688800000000015</v>
          </cell>
        </row>
        <row r="5323">
          <cell r="A5323">
            <v>42940</v>
          </cell>
          <cell r="B5323">
            <v>0</v>
          </cell>
          <cell r="C5323">
            <v>0</v>
          </cell>
          <cell r="D5323">
            <v>524084</v>
          </cell>
          <cell r="E5323">
            <v>2238200</v>
          </cell>
          <cell r="F5323">
            <v>115930</v>
          </cell>
          <cell r="H5323">
            <v>0</v>
          </cell>
          <cell r="I5323">
            <v>0</v>
          </cell>
          <cell r="J5323">
            <v>0</v>
          </cell>
          <cell r="K5323">
            <v>0</v>
          </cell>
          <cell r="L5323">
            <v>6790</v>
          </cell>
          <cell r="M5323">
            <v>138.34</v>
          </cell>
          <cell r="N5323">
            <v>33.340000000000003</v>
          </cell>
          <cell r="O5323">
            <v>0.2410004337140379</v>
          </cell>
          <cell r="P5323">
            <v>240</v>
          </cell>
          <cell r="Q5323">
            <v>124000</v>
          </cell>
          <cell r="R5323">
            <v>8.5084935665751047</v>
          </cell>
          <cell r="S5323">
            <v>77.184683357879237</v>
          </cell>
          <cell r="T5323">
            <v>20151</v>
          </cell>
          <cell r="U5323">
            <v>5.8390147501193441</v>
          </cell>
          <cell r="V5323">
            <v>2878214</v>
          </cell>
          <cell r="W5323">
            <v>56904.7</v>
          </cell>
          <cell r="X5323">
            <v>79.599999999999994</v>
          </cell>
          <cell r="Y5323">
            <v>0</v>
          </cell>
          <cell r="Z5323">
            <v>24.859200000000001</v>
          </cell>
        </row>
        <row r="5324">
          <cell r="A5324">
            <v>42941</v>
          </cell>
          <cell r="B5324">
            <v>0</v>
          </cell>
          <cell r="C5324">
            <v>0</v>
          </cell>
          <cell r="D5324">
            <v>848648</v>
          </cell>
          <cell r="E5324">
            <v>1994690</v>
          </cell>
          <cell r="F5324">
            <v>106930</v>
          </cell>
          <cell r="H5324">
            <v>0</v>
          </cell>
          <cell r="I5324">
            <v>0</v>
          </cell>
          <cell r="J5324">
            <v>0</v>
          </cell>
          <cell r="K5324">
            <v>0</v>
          </cell>
          <cell r="L5324">
            <v>11140</v>
          </cell>
          <cell r="M5324">
            <v>123.06</v>
          </cell>
          <cell r="N5324">
            <v>28.61</v>
          </cell>
          <cell r="O5324">
            <v>0.23248821712985535</v>
          </cell>
          <cell r="P5324">
            <v>240</v>
          </cell>
          <cell r="Q5324">
            <v>149000</v>
          </cell>
          <cell r="R5324">
            <v>8.539005363237445</v>
          </cell>
          <cell r="S5324">
            <v>76.180251346499105</v>
          </cell>
          <cell r="T5324">
            <v>26377</v>
          </cell>
          <cell r="U5324">
            <v>7.4564134512525637</v>
          </cell>
          <cell r="V5324">
            <v>2950268</v>
          </cell>
          <cell r="W5324">
            <v>57112.4</v>
          </cell>
          <cell r="X5324">
            <v>79.400000000000006</v>
          </cell>
          <cell r="Y5324">
            <v>0</v>
          </cell>
          <cell r="Z5324">
            <v>25.091200000000029</v>
          </cell>
        </row>
        <row r="5325">
          <cell r="A5325">
            <v>42942</v>
          </cell>
          <cell r="B5325">
            <v>0</v>
          </cell>
          <cell r="C5325">
            <v>0</v>
          </cell>
          <cell r="D5325">
            <v>1472400</v>
          </cell>
          <cell r="E5325">
            <v>1442820</v>
          </cell>
          <cell r="F5325">
            <v>85310</v>
          </cell>
          <cell r="H5325">
            <v>0</v>
          </cell>
          <cell r="I5325">
            <v>0</v>
          </cell>
          <cell r="J5325">
            <v>0</v>
          </cell>
          <cell r="K5325">
            <v>0</v>
          </cell>
          <cell r="L5325">
            <v>18770</v>
          </cell>
          <cell r="M5325">
            <v>89.91</v>
          </cell>
          <cell r="N5325">
            <v>21.45</v>
          </cell>
          <cell r="O5325">
            <v>0.23857190523857191</v>
          </cell>
          <cell r="P5325">
            <v>240</v>
          </cell>
          <cell r="Q5325">
            <v>137000</v>
          </cell>
          <cell r="R5325">
            <v>8.4981092203314432</v>
          </cell>
          <cell r="S5325">
            <v>78.444326052210968</v>
          </cell>
          <cell r="T5325">
            <v>35920</v>
          </cell>
          <cell r="U5325">
            <v>9.983996160678279</v>
          </cell>
          <cell r="V5325">
            <v>3000530</v>
          </cell>
          <cell r="W5325">
            <v>57179</v>
          </cell>
          <cell r="X5325">
            <v>81.599999999999994</v>
          </cell>
          <cell r="Y5325">
            <v>0</v>
          </cell>
          <cell r="Z5325">
            <v>27.361600000000038</v>
          </cell>
        </row>
        <row r="5326">
          <cell r="A5326">
            <v>42943</v>
          </cell>
          <cell r="B5326">
            <v>0</v>
          </cell>
          <cell r="C5326">
            <v>0</v>
          </cell>
          <cell r="D5326">
            <v>502523</v>
          </cell>
          <cell r="E5326">
            <v>2230100</v>
          </cell>
          <cell r="F5326">
            <v>114980</v>
          </cell>
          <cell r="H5326">
            <v>0</v>
          </cell>
          <cell r="I5326">
            <v>0</v>
          </cell>
          <cell r="J5326">
            <v>0</v>
          </cell>
          <cell r="K5326">
            <v>0</v>
          </cell>
          <cell r="L5326">
            <v>6110</v>
          </cell>
          <cell r="M5326">
            <v>138.13999999999999</v>
          </cell>
          <cell r="N5326">
            <v>34.090000000000003</v>
          </cell>
          <cell r="O5326">
            <v>0.24677863037498196</v>
          </cell>
          <cell r="P5326">
            <v>240</v>
          </cell>
          <cell r="Q5326">
            <v>120000</v>
          </cell>
          <cell r="R5326">
            <v>8.4880555957724049</v>
          </cell>
          <cell r="S5326">
            <v>82.245990180032734</v>
          </cell>
          <cell r="T5326">
            <v>20563</v>
          </cell>
          <cell r="U5326">
            <v>6.0224483539313578</v>
          </cell>
          <cell r="V5326">
            <v>2847603</v>
          </cell>
          <cell r="W5326">
            <v>46913.7</v>
          </cell>
          <cell r="X5326">
            <v>81.2</v>
          </cell>
          <cell r="Y5326">
            <v>0</v>
          </cell>
          <cell r="Z5326">
            <v>27.689600000000027</v>
          </cell>
        </row>
        <row r="5327">
          <cell r="A5327">
            <v>42944</v>
          </cell>
          <cell r="B5327">
            <v>0</v>
          </cell>
          <cell r="C5327">
            <v>0</v>
          </cell>
          <cell r="D5327">
            <v>331117</v>
          </cell>
          <cell r="E5327">
            <v>2237400</v>
          </cell>
          <cell r="F5327">
            <v>116720</v>
          </cell>
          <cell r="H5327">
            <v>0</v>
          </cell>
          <cell r="I5327">
            <v>0</v>
          </cell>
          <cell r="J5327">
            <v>0</v>
          </cell>
          <cell r="K5327">
            <v>0</v>
          </cell>
          <cell r="L5327">
            <v>4400</v>
          </cell>
          <cell r="M5327">
            <v>137.79</v>
          </cell>
          <cell r="N5327">
            <v>34.770000000000003</v>
          </cell>
          <cell r="O5327">
            <v>0.25234051817983894</v>
          </cell>
          <cell r="P5327">
            <v>240</v>
          </cell>
          <cell r="Q5327">
            <v>115000</v>
          </cell>
          <cell r="R5327">
            <v>8.542419624065607</v>
          </cell>
          <cell r="S5327">
            <v>75.253863636363633</v>
          </cell>
          <cell r="T5327">
            <v>22026</v>
          </cell>
          <cell r="U5327">
            <v>6.8409916890017533</v>
          </cell>
          <cell r="V5327">
            <v>2685237</v>
          </cell>
          <cell r="W5327">
            <v>27369</v>
          </cell>
          <cell r="X5327">
            <v>79.3</v>
          </cell>
          <cell r="Y5327">
            <v>0</v>
          </cell>
          <cell r="Z5327">
            <v>25.268000000000043</v>
          </cell>
        </row>
        <row r="5328">
          <cell r="A5328">
            <v>42945</v>
          </cell>
          <cell r="B5328">
            <v>0</v>
          </cell>
          <cell r="C5328">
            <v>0</v>
          </cell>
          <cell r="D5328">
            <v>8918</v>
          </cell>
          <cell r="E5328">
            <v>2062840</v>
          </cell>
          <cell r="F5328">
            <v>102900</v>
          </cell>
          <cell r="H5328">
            <v>0</v>
          </cell>
          <cell r="I5328">
            <v>0</v>
          </cell>
          <cell r="J5328">
            <v>0</v>
          </cell>
          <cell r="K5328">
            <v>0</v>
          </cell>
          <cell r="L5328">
            <v>790</v>
          </cell>
          <cell r="M5328">
            <v>126.06</v>
          </cell>
          <cell r="N5328">
            <v>31.86</v>
          </cell>
          <cell r="O5328">
            <v>0.25273679200380772</v>
          </cell>
          <cell r="P5328">
            <v>240</v>
          </cell>
          <cell r="Q5328">
            <v>95000</v>
          </cell>
          <cell r="R5328">
            <v>8.5901158178645094</v>
          </cell>
          <cell r="S5328">
            <v>11.288607594936709</v>
          </cell>
          <cell r="T5328">
            <v>19686</v>
          </cell>
          <cell r="U5328">
            <v>7.5497498917071093</v>
          </cell>
          <cell r="V5328">
            <v>2174658</v>
          </cell>
          <cell r="W5328">
            <v>57246.1</v>
          </cell>
          <cell r="X5328">
            <v>73.7</v>
          </cell>
          <cell r="Y5328">
            <v>0</v>
          </cell>
          <cell r="Z5328">
            <v>15.735199999999992</v>
          </cell>
        </row>
        <row r="5329">
          <cell r="A5329">
            <v>42946</v>
          </cell>
          <cell r="B5329">
            <v>0</v>
          </cell>
          <cell r="C5329">
            <v>0</v>
          </cell>
          <cell r="D5329">
            <v>26282</v>
          </cell>
          <cell r="E5329">
            <v>2019620</v>
          </cell>
          <cell r="F5329">
            <v>104270</v>
          </cell>
          <cell r="H5329">
            <v>0</v>
          </cell>
          <cell r="I5329">
            <v>0</v>
          </cell>
          <cell r="J5329">
            <v>0</v>
          </cell>
          <cell r="K5329">
            <v>0</v>
          </cell>
          <cell r="L5329">
            <v>990</v>
          </cell>
          <cell r="M5329">
            <v>123.13</v>
          </cell>
          <cell r="N5329">
            <v>30.93</v>
          </cell>
          <cell r="O5329">
            <v>0.25119792089661336</v>
          </cell>
          <cell r="P5329">
            <v>240</v>
          </cell>
          <cell r="Q5329">
            <v>99000</v>
          </cell>
          <cell r="R5329">
            <v>8.624583773247787</v>
          </cell>
          <cell r="S5329">
            <v>26.547474747474748</v>
          </cell>
          <cell r="T5329">
            <v>19591</v>
          </cell>
          <cell r="U5329">
            <v>7.5988776711816541</v>
          </cell>
          <cell r="V5329">
            <v>2150172</v>
          </cell>
          <cell r="W5329">
            <v>56942.7</v>
          </cell>
          <cell r="X5329">
            <v>70.2</v>
          </cell>
          <cell r="Y5329">
            <v>0</v>
          </cell>
          <cell r="Z5329">
            <v>13.695999999999984</v>
          </cell>
        </row>
        <row r="5330">
          <cell r="A5330">
            <v>42947</v>
          </cell>
          <cell r="B5330">
            <v>0</v>
          </cell>
          <cell r="C5330">
            <v>0</v>
          </cell>
          <cell r="D5330">
            <v>96732</v>
          </cell>
          <cell r="E5330">
            <v>2124110</v>
          </cell>
          <cell r="F5330">
            <v>111370</v>
          </cell>
          <cell r="H5330">
            <v>0</v>
          </cell>
          <cell r="I5330">
            <v>0</v>
          </cell>
          <cell r="J5330">
            <v>0</v>
          </cell>
          <cell r="K5330">
            <v>0</v>
          </cell>
          <cell r="L5330">
            <v>1550</v>
          </cell>
          <cell r="M5330">
            <v>130.97</v>
          </cell>
          <cell r="N5330">
            <v>32.17</v>
          </cell>
          <cell r="O5330">
            <v>0.24562876994731619</v>
          </cell>
          <cell r="P5330">
            <v>240</v>
          </cell>
          <cell r="Q5330">
            <v>102000</v>
          </cell>
          <cell r="R5330">
            <v>8.5343208368328618</v>
          </cell>
          <cell r="S5330">
            <v>62.40774193548387</v>
          </cell>
          <cell r="T5330">
            <v>20115</v>
          </cell>
          <cell r="U5330">
            <v>7.1931325282607244</v>
          </cell>
          <cell r="V5330">
            <v>2332212</v>
          </cell>
          <cell r="W5330">
            <v>49025.1</v>
          </cell>
          <cell r="X5330">
            <v>71.2</v>
          </cell>
          <cell r="Y5330">
            <v>0</v>
          </cell>
          <cell r="Z5330">
            <v>15.668800000000005</v>
          </cell>
        </row>
        <row r="5331">
          <cell r="A5331">
            <v>42948</v>
          </cell>
          <cell r="B5331">
            <v>0</v>
          </cell>
          <cell r="C5331">
            <v>0</v>
          </cell>
          <cell r="D5331">
            <v>294635</v>
          </cell>
          <cell r="E5331">
            <v>2068080</v>
          </cell>
          <cell r="F5331">
            <v>109560</v>
          </cell>
          <cell r="H5331">
            <v>0</v>
          </cell>
          <cell r="I5331">
            <v>0</v>
          </cell>
          <cell r="J5331">
            <v>0</v>
          </cell>
          <cell r="K5331">
            <v>0</v>
          </cell>
          <cell r="L5331">
            <v>3970</v>
          </cell>
          <cell r="M5331">
            <v>128.30000000000001</v>
          </cell>
          <cell r="N5331">
            <v>31.08</v>
          </cell>
          <cell r="O5331">
            <v>0.24224473889321899</v>
          </cell>
          <cell r="P5331">
            <v>240</v>
          </cell>
          <cell r="Q5331">
            <v>105000</v>
          </cell>
          <cell r="R5331">
            <v>8.4865159781761488</v>
          </cell>
          <cell r="S5331">
            <v>74.215365239294712</v>
          </cell>
          <cell r="T5331">
            <v>21174</v>
          </cell>
          <cell r="U5331">
            <v>7.1428607254451864</v>
          </cell>
          <cell r="V5331">
            <v>2472275</v>
          </cell>
          <cell r="W5331">
            <v>47663</v>
          </cell>
          <cell r="X5331">
            <v>76.599999999999994</v>
          </cell>
          <cell r="Y5331">
            <v>0</v>
          </cell>
          <cell r="Z5331">
            <v>20.320000000000007</v>
          </cell>
        </row>
        <row r="5332">
          <cell r="A5332">
            <v>42949</v>
          </cell>
          <cell r="B5332">
            <v>0</v>
          </cell>
          <cell r="C5332">
            <v>0</v>
          </cell>
          <cell r="D5332">
            <v>368392</v>
          </cell>
          <cell r="E5332">
            <v>2056840</v>
          </cell>
          <cell r="F5332">
            <v>112170</v>
          </cell>
          <cell r="H5332">
            <v>0</v>
          </cell>
          <cell r="I5332">
            <v>0</v>
          </cell>
          <cell r="J5332">
            <v>0</v>
          </cell>
          <cell r="K5332">
            <v>0</v>
          </cell>
          <cell r="L5332">
            <v>4790</v>
          </cell>
          <cell r="M5332">
            <v>126.03</v>
          </cell>
          <cell r="N5332">
            <v>30.17</v>
          </cell>
          <cell r="O5332">
            <v>0.23938744743315085</v>
          </cell>
          <cell r="P5332">
            <v>240</v>
          </cell>
          <cell r="Q5332">
            <v>111000</v>
          </cell>
          <cell r="R5332">
            <v>8.6051336983257958</v>
          </cell>
          <cell r="S5332">
            <v>76.908559498956166</v>
          </cell>
          <cell r="T5332">
            <v>23402</v>
          </cell>
          <cell r="U5332">
            <v>7.6918312510197424</v>
          </cell>
          <cell r="V5332">
            <v>2537402</v>
          </cell>
          <cell r="W5332">
            <v>52577.9</v>
          </cell>
          <cell r="X5332">
            <v>74.099999999999994</v>
          </cell>
          <cell r="Y5332">
            <v>0</v>
          </cell>
          <cell r="Z5332">
            <v>20.447200000000009</v>
          </cell>
        </row>
        <row r="5333">
          <cell r="A5333">
            <v>42950</v>
          </cell>
          <cell r="B5333">
            <v>0</v>
          </cell>
          <cell r="C5333">
            <v>0</v>
          </cell>
          <cell r="D5333">
            <v>297943</v>
          </cell>
          <cell r="E5333">
            <v>2186340</v>
          </cell>
          <cell r="F5333">
            <v>114600</v>
          </cell>
          <cell r="H5333">
            <v>0</v>
          </cell>
          <cell r="I5333">
            <v>0</v>
          </cell>
          <cell r="J5333">
            <v>0</v>
          </cell>
          <cell r="K5333">
            <v>0</v>
          </cell>
          <cell r="L5333">
            <v>4170</v>
          </cell>
          <cell r="M5333">
            <v>134.78</v>
          </cell>
          <cell r="N5333">
            <v>32.28</v>
          </cell>
          <cell r="O5333">
            <v>0.23950140970470396</v>
          </cell>
          <cell r="P5333">
            <v>240</v>
          </cell>
          <cell r="Q5333">
            <v>113000</v>
          </cell>
          <cell r="R5333">
            <v>8.5359103724588223</v>
          </cell>
          <cell r="S5333">
            <v>71.449160671462835</v>
          </cell>
          <cell r="T5333">
            <v>21878</v>
          </cell>
          <cell r="U5333">
            <v>7.0208054768144628</v>
          </cell>
          <cell r="V5333">
            <v>2598883</v>
          </cell>
          <cell r="W5333">
            <v>49648.9</v>
          </cell>
          <cell r="X5333">
            <v>74.900000000000006</v>
          </cell>
          <cell r="Y5333">
            <v>0</v>
          </cell>
          <cell r="Z5333">
            <v>21.426400000000029</v>
          </cell>
        </row>
        <row r="5334">
          <cell r="A5334">
            <v>42951</v>
          </cell>
          <cell r="B5334">
            <v>0</v>
          </cell>
          <cell r="C5334">
            <v>0</v>
          </cell>
          <cell r="D5334">
            <v>12422</v>
          </cell>
          <cell r="E5334">
            <v>2046820</v>
          </cell>
          <cell r="F5334">
            <v>106380</v>
          </cell>
          <cell r="H5334">
            <v>0</v>
          </cell>
          <cell r="I5334">
            <v>0</v>
          </cell>
          <cell r="J5334">
            <v>0</v>
          </cell>
          <cell r="K5334">
            <v>0</v>
          </cell>
          <cell r="L5334">
            <v>1120</v>
          </cell>
          <cell r="M5334">
            <v>125</v>
          </cell>
          <cell r="N5334">
            <v>28.78</v>
          </cell>
          <cell r="O5334">
            <v>0.23024</v>
          </cell>
          <cell r="P5334">
            <v>240</v>
          </cell>
          <cell r="Q5334">
            <v>92000</v>
          </cell>
          <cell r="R5334">
            <v>8.6128</v>
          </cell>
          <cell r="S5334">
            <v>11.091071428571428</v>
          </cell>
          <cell r="T5334">
            <v>20021</v>
          </cell>
          <cell r="U5334">
            <v>7.7102624557748296</v>
          </cell>
          <cell r="V5334">
            <v>2165622</v>
          </cell>
          <cell r="W5334">
            <v>50522.3</v>
          </cell>
          <cell r="X5334">
            <v>72.599999999999994</v>
          </cell>
          <cell r="Y5334">
            <v>0</v>
          </cell>
          <cell r="Z5334">
            <v>14.785600000000017</v>
          </cell>
        </row>
        <row r="5335">
          <cell r="A5335">
            <v>42952</v>
          </cell>
          <cell r="B5335">
            <v>0</v>
          </cell>
          <cell r="C5335">
            <v>0</v>
          </cell>
          <cell r="D5335">
            <v>5005</v>
          </cell>
          <cell r="E5335">
            <v>1940150</v>
          </cell>
          <cell r="F5335">
            <v>102870</v>
          </cell>
          <cell r="H5335">
            <v>0</v>
          </cell>
          <cell r="I5335">
            <v>0</v>
          </cell>
          <cell r="J5335">
            <v>0</v>
          </cell>
          <cell r="K5335">
            <v>0</v>
          </cell>
          <cell r="L5335">
            <v>710</v>
          </cell>
          <cell r="M5335">
            <v>118.56</v>
          </cell>
          <cell r="N5335">
            <v>27.57</v>
          </cell>
          <cell r="O5335">
            <v>0.23254048582995951</v>
          </cell>
          <cell r="P5335">
            <v>240</v>
          </cell>
          <cell r="Q5335">
            <v>93000</v>
          </cell>
          <cell r="R5335">
            <v>8.6159750337381915</v>
          </cell>
          <cell r="S5335">
            <v>7.049295774647887</v>
          </cell>
          <cell r="T5335">
            <v>19456</v>
          </cell>
          <cell r="U5335">
            <v>7.9229032848720111</v>
          </cell>
          <cell r="V5335">
            <v>2048025</v>
          </cell>
          <cell r="W5335">
            <v>54854.6</v>
          </cell>
          <cell r="X5335">
            <v>65.5</v>
          </cell>
          <cell r="Y5335">
            <v>0</v>
          </cell>
          <cell r="Z5335">
            <v>9.4375999999999891</v>
          </cell>
        </row>
        <row r="5336">
          <cell r="A5336">
            <v>42953</v>
          </cell>
          <cell r="B5336">
            <v>0</v>
          </cell>
          <cell r="C5336">
            <v>0</v>
          </cell>
          <cell r="D5336">
            <v>72143</v>
          </cell>
          <cell r="E5336">
            <v>2052320</v>
          </cell>
          <cell r="F5336">
            <v>108420</v>
          </cell>
          <cell r="H5336">
            <v>0</v>
          </cell>
          <cell r="I5336">
            <v>0</v>
          </cell>
          <cell r="J5336">
            <v>0</v>
          </cell>
          <cell r="K5336">
            <v>0</v>
          </cell>
          <cell r="L5336">
            <v>1230</v>
          </cell>
          <cell r="M5336">
            <v>126.03</v>
          </cell>
          <cell r="N5336">
            <v>29.27</v>
          </cell>
          <cell r="O5336">
            <v>0.23224629056573831</v>
          </cell>
          <cell r="P5336">
            <v>240</v>
          </cell>
          <cell r="Q5336">
            <v>105000</v>
          </cell>
          <cell r="R5336">
            <v>8.5723240498294064</v>
          </cell>
          <cell r="S5336">
            <v>58.652845528455288</v>
          </cell>
          <cell r="T5336">
            <v>19718</v>
          </cell>
          <cell r="U5336">
            <v>7.3648337149774523</v>
          </cell>
          <cell r="V5336">
            <v>2232883</v>
          </cell>
          <cell r="W5336">
            <v>48830</v>
          </cell>
          <cell r="X5336">
            <v>66.3</v>
          </cell>
          <cell r="Y5336">
            <v>0</v>
          </cell>
          <cell r="Z5336">
            <v>15.092000000000027</v>
          </cell>
        </row>
        <row r="5337">
          <cell r="A5337">
            <v>42954</v>
          </cell>
          <cell r="B5337">
            <v>0</v>
          </cell>
          <cell r="C5337">
            <v>0</v>
          </cell>
          <cell r="D5337">
            <v>164764</v>
          </cell>
          <cell r="E5337">
            <v>2144020</v>
          </cell>
          <cell r="F5337">
            <v>114530</v>
          </cell>
          <cell r="H5337">
            <v>0</v>
          </cell>
          <cell r="I5337">
            <v>0</v>
          </cell>
          <cell r="J5337">
            <v>0</v>
          </cell>
          <cell r="K5337">
            <v>0</v>
          </cell>
          <cell r="L5337">
            <v>2330</v>
          </cell>
          <cell r="M5337">
            <v>131.94999999999999</v>
          </cell>
          <cell r="N5337">
            <v>30.12</v>
          </cell>
          <cell r="O5337">
            <v>0.22826828344069727</v>
          </cell>
          <cell r="P5337">
            <v>240</v>
          </cell>
          <cell r="Q5337">
            <v>106000</v>
          </cell>
          <cell r="R5337">
            <v>8.5583554376657833</v>
          </cell>
          <cell r="S5337">
            <v>70.71416309012875</v>
          </cell>
          <cell r="T5337">
            <v>19133</v>
          </cell>
          <cell r="U5337">
            <v>6.5847521204433264</v>
          </cell>
          <cell r="V5337">
            <v>2423314</v>
          </cell>
          <cell r="W5337">
            <v>44057.7</v>
          </cell>
          <cell r="X5337">
            <v>70.400000000000006</v>
          </cell>
          <cell r="Y5337">
            <v>0</v>
          </cell>
          <cell r="Z5337">
            <v>18.12320000000004</v>
          </cell>
        </row>
        <row r="5338">
          <cell r="A5338">
            <v>42955</v>
          </cell>
          <cell r="B5338">
            <v>0</v>
          </cell>
          <cell r="C5338">
            <v>0</v>
          </cell>
          <cell r="D5338">
            <v>63376</v>
          </cell>
          <cell r="E5338">
            <v>2094640</v>
          </cell>
          <cell r="F5338">
            <v>109320</v>
          </cell>
          <cell r="H5338">
            <v>0</v>
          </cell>
          <cell r="I5338">
            <v>0</v>
          </cell>
          <cell r="J5338">
            <v>0</v>
          </cell>
          <cell r="K5338">
            <v>0</v>
          </cell>
          <cell r="L5338">
            <v>1590</v>
          </cell>
          <cell r="M5338">
            <v>128.46</v>
          </cell>
          <cell r="N5338">
            <v>29.4</v>
          </cell>
          <cell r="O5338">
            <v>0.22886501634750114</v>
          </cell>
          <cell r="P5338">
            <v>240</v>
          </cell>
          <cell r="Q5338">
            <v>105000</v>
          </cell>
          <cell r="R5338">
            <v>8.5783901603612005</v>
          </cell>
          <cell r="S5338">
            <v>39.859119496855342</v>
          </cell>
          <cell r="T5338">
            <v>19666</v>
          </cell>
          <cell r="U5338">
            <v>7.2337950793353967</v>
          </cell>
          <cell r="V5338">
            <v>2267336</v>
          </cell>
          <cell r="W5338">
            <v>48681.599999999999</v>
          </cell>
          <cell r="X5338">
            <v>72.5</v>
          </cell>
          <cell r="Y5338">
            <v>0</v>
          </cell>
          <cell r="Z5338">
            <v>17.276000000000039</v>
          </cell>
        </row>
        <row r="5339">
          <cell r="A5339">
            <v>42956</v>
          </cell>
          <cell r="B5339">
            <v>0</v>
          </cell>
          <cell r="C5339">
            <v>0</v>
          </cell>
          <cell r="D5339">
            <v>100869</v>
          </cell>
          <cell r="E5339">
            <v>2066960</v>
          </cell>
          <cell r="F5339">
            <v>110780</v>
          </cell>
          <cell r="H5339">
            <v>0</v>
          </cell>
          <cell r="I5339">
            <v>0</v>
          </cell>
          <cell r="J5339">
            <v>0</v>
          </cell>
          <cell r="K5339">
            <v>0</v>
          </cell>
          <cell r="L5339">
            <v>1570</v>
          </cell>
          <cell r="M5339">
            <v>127.23</v>
          </cell>
          <cell r="N5339">
            <v>31.73</v>
          </cell>
          <cell r="O5339">
            <v>0.24939086693389922</v>
          </cell>
          <cell r="P5339">
            <v>240</v>
          </cell>
          <cell r="Q5339">
            <v>102000</v>
          </cell>
          <cell r="R5339">
            <v>8.5582802798082209</v>
          </cell>
          <cell r="S5339">
            <v>64.247770700636949</v>
          </cell>
          <cell r="T5339">
            <v>19335</v>
          </cell>
          <cell r="U5339">
            <v>7.0768569772172416</v>
          </cell>
          <cell r="V5339">
            <v>2278609</v>
          </cell>
          <cell r="W5339">
            <v>53579.7</v>
          </cell>
          <cell r="X5339">
            <v>69.8</v>
          </cell>
          <cell r="Y5339">
            <v>0</v>
          </cell>
          <cell r="Z5339">
            <v>15.152000000000015</v>
          </cell>
        </row>
        <row r="5340">
          <cell r="A5340">
            <v>42957</v>
          </cell>
          <cell r="B5340">
            <v>0</v>
          </cell>
          <cell r="C5340">
            <v>0</v>
          </cell>
          <cell r="D5340">
            <v>216543</v>
          </cell>
          <cell r="E5340">
            <v>2111400</v>
          </cell>
          <cell r="F5340">
            <v>112360</v>
          </cell>
          <cell r="H5340">
            <v>0</v>
          </cell>
          <cell r="I5340">
            <v>0</v>
          </cell>
          <cell r="J5340">
            <v>0</v>
          </cell>
          <cell r="K5340">
            <v>0</v>
          </cell>
          <cell r="L5340">
            <v>2980</v>
          </cell>
          <cell r="M5340">
            <v>129.26</v>
          </cell>
          <cell r="N5340">
            <v>31.71</v>
          </cell>
          <cell r="O5340">
            <v>0.24531951106297387</v>
          </cell>
          <cell r="P5340">
            <v>240</v>
          </cell>
          <cell r="Q5340">
            <v>109000</v>
          </cell>
          <cell r="R5340">
            <v>8.6018876682655119</v>
          </cell>
          <cell r="S5340">
            <v>72.665436241610735</v>
          </cell>
          <cell r="T5340">
            <v>21284</v>
          </cell>
          <cell r="U5340">
            <v>7.2740376912211318</v>
          </cell>
          <cell r="V5340">
            <v>2440303</v>
          </cell>
          <cell r="W5340">
            <v>50939.199999999997</v>
          </cell>
          <cell r="X5340">
            <v>73</v>
          </cell>
          <cell r="Y5340">
            <v>0</v>
          </cell>
          <cell r="Z5340">
            <v>18.396800000000013</v>
          </cell>
        </row>
        <row r="5341">
          <cell r="A5341">
            <v>42958</v>
          </cell>
          <cell r="B5341">
            <v>0</v>
          </cell>
          <cell r="C5341">
            <v>0</v>
          </cell>
          <cell r="D5341">
            <v>293868</v>
          </cell>
          <cell r="E5341">
            <v>2175780</v>
          </cell>
          <cell r="F5341">
            <v>117010</v>
          </cell>
          <cell r="H5341">
            <v>0</v>
          </cell>
          <cell r="I5341">
            <v>0</v>
          </cell>
          <cell r="J5341">
            <v>0</v>
          </cell>
          <cell r="K5341">
            <v>0</v>
          </cell>
          <cell r="L5341">
            <v>4080</v>
          </cell>
          <cell r="M5341">
            <v>133.43</v>
          </cell>
          <cell r="N5341">
            <v>33.450000000000003</v>
          </cell>
          <cell r="O5341">
            <v>0.2506932473956382</v>
          </cell>
          <cell r="P5341">
            <v>240</v>
          </cell>
          <cell r="Q5341">
            <v>112000</v>
          </cell>
          <cell r="R5341">
            <v>8.5917334932174168</v>
          </cell>
          <cell r="S5341">
            <v>72.026470588235298</v>
          </cell>
          <cell r="T5341">
            <v>20115</v>
          </cell>
          <cell r="U5341">
            <v>6.4855539464436358</v>
          </cell>
          <cell r="V5341">
            <v>2586658</v>
          </cell>
          <cell r="W5341">
            <v>50410.6</v>
          </cell>
          <cell r="X5341">
            <v>72.3</v>
          </cell>
          <cell r="Y5341">
            <v>0</v>
          </cell>
          <cell r="Z5341">
            <v>21.164000000000016</v>
          </cell>
        </row>
        <row r="5342">
          <cell r="A5342">
            <v>42959</v>
          </cell>
          <cell r="B5342">
            <v>0</v>
          </cell>
          <cell r="C5342">
            <v>0</v>
          </cell>
          <cell r="D5342">
            <v>47816</v>
          </cell>
          <cell r="E5342">
            <v>2107470</v>
          </cell>
          <cell r="F5342">
            <v>109350</v>
          </cell>
          <cell r="H5342">
            <v>0</v>
          </cell>
          <cell r="I5342">
            <v>0</v>
          </cell>
          <cell r="J5342">
            <v>0</v>
          </cell>
          <cell r="K5342">
            <v>0</v>
          </cell>
          <cell r="L5342">
            <v>1390</v>
          </cell>
          <cell r="M5342">
            <v>128.13</v>
          </cell>
          <cell r="N5342">
            <v>33</v>
          </cell>
          <cell r="O5342">
            <v>0.25755092484195741</v>
          </cell>
          <cell r="P5342">
            <v>240</v>
          </cell>
          <cell r="Q5342">
            <v>100000</v>
          </cell>
          <cell r="R5342">
            <v>8.6506672910325459</v>
          </cell>
          <cell r="S5342">
            <v>34.4</v>
          </cell>
          <cell r="T5342">
            <v>20475</v>
          </cell>
          <cell r="U5342">
            <v>7.5403508555017238</v>
          </cell>
          <cell r="V5342">
            <v>2264636</v>
          </cell>
          <cell r="W5342">
            <v>52274.3</v>
          </cell>
          <cell r="X5342">
            <v>71.5</v>
          </cell>
          <cell r="Y5342">
            <v>0</v>
          </cell>
          <cell r="Z5342">
            <v>17.604000000000013</v>
          </cell>
        </row>
        <row r="5343">
          <cell r="A5343">
            <v>42960</v>
          </cell>
          <cell r="B5343">
            <v>0</v>
          </cell>
          <cell r="C5343">
            <v>0</v>
          </cell>
          <cell r="D5343">
            <v>83134</v>
          </cell>
          <cell r="E5343">
            <v>2066050</v>
          </cell>
          <cell r="F5343">
            <v>109330</v>
          </cell>
          <cell r="H5343">
            <v>0</v>
          </cell>
          <cell r="I5343">
            <v>0</v>
          </cell>
          <cell r="J5343">
            <v>0</v>
          </cell>
          <cell r="K5343">
            <v>0</v>
          </cell>
          <cell r="L5343">
            <v>1500</v>
          </cell>
          <cell r="M5343">
            <v>126.55</v>
          </cell>
          <cell r="N5343">
            <v>33.020000000000003</v>
          </cell>
          <cell r="O5343">
            <v>0.26092453575661795</v>
          </cell>
          <cell r="P5343">
            <v>240</v>
          </cell>
          <cell r="Q5343">
            <v>107000</v>
          </cell>
          <cell r="R5343">
            <v>8.59494271039115</v>
          </cell>
          <cell r="S5343">
            <v>55.422666666666665</v>
          </cell>
          <cell r="T5343">
            <v>19342</v>
          </cell>
          <cell r="U5343">
            <v>7.1424077955682366</v>
          </cell>
          <cell r="V5343">
            <v>2258514</v>
          </cell>
          <cell r="W5343">
            <v>54768.800000000003</v>
          </cell>
          <cell r="X5343">
            <v>69</v>
          </cell>
          <cell r="Y5343">
            <v>0</v>
          </cell>
          <cell r="Z5343">
            <v>13.951999999999991</v>
          </cell>
        </row>
        <row r="5344">
          <cell r="A5344">
            <v>42961</v>
          </cell>
          <cell r="B5344">
            <v>0</v>
          </cell>
          <cell r="C5344">
            <v>0</v>
          </cell>
          <cell r="D5344">
            <v>255976</v>
          </cell>
          <cell r="E5344">
            <v>2185470</v>
          </cell>
          <cell r="F5344">
            <v>117250</v>
          </cell>
          <cell r="H5344">
            <v>0</v>
          </cell>
          <cell r="I5344">
            <v>0</v>
          </cell>
          <cell r="J5344">
            <v>0</v>
          </cell>
          <cell r="K5344">
            <v>0</v>
          </cell>
          <cell r="L5344">
            <v>3510</v>
          </cell>
          <cell r="M5344">
            <v>135.66999999999999</v>
          </cell>
          <cell r="N5344">
            <v>33.53</v>
          </cell>
          <cell r="O5344">
            <v>0.24714380482052042</v>
          </cell>
          <cell r="P5344">
            <v>240</v>
          </cell>
          <cell r="Q5344">
            <v>112000</v>
          </cell>
          <cell r="R5344">
            <v>8.4864745337952385</v>
          </cell>
          <cell r="S5344">
            <v>72.927635327635329</v>
          </cell>
          <cell r="T5344">
            <v>20285</v>
          </cell>
          <cell r="U5344">
            <v>6.6118405625365417</v>
          </cell>
          <cell r="V5344">
            <v>2558696</v>
          </cell>
          <cell r="W5344">
            <v>50516.2</v>
          </cell>
          <cell r="X5344">
            <v>73.099999999999994</v>
          </cell>
          <cell r="Y5344">
            <v>0</v>
          </cell>
          <cell r="Z5344">
            <v>20.69680000000001</v>
          </cell>
        </row>
        <row r="5345">
          <cell r="A5345">
            <v>42962</v>
          </cell>
          <cell r="B5345">
            <v>0</v>
          </cell>
          <cell r="C5345">
            <v>0</v>
          </cell>
          <cell r="D5345">
            <v>405770</v>
          </cell>
          <cell r="E5345">
            <v>2225210</v>
          </cell>
          <cell r="F5345">
            <v>119900</v>
          </cell>
          <cell r="H5345">
            <v>0</v>
          </cell>
          <cell r="I5345">
            <v>0</v>
          </cell>
          <cell r="J5345">
            <v>0</v>
          </cell>
          <cell r="K5345">
            <v>0</v>
          </cell>
          <cell r="L5345">
            <v>5330</v>
          </cell>
          <cell r="M5345">
            <v>137.06</v>
          </cell>
          <cell r="N5345">
            <v>34.6</v>
          </cell>
          <cell r="O5345">
            <v>0.25244418502845467</v>
          </cell>
          <cell r="P5345">
            <v>240</v>
          </cell>
          <cell r="Q5345">
            <v>121000</v>
          </cell>
          <cell r="R5345">
            <v>8.5550488837005698</v>
          </cell>
          <cell r="S5345">
            <v>76.129455909943715</v>
          </cell>
          <cell r="T5345">
            <v>20363</v>
          </cell>
          <cell r="U5345">
            <v>6.1735670040132602</v>
          </cell>
          <cell r="V5345">
            <v>2750880</v>
          </cell>
          <cell r="W5345">
            <v>49190.3</v>
          </cell>
          <cell r="X5345">
            <v>74.599999999999994</v>
          </cell>
          <cell r="Y5345">
            <v>0</v>
          </cell>
          <cell r="Z5345">
            <v>22.096000000000018</v>
          </cell>
        </row>
        <row r="5346">
          <cell r="A5346">
            <v>42963</v>
          </cell>
          <cell r="B5346">
            <v>0</v>
          </cell>
          <cell r="C5346">
            <v>0</v>
          </cell>
          <cell r="D5346">
            <v>603520</v>
          </cell>
          <cell r="E5346">
            <v>2212870</v>
          </cell>
          <cell r="F5346">
            <v>120330</v>
          </cell>
          <cell r="H5346">
            <v>0</v>
          </cell>
          <cell r="I5346">
            <v>0</v>
          </cell>
          <cell r="J5346">
            <v>0</v>
          </cell>
          <cell r="K5346">
            <v>0</v>
          </cell>
          <cell r="L5346">
            <v>7600</v>
          </cell>
          <cell r="M5346">
            <v>136.62</v>
          </cell>
          <cell r="N5346">
            <v>33.64</v>
          </cell>
          <cell r="O5346">
            <v>0.24623042014346361</v>
          </cell>
          <cell r="P5346">
            <v>240</v>
          </cell>
          <cell r="Q5346">
            <v>142000</v>
          </cell>
          <cell r="R5346">
            <v>8.5390133216220168</v>
          </cell>
          <cell r="S5346">
            <v>79.410526315789468</v>
          </cell>
          <cell r="T5346">
            <v>21373</v>
          </cell>
          <cell r="U5346">
            <v>6.0697247269062089</v>
          </cell>
          <cell r="V5346">
            <v>2936720</v>
          </cell>
          <cell r="W5346">
            <v>55437.599999999999</v>
          </cell>
          <cell r="X5346">
            <v>76.8</v>
          </cell>
          <cell r="Y5346">
            <v>0</v>
          </cell>
          <cell r="Z5346">
            <v>24.393600000000021</v>
          </cell>
        </row>
        <row r="5347">
          <cell r="A5347">
            <v>42964</v>
          </cell>
          <cell r="B5347">
            <v>0</v>
          </cell>
          <cell r="C5347">
            <v>0</v>
          </cell>
          <cell r="D5347">
            <v>536871</v>
          </cell>
          <cell r="E5347">
            <v>2235210</v>
          </cell>
          <cell r="F5347">
            <v>120150</v>
          </cell>
          <cell r="H5347">
            <v>0</v>
          </cell>
          <cell r="I5347">
            <v>0</v>
          </cell>
          <cell r="J5347">
            <v>0</v>
          </cell>
          <cell r="K5347">
            <v>0</v>
          </cell>
          <cell r="L5347">
            <v>6770</v>
          </cell>
          <cell r="M5347">
            <v>139.12</v>
          </cell>
          <cell r="N5347">
            <v>34.299999999999997</v>
          </cell>
          <cell r="O5347">
            <v>0.24654974123059226</v>
          </cell>
          <cell r="P5347">
            <v>240</v>
          </cell>
          <cell r="Q5347">
            <v>123000</v>
          </cell>
          <cell r="R5347">
            <v>8.4652098907418054</v>
          </cell>
          <cell r="S5347">
            <v>79.301477104874451</v>
          </cell>
          <cell r="T5347">
            <v>21962</v>
          </cell>
          <cell r="U5347">
            <v>6.332933987637916</v>
          </cell>
          <cell r="V5347">
            <v>2892231</v>
          </cell>
          <cell r="W5347">
            <v>56702.2</v>
          </cell>
          <cell r="X5347">
            <v>75.900000000000006</v>
          </cell>
          <cell r="Y5347">
            <v>0</v>
          </cell>
          <cell r="Z5347">
            <v>23.581600000000037</v>
          </cell>
        </row>
        <row r="5348">
          <cell r="A5348">
            <v>42965</v>
          </cell>
          <cell r="B5348">
            <v>0</v>
          </cell>
          <cell r="C5348">
            <v>0</v>
          </cell>
          <cell r="D5348">
            <v>282581</v>
          </cell>
          <cell r="E5348">
            <v>2206140</v>
          </cell>
          <cell r="F5348">
            <v>116630</v>
          </cell>
          <cell r="H5348">
            <v>0</v>
          </cell>
          <cell r="I5348">
            <v>0</v>
          </cell>
          <cell r="J5348">
            <v>0</v>
          </cell>
          <cell r="K5348">
            <v>0</v>
          </cell>
          <cell r="L5348">
            <v>3890</v>
          </cell>
          <cell r="M5348">
            <v>136.66999999999999</v>
          </cell>
          <cell r="N5348">
            <v>33.61</v>
          </cell>
          <cell r="O5348">
            <v>0.24592083119923905</v>
          </cell>
          <cell r="P5348">
            <v>240</v>
          </cell>
          <cell r="Q5348">
            <v>112000</v>
          </cell>
          <cell r="R5348">
            <v>8.4977317626399351</v>
          </cell>
          <cell r="S5348">
            <v>72.642930591259642</v>
          </cell>
          <cell r="T5348">
            <v>22001</v>
          </cell>
          <cell r="U5348">
            <v>7.0427493262903926</v>
          </cell>
          <cell r="V5348">
            <v>2605351</v>
          </cell>
          <cell r="W5348">
            <v>56564.800000000003</v>
          </cell>
          <cell r="X5348">
            <v>74.400000000000006</v>
          </cell>
          <cell r="Y5348">
            <v>0</v>
          </cell>
          <cell r="Z5348">
            <v>19.995200000000025</v>
          </cell>
        </row>
        <row r="5349">
          <cell r="A5349">
            <v>42966</v>
          </cell>
          <cell r="B5349">
            <v>0</v>
          </cell>
          <cell r="C5349">
            <v>0</v>
          </cell>
          <cell r="D5349">
            <v>377664</v>
          </cell>
          <cell r="E5349">
            <v>2223920</v>
          </cell>
          <cell r="F5349">
            <v>118600</v>
          </cell>
          <cell r="H5349">
            <v>0</v>
          </cell>
          <cell r="I5349">
            <v>0</v>
          </cell>
          <cell r="J5349">
            <v>0</v>
          </cell>
          <cell r="K5349">
            <v>0</v>
          </cell>
          <cell r="L5349">
            <v>4880</v>
          </cell>
          <cell r="M5349">
            <v>138.06</v>
          </cell>
          <cell r="N5349">
            <v>33.56</v>
          </cell>
          <cell r="O5349">
            <v>0.24308271765898887</v>
          </cell>
          <cell r="P5349">
            <v>240</v>
          </cell>
          <cell r="Q5349">
            <v>119000</v>
          </cell>
          <cell r="R5349">
            <v>8.4837027379400265</v>
          </cell>
          <cell r="S5349">
            <v>77.390163934426226</v>
          </cell>
          <cell r="T5349">
            <v>23736</v>
          </cell>
          <cell r="U5349">
            <v>7.2773841769527348</v>
          </cell>
          <cell r="V5349">
            <v>2720184</v>
          </cell>
          <cell r="W5349">
            <v>57147.5</v>
          </cell>
          <cell r="X5349">
            <v>77.099999999999994</v>
          </cell>
          <cell r="Y5349">
            <v>0</v>
          </cell>
          <cell r="Z5349">
            <v>22.183200000000014</v>
          </cell>
        </row>
        <row r="5350">
          <cell r="A5350">
            <v>42967</v>
          </cell>
          <cell r="B5350">
            <v>0</v>
          </cell>
          <cell r="C5350">
            <v>0</v>
          </cell>
          <cell r="D5350">
            <v>614393</v>
          </cell>
          <cell r="E5350">
            <v>2224470</v>
          </cell>
          <cell r="F5350">
            <v>119450</v>
          </cell>
          <cell r="H5350">
            <v>0</v>
          </cell>
          <cell r="I5350">
            <v>0</v>
          </cell>
          <cell r="J5350">
            <v>0</v>
          </cell>
          <cell r="K5350">
            <v>0</v>
          </cell>
          <cell r="L5350">
            <v>7790</v>
          </cell>
          <cell r="M5350">
            <v>137.43</v>
          </cell>
          <cell r="N5350">
            <v>34.18</v>
          </cell>
          <cell r="O5350">
            <v>0.24870843338426835</v>
          </cell>
          <cell r="P5350">
            <v>240</v>
          </cell>
          <cell r="Q5350">
            <v>131000</v>
          </cell>
          <cell r="R5350">
            <v>8.5276868223823037</v>
          </cell>
          <cell r="S5350">
            <v>78.869448010269579</v>
          </cell>
          <cell r="T5350">
            <v>24896</v>
          </cell>
          <cell r="U5350">
            <v>7.0186163533067658</v>
          </cell>
          <cell r="V5350">
            <v>2958313</v>
          </cell>
          <cell r="W5350">
            <v>55898.5</v>
          </cell>
          <cell r="X5350">
            <v>78.8</v>
          </cell>
          <cell r="Y5350">
            <v>0</v>
          </cell>
          <cell r="Z5350">
            <v>25.496000000000024</v>
          </cell>
        </row>
        <row r="5351">
          <cell r="A5351">
            <v>42968</v>
          </cell>
          <cell r="B5351">
            <v>0</v>
          </cell>
          <cell r="C5351">
            <v>0</v>
          </cell>
          <cell r="D5351">
            <v>785017</v>
          </cell>
          <cell r="E5351">
            <v>2197520</v>
          </cell>
          <cell r="F5351">
            <v>116900</v>
          </cell>
          <cell r="H5351">
            <v>0</v>
          </cell>
          <cell r="I5351">
            <v>0</v>
          </cell>
          <cell r="J5351">
            <v>0</v>
          </cell>
          <cell r="K5351">
            <v>0</v>
          </cell>
          <cell r="L5351">
            <v>9990</v>
          </cell>
          <cell r="M5351">
            <v>134.75</v>
          </cell>
          <cell r="N5351">
            <v>34.75</v>
          </cell>
          <cell r="O5351">
            <v>0.25788497217068646</v>
          </cell>
          <cell r="P5351">
            <v>240</v>
          </cell>
          <cell r="Q5351">
            <v>147000</v>
          </cell>
          <cell r="R5351">
            <v>8.5878293135435992</v>
          </cell>
          <cell r="S5351">
            <v>78.580280280280277</v>
          </cell>
          <cell r="T5351">
            <v>26739</v>
          </cell>
          <cell r="U5351">
            <v>7.1949602460059685</v>
          </cell>
          <cell r="V5351">
            <v>3099437</v>
          </cell>
          <cell r="W5351">
            <v>56596.3</v>
          </cell>
          <cell r="X5351">
            <v>79.2</v>
          </cell>
          <cell r="Y5351">
            <v>0</v>
          </cell>
          <cell r="Z5351">
            <v>25.108800000000016</v>
          </cell>
        </row>
        <row r="5352">
          <cell r="A5352">
            <v>42969</v>
          </cell>
          <cell r="B5352">
            <v>0</v>
          </cell>
          <cell r="C5352">
            <v>0</v>
          </cell>
          <cell r="D5352">
            <v>563679</v>
          </cell>
          <cell r="E5352">
            <v>2233030</v>
          </cell>
          <cell r="F5352">
            <v>122030</v>
          </cell>
          <cell r="H5352">
            <v>0</v>
          </cell>
          <cell r="I5352">
            <v>0</v>
          </cell>
          <cell r="J5352">
            <v>0</v>
          </cell>
          <cell r="K5352">
            <v>0</v>
          </cell>
          <cell r="L5352">
            <v>7280</v>
          </cell>
          <cell r="M5352">
            <v>138.38</v>
          </cell>
          <cell r="N5352">
            <v>33.630000000000003</v>
          </cell>
          <cell r="O5352">
            <v>0.24302644890880187</v>
          </cell>
          <cell r="P5352">
            <v>240</v>
          </cell>
          <cell r="Q5352">
            <v>128000</v>
          </cell>
          <cell r="R5352">
            <v>8.5093944211591275</v>
          </cell>
          <cell r="S5352">
            <v>77.42843406593407</v>
          </cell>
          <cell r="T5352">
            <v>25825</v>
          </cell>
          <cell r="U5352">
            <v>7.3792312365031618</v>
          </cell>
          <cell r="V5352">
            <v>2918739</v>
          </cell>
          <cell r="W5352">
            <v>56767.6</v>
          </cell>
          <cell r="X5352">
            <v>77.900000000000006</v>
          </cell>
          <cell r="Y5352">
            <v>0</v>
          </cell>
          <cell r="Z5352">
            <v>24.197600000000023</v>
          </cell>
        </row>
        <row r="5353">
          <cell r="A5353">
            <v>42970</v>
          </cell>
          <cell r="B5353">
            <v>0</v>
          </cell>
          <cell r="C5353">
            <v>0</v>
          </cell>
          <cell r="D5353">
            <v>39447</v>
          </cell>
          <cell r="E5353">
            <v>2103190</v>
          </cell>
          <cell r="F5353">
            <v>106340</v>
          </cell>
          <cell r="H5353">
            <v>0</v>
          </cell>
          <cell r="I5353">
            <v>0</v>
          </cell>
          <cell r="J5353">
            <v>0</v>
          </cell>
          <cell r="K5353">
            <v>0</v>
          </cell>
          <cell r="L5353">
            <v>1450</v>
          </cell>
          <cell r="M5353">
            <v>130.74</v>
          </cell>
          <cell r="N5353">
            <v>32.270000000000003</v>
          </cell>
          <cell r="O5353">
            <v>0.24682576105247056</v>
          </cell>
          <cell r="P5353">
            <v>240</v>
          </cell>
          <cell r="Q5353">
            <v>99000</v>
          </cell>
          <cell r="R5353">
            <v>8.450091785222579</v>
          </cell>
          <cell r="S5353">
            <v>27.204827586206896</v>
          </cell>
          <cell r="T5353">
            <v>27016</v>
          </cell>
          <cell r="U5353">
            <v>10.018485738182294</v>
          </cell>
          <cell r="V5353">
            <v>2248977</v>
          </cell>
          <cell r="W5353">
            <v>54944.9</v>
          </cell>
          <cell r="X5353">
            <v>69.900000000000006</v>
          </cell>
          <cell r="Y5353">
            <v>0</v>
          </cell>
          <cell r="Z5353">
            <v>13.651999999999994</v>
          </cell>
        </row>
        <row r="5354">
          <cell r="A5354">
            <v>42971</v>
          </cell>
          <cell r="B5354">
            <v>0</v>
          </cell>
          <cell r="C5354">
            <v>0</v>
          </cell>
          <cell r="D5354">
            <v>23770</v>
          </cell>
          <cell r="E5354">
            <v>2054180</v>
          </cell>
          <cell r="F5354">
            <v>110380</v>
          </cell>
          <cell r="H5354">
            <v>0</v>
          </cell>
          <cell r="I5354">
            <v>0</v>
          </cell>
          <cell r="J5354">
            <v>0</v>
          </cell>
          <cell r="K5354">
            <v>0</v>
          </cell>
          <cell r="L5354">
            <v>1110</v>
          </cell>
          <cell r="M5354">
            <v>128.41999999999999</v>
          </cell>
          <cell r="N5354">
            <v>30.47</v>
          </cell>
          <cell r="O5354">
            <v>0.23726833826506777</v>
          </cell>
          <cell r="P5354">
            <v>240</v>
          </cell>
          <cell r="Q5354">
            <v>94000</v>
          </cell>
          <cell r="R5354">
            <v>8.4276592431085504</v>
          </cell>
          <cell r="S5354">
            <v>21.414414414414413</v>
          </cell>
          <cell r="T5354">
            <v>22487</v>
          </cell>
          <cell r="U5354">
            <v>8.570077639112931</v>
          </cell>
          <cell r="V5354">
            <v>2188330</v>
          </cell>
          <cell r="W5354">
            <v>57199.9</v>
          </cell>
          <cell r="X5354">
            <v>66.7</v>
          </cell>
          <cell r="Y5354">
            <v>0</v>
          </cell>
          <cell r="Z5354">
            <v>10.607199999999999</v>
          </cell>
        </row>
        <row r="5355">
          <cell r="A5355">
            <v>42972</v>
          </cell>
          <cell r="B5355">
            <v>0</v>
          </cell>
          <cell r="C5355">
            <v>0</v>
          </cell>
          <cell r="D5355">
            <v>81280</v>
          </cell>
          <cell r="E5355">
            <v>2049890</v>
          </cell>
          <cell r="F5355">
            <v>110470</v>
          </cell>
          <cell r="H5355">
            <v>0</v>
          </cell>
          <cell r="I5355">
            <v>0</v>
          </cell>
          <cell r="J5355">
            <v>0</v>
          </cell>
          <cell r="K5355">
            <v>0</v>
          </cell>
          <cell r="L5355">
            <v>1560</v>
          </cell>
          <cell r="M5355">
            <v>128.33000000000001</v>
          </cell>
          <cell r="N5355">
            <v>30.48</v>
          </cell>
          <cell r="O5355">
            <v>0.23751266266656273</v>
          </cell>
          <cell r="P5355">
            <v>240</v>
          </cell>
          <cell r="Q5355">
            <v>104000</v>
          </cell>
          <cell r="R5355">
            <v>8.4172056417049781</v>
          </cell>
          <cell r="S5355">
            <v>52.102564102564102</v>
          </cell>
          <cell r="T5355">
            <v>20465</v>
          </cell>
          <cell r="U5355">
            <v>7.6139835120715187</v>
          </cell>
          <cell r="V5355">
            <v>2241640</v>
          </cell>
          <cell r="W5355">
            <v>50843.1</v>
          </cell>
          <cell r="X5355">
            <v>67.099999999999994</v>
          </cell>
          <cell r="Y5355">
            <v>0</v>
          </cell>
          <cell r="Z5355">
            <v>12.277599999999971</v>
          </cell>
        </row>
        <row r="5356">
          <cell r="A5356">
            <v>42973</v>
          </cell>
          <cell r="B5356">
            <v>0</v>
          </cell>
          <cell r="C5356">
            <v>0</v>
          </cell>
          <cell r="D5356">
            <v>76704</v>
          </cell>
          <cell r="E5356">
            <v>2045440</v>
          </cell>
          <cell r="F5356">
            <v>107150</v>
          </cell>
          <cell r="H5356">
            <v>0</v>
          </cell>
          <cell r="I5356">
            <v>0</v>
          </cell>
          <cell r="J5356">
            <v>0</v>
          </cell>
          <cell r="K5356">
            <v>0</v>
          </cell>
          <cell r="L5356">
            <v>1450</v>
          </cell>
          <cell r="M5356">
            <v>126.17</v>
          </cell>
          <cell r="N5356">
            <v>29.76</v>
          </cell>
          <cell r="O5356">
            <v>0.23587223587223588</v>
          </cell>
          <cell r="P5356">
            <v>240</v>
          </cell>
          <cell r="Q5356">
            <v>101000</v>
          </cell>
          <cell r="R5356">
            <v>8.5305143853530954</v>
          </cell>
          <cell r="S5356">
            <v>52.899310344827583</v>
          </cell>
          <cell r="T5356">
            <v>20070</v>
          </cell>
          <cell r="U5356">
            <v>7.50837709158146</v>
          </cell>
          <cell r="V5356">
            <v>2229294</v>
          </cell>
          <cell r="W5356">
            <v>49112.800000000003</v>
          </cell>
          <cell r="X5356">
            <v>68.900000000000006</v>
          </cell>
          <cell r="Y5356">
            <v>0</v>
          </cell>
          <cell r="Z5356">
            <v>13.021599999999978</v>
          </cell>
        </row>
        <row r="5357">
          <cell r="A5357">
            <v>42974</v>
          </cell>
          <cell r="B5357">
            <v>0</v>
          </cell>
          <cell r="C5357">
            <v>0</v>
          </cell>
          <cell r="D5357">
            <v>46775</v>
          </cell>
          <cell r="E5357">
            <v>2080050</v>
          </cell>
          <cell r="F5357">
            <v>111660</v>
          </cell>
          <cell r="H5357">
            <v>0</v>
          </cell>
          <cell r="I5357">
            <v>0</v>
          </cell>
          <cell r="J5357">
            <v>0</v>
          </cell>
          <cell r="K5357">
            <v>0</v>
          </cell>
          <cell r="L5357">
            <v>1190</v>
          </cell>
          <cell r="M5357">
            <v>128.82</v>
          </cell>
          <cell r="N5357">
            <v>29.44</v>
          </cell>
          <cell r="O5357">
            <v>0.22853594162397145</v>
          </cell>
          <cell r="P5357">
            <v>240</v>
          </cell>
          <cell r="Q5357">
            <v>103000</v>
          </cell>
          <cell r="R5357">
            <v>8.5068700512342801</v>
          </cell>
          <cell r="S5357">
            <v>39.306722689075627</v>
          </cell>
          <cell r="T5357">
            <v>20781</v>
          </cell>
          <cell r="U5357">
            <v>7.7424481289800919</v>
          </cell>
          <cell r="V5357">
            <v>2238485</v>
          </cell>
          <cell r="W5357">
            <v>49207.1</v>
          </cell>
          <cell r="X5357">
            <v>69.099999999999994</v>
          </cell>
          <cell r="Y5357">
            <v>0</v>
          </cell>
          <cell r="Z5357">
            <v>12.847199999999987</v>
          </cell>
        </row>
        <row r="5358">
          <cell r="A5358">
            <v>42975</v>
          </cell>
          <cell r="B5358">
            <v>0</v>
          </cell>
          <cell r="C5358">
            <v>0</v>
          </cell>
          <cell r="D5358">
            <v>165800</v>
          </cell>
          <cell r="E5358">
            <v>2160520</v>
          </cell>
          <cell r="F5358">
            <v>113620</v>
          </cell>
          <cell r="H5358">
            <v>0</v>
          </cell>
          <cell r="I5358">
            <v>0</v>
          </cell>
          <cell r="J5358">
            <v>0</v>
          </cell>
          <cell r="K5358">
            <v>0</v>
          </cell>
          <cell r="L5358">
            <v>2600</v>
          </cell>
          <cell r="M5358">
            <v>135.43</v>
          </cell>
          <cell r="N5358">
            <v>33.03</v>
          </cell>
          <cell r="O5358">
            <v>0.24388983238573433</v>
          </cell>
          <cell r="P5358">
            <v>240</v>
          </cell>
          <cell r="Q5358">
            <v>104000</v>
          </cell>
          <cell r="R5358">
            <v>8.3959979325112606</v>
          </cell>
          <cell r="S5358">
            <v>63.769230769230766</v>
          </cell>
          <cell r="T5358">
            <v>20731</v>
          </cell>
          <cell r="U5358">
            <v>7.0860980188037406</v>
          </cell>
          <cell r="V5358">
            <v>2439940</v>
          </cell>
          <cell r="W5358">
            <v>48567.8</v>
          </cell>
          <cell r="X5358">
            <v>70.400000000000006</v>
          </cell>
          <cell r="Y5358">
            <v>0</v>
          </cell>
          <cell r="Z5358">
            <v>17.195200000000028</v>
          </cell>
        </row>
        <row r="5359">
          <cell r="A5359">
            <v>42976</v>
          </cell>
          <cell r="B5359">
            <v>0</v>
          </cell>
          <cell r="C5359">
            <v>0</v>
          </cell>
          <cell r="D5359">
            <v>222176</v>
          </cell>
          <cell r="E5359">
            <v>2179210</v>
          </cell>
          <cell r="F5359">
            <v>118990</v>
          </cell>
          <cell r="H5359">
            <v>0</v>
          </cell>
          <cell r="I5359">
            <v>0</v>
          </cell>
          <cell r="J5359">
            <v>0</v>
          </cell>
          <cell r="K5359">
            <v>0</v>
          </cell>
          <cell r="L5359">
            <v>3380</v>
          </cell>
          <cell r="M5359">
            <v>134.72999999999999</v>
          </cell>
          <cell r="N5359">
            <v>31.87</v>
          </cell>
          <cell r="O5359">
            <v>0.2365471684108959</v>
          </cell>
          <cell r="P5359">
            <v>240</v>
          </cell>
          <cell r="Q5359">
            <v>111000</v>
          </cell>
          <cell r="R5359">
            <v>8.5289096711942403</v>
          </cell>
          <cell r="S5359">
            <v>65.732544378698222</v>
          </cell>
          <cell r="T5359">
            <v>20721</v>
          </cell>
          <cell r="U5359">
            <v>6.8566412313083438</v>
          </cell>
          <cell r="V5359">
            <v>2520376</v>
          </cell>
          <cell r="W5359">
            <v>50999.199999999997</v>
          </cell>
          <cell r="X5359">
            <v>71.400000000000006</v>
          </cell>
          <cell r="Y5359">
            <v>0</v>
          </cell>
          <cell r="Z5359">
            <v>17.507200000000012</v>
          </cell>
        </row>
        <row r="5360">
          <cell r="A5360">
            <v>42977</v>
          </cell>
          <cell r="B5360">
            <v>0</v>
          </cell>
          <cell r="C5360">
            <v>0</v>
          </cell>
          <cell r="D5360">
            <v>194709</v>
          </cell>
          <cell r="E5360">
            <v>2168360</v>
          </cell>
          <cell r="F5360">
            <v>117130</v>
          </cell>
          <cell r="H5360">
            <v>0</v>
          </cell>
          <cell r="I5360">
            <v>0</v>
          </cell>
          <cell r="J5360">
            <v>0</v>
          </cell>
          <cell r="K5360">
            <v>0</v>
          </cell>
          <cell r="L5360">
            <v>3060</v>
          </cell>
          <cell r="M5360">
            <v>133.04</v>
          </cell>
          <cell r="N5360">
            <v>29.98</v>
          </cell>
          <cell r="O5360">
            <v>0.22534576067348167</v>
          </cell>
          <cell r="P5360">
            <v>240</v>
          </cell>
          <cell r="Q5360">
            <v>109000</v>
          </cell>
          <cell r="R5360">
            <v>8.5894843656043296</v>
          </cell>
          <cell r="S5360">
            <v>63.630392156862747</v>
          </cell>
          <cell r="T5360">
            <v>20075</v>
          </cell>
          <cell r="U5360">
            <v>6.7504865536999246</v>
          </cell>
          <cell r="V5360">
            <v>2480199</v>
          </cell>
          <cell r="W5360">
            <v>53484.2</v>
          </cell>
          <cell r="X5360">
            <v>71.7</v>
          </cell>
          <cell r="Y5360">
            <v>0</v>
          </cell>
          <cell r="Z5360">
            <v>16.956000000000017</v>
          </cell>
        </row>
        <row r="5361">
          <cell r="A5361">
            <v>42978</v>
          </cell>
          <cell r="B5361">
            <v>0</v>
          </cell>
          <cell r="C5361">
            <v>0</v>
          </cell>
          <cell r="D5361">
            <v>175473</v>
          </cell>
          <cell r="E5361">
            <v>2159760</v>
          </cell>
          <cell r="F5361">
            <v>116480</v>
          </cell>
          <cell r="H5361">
            <v>0</v>
          </cell>
          <cell r="I5361">
            <v>0</v>
          </cell>
          <cell r="J5361">
            <v>0</v>
          </cell>
          <cell r="K5361">
            <v>0</v>
          </cell>
          <cell r="L5361">
            <v>2890</v>
          </cell>
          <cell r="M5361">
            <v>132.82</v>
          </cell>
          <cell r="N5361">
            <v>30.3</v>
          </cell>
          <cell r="O5361">
            <v>0.22812829393163681</v>
          </cell>
          <cell r="P5361">
            <v>240</v>
          </cell>
          <cell r="Q5361">
            <v>110000</v>
          </cell>
          <cell r="R5361">
            <v>8.5688902273753946</v>
          </cell>
          <cell r="S5361">
            <v>60.717301038062281</v>
          </cell>
          <cell r="T5361">
            <v>20590</v>
          </cell>
          <cell r="U5361">
            <v>7.004106924423863</v>
          </cell>
          <cell r="V5361">
            <v>2451713</v>
          </cell>
          <cell r="W5361">
            <v>55068.4</v>
          </cell>
          <cell r="X5361">
            <v>72</v>
          </cell>
          <cell r="Y5361">
            <v>0</v>
          </cell>
          <cell r="Z5361">
            <v>17.499200000000016</v>
          </cell>
        </row>
        <row r="5362">
          <cell r="A5362">
            <v>42979</v>
          </cell>
          <cell r="B5362">
            <v>0</v>
          </cell>
          <cell r="C5362">
            <v>0</v>
          </cell>
          <cell r="D5362">
            <v>30556</v>
          </cell>
          <cell r="E5362">
            <v>2083750</v>
          </cell>
          <cell r="F5362">
            <v>107710</v>
          </cell>
          <cell r="H5362">
            <v>0</v>
          </cell>
          <cell r="I5362">
            <v>0</v>
          </cell>
          <cell r="J5362">
            <v>0</v>
          </cell>
          <cell r="K5362">
            <v>0</v>
          </cell>
          <cell r="L5362">
            <v>890</v>
          </cell>
          <cell r="M5362">
            <v>128.02000000000001</v>
          </cell>
          <cell r="N5362">
            <v>30.69</v>
          </cell>
          <cell r="O5362">
            <v>0.23972816747383222</v>
          </cell>
          <cell r="P5362">
            <v>240</v>
          </cell>
          <cell r="Q5362">
            <v>97000</v>
          </cell>
          <cell r="R5362">
            <v>8.5590532729261035</v>
          </cell>
          <cell r="S5362">
            <v>34.332584269662924</v>
          </cell>
          <cell r="T5362">
            <v>19864</v>
          </cell>
          <cell r="U5362">
            <v>7.4556510844206354</v>
          </cell>
          <cell r="V5362">
            <v>2222016</v>
          </cell>
          <cell r="W5362">
            <v>54464.4</v>
          </cell>
          <cell r="X5362">
            <v>70.8</v>
          </cell>
          <cell r="Y5362">
            <v>0</v>
          </cell>
          <cell r="Z5362">
            <v>13.591999999999985</v>
          </cell>
        </row>
        <row r="5363">
          <cell r="A5363">
            <v>42980</v>
          </cell>
          <cell r="B5363">
            <v>0</v>
          </cell>
          <cell r="C5363">
            <v>0</v>
          </cell>
          <cell r="D5363">
            <v>47114</v>
          </cell>
          <cell r="E5363">
            <v>2003100</v>
          </cell>
          <cell r="F5363">
            <v>105660</v>
          </cell>
          <cell r="H5363">
            <v>0</v>
          </cell>
          <cell r="I5363">
            <v>0</v>
          </cell>
          <cell r="J5363">
            <v>0</v>
          </cell>
          <cell r="K5363">
            <v>0</v>
          </cell>
          <cell r="L5363">
            <v>630</v>
          </cell>
          <cell r="M5363">
            <v>122.52</v>
          </cell>
          <cell r="N5363">
            <v>28.2</v>
          </cell>
          <cell r="O5363">
            <v>0.23016650342801176</v>
          </cell>
          <cell r="P5363">
            <v>240</v>
          </cell>
          <cell r="Q5363">
            <v>94000</v>
          </cell>
          <cell r="R5363">
            <v>8.6057786483839376</v>
          </cell>
          <cell r="S5363">
            <v>74.784126984126985</v>
          </cell>
          <cell r="T5363">
            <v>21592</v>
          </cell>
          <cell r="U5363">
            <v>8.3528666332076931</v>
          </cell>
          <cell r="V5363">
            <v>2155874</v>
          </cell>
          <cell r="W5363">
            <v>53904.3</v>
          </cell>
          <cell r="X5363">
            <v>62.8</v>
          </cell>
          <cell r="Y5363">
            <v>2.2000000000000028</v>
          </cell>
          <cell r="Z5363">
            <v>6.7647999999999868</v>
          </cell>
        </row>
        <row r="5364">
          <cell r="A5364">
            <v>42981</v>
          </cell>
          <cell r="B5364">
            <v>0</v>
          </cell>
          <cell r="C5364">
            <v>0</v>
          </cell>
          <cell r="D5364">
            <v>228644</v>
          </cell>
          <cell r="E5364">
            <v>2117970</v>
          </cell>
          <cell r="F5364">
            <v>112090</v>
          </cell>
          <cell r="H5364">
            <v>0</v>
          </cell>
          <cell r="I5364">
            <v>0</v>
          </cell>
          <cell r="J5364">
            <v>0</v>
          </cell>
          <cell r="K5364">
            <v>0</v>
          </cell>
          <cell r="L5364">
            <v>3070</v>
          </cell>
          <cell r="M5364">
            <v>128.4</v>
          </cell>
          <cell r="N5364">
            <v>30.39</v>
          </cell>
          <cell r="O5364">
            <v>0.23668224299065421</v>
          </cell>
          <cell r="P5364">
            <v>240</v>
          </cell>
          <cell r="Q5364">
            <v>112000</v>
          </cell>
          <cell r="R5364">
            <v>8.6840342679127733</v>
          </cell>
          <cell r="S5364">
            <v>74.476872964169388</v>
          </cell>
          <cell r="T5364">
            <v>20000</v>
          </cell>
          <cell r="U5364">
            <v>6.7840618472170711</v>
          </cell>
          <cell r="V5364">
            <v>2458704</v>
          </cell>
          <cell r="W5364">
            <v>50086.5</v>
          </cell>
          <cell r="X5364">
            <v>69.3</v>
          </cell>
          <cell r="Y5364">
            <v>0</v>
          </cell>
          <cell r="Z5364">
            <v>14.114400000000003</v>
          </cell>
        </row>
        <row r="5365">
          <cell r="A5365">
            <v>42982</v>
          </cell>
          <cell r="B5365">
            <v>0</v>
          </cell>
          <cell r="C5365">
            <v>0</v>
          </cell>
          <cell r="D5365">
            <v>385511</v>
          </cell>
          <cell r="E5365">
            <v>2242960</v>
          </cell>
          <cell r="F5365">
            <v>122220</v>
          </cell>
          <cell r="H5365">
            <v>0</v>
          </cell>
          <cell r="I5365">
            <v>0</v>
          </cell>
          <cell r="J5365">
            <v>0</v>
          </cell>
          <cell r="K5365">
            <v>0</v>
          </cell>
          <cell r="L5365">
            <v>5010</v>
          </cell>
          <cell r="M5365">
            <v>136.30000000000001</v>
          </cell>
          <cell r="N5365">
            <v>34.5</v>
          </cell>
          <cell r="O5365">
            <v>0.25311812179016874</v>
          </cell>
          <cell r="P5365">
            <v>240</v>
          </cell>
          <cell r="Q5365">
            <v>120000</v>
          </cell>
          <cell r="R5365">
            <v>8.676375641966251</v>
          </cell>
          <cell r="S5365">
            <v>76.948303393213578</v>
          </cell>
          <cell r="T5365">
            <v>20043</v>
          </cell>
          <cell r="U5365">
            <v>6.0769682963299037</v>
          </cell>
          <cell r="V5365">
            <v>2750691</v>
          </cell>
          <cell r="W5365">
            <v>46334.3</v>
          </cell>
          <cell r="X5365">
            <v>78.400000000000006</v>
          </cell>
          <cell r="Y5365">
            <v>0</v>
          </cell>
          <cell r="Z5365">
            <v>22.080000000000013</v>
          </cell>
        </row>
        <row r="5366">
          <cell r="A5366">
            <v>42983</v>
          </cell>
          <cell r="B5366">
            <v>0</v>
          </cell>
          <cell r="C5366">
            <v>0</v>
          </cell>
          <cell r="D5366">
            <v>22686</v>
          </cell>
          <cell r="E5366">
            <v>2072620</v>
          </cell>
          <cell r="F5366">
            <v>107720</v>
          </cell>
          <cell r="H5366">
            <v>0</v>
          </cell>
          <cell r="I5366">
            <v>0</v>
          </cell>
          <cell r="J5366">
            <v>0</v>
          </cell>
          <cell r="K5366">
            <v>0</v>
          </cell>
          <cell r="L5366">
            <v>1250</v>
          </cell>
          <cell r="M5366">
            <v>122.95</v>
          </cell>
          <cell r="N5366">
            <v>31.18</v>
          </cell>
          <cell r="O5366">
            <v>0.25359902399349327</v>
          </cell>
          <cell r="P5366">
            <v>240</v>
          </cell>
          <cell r="Q5366">
            <v>101000</v>
          </cell>
          <cell r="R5366">
            <v>8.8667751118340785</v>
          </cell>
          <cell r="S5366">
            <v>18.148800000000001</v>
          </cell>
          <cell r="T5366">
            <v>19013</v>
          </cell>
          <cell r="U5366">
            <v>7.1977552693431663</v>
          </cell>
          <cell r="V5366">
            <v>2203026</v>
          </cell>
          <cell r="W5366">
            <v>51838.400000000001</v>
          </cell>
          <cell r="X5366">
            <v>70.900000000000006</v>
          </cell>
          <cell r="Y5366">
            <v>0</v>
          </cell>
          <cell r="Z5366">
            <v>13.331999999999994</v>
          </cell>
        </row>
        <row r="5367">
          <cell r="A5367">
            <v>42984</v>
          </cell>
          <cell r="B5367">
            <v>0</v>
          </cell>
          <cell r="C5367">
            <v>0</v>
          </cell>
          <cell r="D5367">
            <v>5226</v>
          </cell>
          <cell r="E5367">
            <v>1972170</v>
          </cell>
          <cell r="F5367">
            <v>105030</v>
          </cell>
          <cell r="H5367">
            <v>0</v>
          </cell>
          <cell r="I5367">
            <v>0</v>
          </cell>
          <cell r="J5367">
            <v>0</v>
          </cell>
          <cell r="K5367">
            <v>0</v>
          </cell>
          <cell r="L5367">
            <v>540</v>
          </cell>
          <cell r="M5367">
            <v>119.2</v>
          </cell>
          <cell r="N5367">
            <v>28.26</v>
          </cell>
          <cell r="O5367">
            <v>0.23708053691275169</v>
          </cell>
          <cell r="P5367">
            <v>240</v>
          </cell>
          <cell r="Q5367">
            <v>91000</v>
          </cell>
          <cell r="R5367">
            <v>8.7130872483221484</v>
          </cell>
          <cell r="S5367">
            <v>9.6777777777777771</v>
          </cell>
          <cell r="T5367">
            <v>19136</v>
          </cell>
          <cell r="U5367">
            <v>7.6638612848667851</v>
          </cell>
          <cell r="V5367">
            <v>2082426</v>
          </cell>
          <cell r="W5367">
            <v>57106.400000000001</v>
          </cell>
          <cell r="X5367">
            <v>58.1</v>
          </cell>
          <cell r="Y5367">
            <v>6.8999999999999986</v>
          </cell>
          <cell r="Z5367">
            <v>2.2247999999999806</v>
          </cell>
        </row>
        <row r="5368">
          <cell r="A5368">
            <v>42985</v>
          </cell>
          <cell r="B5368">
            <v>0</v>
          </cell>
          <cell r="C5368">
            <v>0</v>
          </cell>
          <cell r="D5368">
            <v>40591</v>
          </cell>
          <cell r="E5368">
            <v>2041110</v>
          </cell>
          <cell r="F5368">
            <v>106220</v>
          </cell>
          <cell r="H5368">
            <v>0</v>
          </cell>
          <cell r="I5368">
            <v>0</v>
          </cell>
          <cell r="J5368">
            <v>0</v>
          </cell>
          <cell r="K5368">
            <v>0</v>
          </cell>
          <cell r="L5368">
            <v>1060</v>
          </cell>
          <cell r="M5368">
            <v>124.06</v>
          </cell>
          <cell r="N5368">
            <v>29.07</v>
          </cell>
          <cell r="O5368">
            <v>0.23432210220860875</v>
          </cell>
          <cell r="P5368">
            <v>240</v>
          </cell>
          <cell r="Q5368">
            <v>99000</v>
          </cell>
          <cell r="R5368">
            <v>8.6544010962437525</v>
          </cell>
          <cell r="S5368">
            <v>38.293396226415098</v>
          </cell>
          <cell r="T5368">
            <v>21754</v>
          </cell>
          <cell r="U5368">
            <v>8.2922719787414625</v>
          </cell>
          <cell r="V5368">
            <v>2187921</v>
          </cell>
          <cell r="W5368">
            <v>49899.7</v>
          </cell>
          <cell r="X5368">
            <v>56.9</v>
          </cell>
          <cell r="Y5368">
            <v>8.1000000000000014</v>
          </cell>
          <cell r="Z5368">
            <v>1.5239999999999867</v>
          </cell>
        </row>
        <row r="5369">
          <cell r="A5369">
            <v>42986</v>
          </cell>
          <cell r="B5369">
            <v>0</v>
          </cell>
          <cell r="C5369">
            <v>0</v>
          </cell>
          <cell r="D5369">
            <v>61228</v>
          </cell>
          <cell r="E5369">
            <v>2085610</v>
          </cell>
          <cell r="F5369">
            <v>112140</v>
          </cell>
          <cell r="H5369">
            <v>0</v>
          </cell>
          <cell r="I5369">
            <v>0</v>
          </cell>
          <cell r="J5369">
            <v>0</v>
          </cell>
          <cell r="K5369">
            <v>0</v>
          </cell>
          <cell r="L5369">
            <v>1430</v>
          </cell>
          <cell r="M5369">
            <v>127.46</v>
          </cell>
          <cell r="N5369">
            <v>31.3</v>
          </cell>
          <cell r="O5369">
            <v>0.24556723678016634</v>
          </cell>
          <cell r="P5369">
            <v>240</v>
          </cell>
          <cell r="Q5369">
            <v>100000</v>
          </cell>
          <cell r="R5369">
            <v>8.6213321826455367</v>
          </cell>
          <cell r="S5369">
            <v>42.816783216783215</v>
          </cell>
          <cell r="T5369">
            <v>21341</v>
          </cell>
          <cell r="U5369">
            <v>7.8789585378874873</v>
          </cell>
          <cell r="V5369">
            <v>2258978</v>
          </cell>
          <cell r="W5369">
            <v>45767.199999999997</v>
          </cell>
          <cell r="X5369">
            <v>62.7</v>
          </cell>
          <cell r="Y5369">
            <v>2.2999999999999972</v>
          </cell>
          <cell r="Z5369">
            <v>6.6839999999999904</v>
          </cell>
        </row>
        <row r="5370">
          <cell r="A5370">
            <v>42987</v>
          </cell>
          <cell r="B5370">
            <v>0</v>
          </cell>
          <cell r="C5370">
            <v>0</v>
          </cell>
          <cell r="D5370">
            <v>29222</v>
          </cell>
          <cell r="E5370">
            <v>2079040</v>
          </cell>
          <cell r="F5370">
            <v>112680</v>
          </cell>
          <cell r="H5370">
            <v>0</v>
          </cell>
          <cell r="I5370">
            <v>0</v>
          </cell>
          <cell r="J5370">
            <v>0</v>
          </cell>
          <cell r="K5370">
            <v>0</v>
          </cell>
          <cell r="L5370">
            <v>1080</v>
          </cell>
          <cell r="M5370">
            <v>128.75</v>
          </cell>
          <cell r="N5370">
            <v>29.61</v>
          </cell>
          <cell r="O5370">
            <v>0.22998058252427184</v>
          </cell>
          <cell r="P5370">
            <v>240</v>
          </cell>
          <cell r="Q5370">
            <v>101000</v>
          </cell>
          <cell r="R5370">
            <v>8.5115339805825236</v>
          </cell>
          <cell r="S5370">
            <v>27.057407407407407</v>
          </cell>
          <cell r="T5370">
            <v>21278</v>
          </cell>
          <cell r="U5370">
            <v>7.9902365752910249</v>
          </cell>
          <cell r="V5370">
            <v>2220942</v>
          </cell>
          <cell r="W5370">
            <v>48326.9</v>
          </cell>
          <cell r="X5370">
            <v>64.599999999999994</v>
          </cell>
          <cell r="Y5370">
            <v>0.40000000000000568</v>
          </cell>
          <cell r="Z5370">
            <v>8.4479999999999791</v>
          </cell>
        </row>
        <row r="5371">
          <cell r="A5371">
            <v>42988</v>
          </cell>
          <cell r="B5371">
            <v>0</v>
          </cell>
          <cell r="C5371">
            <v>0</v>
          </cell>
          <cell r="D5371">
            <v>31807</v>
          </cell>
          <cell r="E5371">
            <v>2063010</v>
          </cell>
          <cell r="F5371">
            <v>111960</v>
          </cell>
          <cell r="H5371">
            <v>0</v>
          </cell>
          <cell r="I5371">
            <v>0</v>
          </cell>
          <cell r="J5371">
            <v>0</v>
          </cell>
          <cell r="K5371">
            <v>0</v>
          </cell>
          <cell r="L5371">
            <v>1590</v>
          </cell>
          <cell r="M5371">
            <v>125.48</v>
          </cell>
          <cell r="N5371">
            <v>30.02</v>
          </cell>
          <cell r="O5371">
            <v>0.23924131335671023</v>
          </cell>
          <cell r="P5371">
            <v>240</v>
          </cell>
          <cell r="Q5371">
            <v>100000</v>
          </cell>
          <cell r="R5371">
            <v>8.66660025502072</v>
          </cell>
          <cell r="S5371">
            <v>20.004402515723271</v>
          </cell>
          <cell r="T5371">
            <v>20959</v>
          </cell>
          <cell r="U5371">
            <v>7.9209661873401798</v>
          </cell>
          <cell r="V5371">
            <v>2206777</v>
          </cell>
          <cell r="W5371">
            <v>49844.6</v>
          </cell>
          <cell r="X5371">
            <v>63.7</v>
          </cell>
          <cell r="Y5371">
            <v>1.2999999999999972</v>
          </cell>
          <cell r="Z5371">
            <v>7.1847999999999885</v>
          </cell>
        </row>
        <row r="5372">
          <cell r="A5372">
            <v>42989</v>
          </cell>
          <cell r="B5372">
            <v>0</v>
          </cell>
          <cell r="C5372">
            <v>0</v>
          </cell>
          <cell r="D5372">
            <v>47609</v>
          </cell>
          <cell r="E5372">
            <v>2054150</v>
          </cell>
          <cell r="F5372">
            <v>107580</v>
          </cell>
          <cell r="H5372">
            <v>0</v>
          </cell>
          <cell r="I5372">
            <v>0</v>
          </cell>
          <cell r="J5372">
            <v>0</v>
          </cell>
          <cell r="K5372">
            <v>0</v>
          </cell>
          <cell r="L5372">
            <v>1450</v>
          </cell>
          <cell r="M5372">
            <v>124.25</v>
          </cell>
          <cell r="N5372">
            <v>28.97</v>
          </cell>
          <cell r="O5372">
            <v>0.233158953722334</v>
          </cell>
          <cell r="P5372">
            <v>240</v>
          </cell>
          <cell r="Q5372">
            <v>101000</v>
          </cell>
          <cell r="R5372">
            <v>8.6991146881287733</v>
          </cell>
          <cell r="S5372">
            <v>32.833793103448279</v>
          </cell>
          <cell r="T5372">
            <v>24010</v>
          </cell>
          <cell r="U5372">
            <v>9.0634981775092012</v>
          </cell>
          <cell r="V5372">
            <v>2209339</v>
          </cell>
          <cell r="W5372">
            <v>50062.9</v>
          </cell>
          <cell r="X5372">
            <v>60.7</v>
          </cell>
          <cell r="Y5372">
            <v>4.2999999999999972</v>
          </cell>
          <cell r="Z5372">
            <v>3.9639999999999844</v>
          </cell>
        </row>
        <row r="5373">
          <cell r="A5373">
            <v>42990</v>
          </cell>
          <cell r="B5373">
            <v>0</v>
          </cell>
          <cell r="C5373">
            <v>0</v>
          </cell>
          <cell r="D5373">
            <v>11653</v>
          </cell>
          <cell r="E5373">
            <v>2082370</v>
          </cell>
          <cell r="F5373">
            <v>112290</v>
          </cell>
          <cell r="H5373">
            <v>0</v>
          </cell>
          <cell r="I5373">
            <v>0</v>
          </cell>
          <cell r="J5373">
            <v>0</v>
          </cell>
          <cell r="K5373">
            <v>0</v>
          </cell>
          <cell r="L5373">
            <v>1090</v>
          </cell>
          <cell r="M5373">
            <v>127.28</v>
          </cell>
          <cell r="N5373">
            <v>29.37</v>
          </cell>
          <cell r="O5373">
            <v>0.23075109993714646</v>
          </cell>
          <cell r="P5373">
            <v>240</v>
          </cell>
          <cell r="Q5373">
            <v>98000</v>
          </cell>
          <cell r="R5373">
            <v>8.621385920804526</v>
          </cell>
          <cell r="S5373">
            <v>10.690825688073394</v>
          </cell>
          <cell r="T5373">
            <v>21075</v>
          </cell>
          <cell r="U5373">
            <v>7.9664807305219156</v>
          </cell>
          <cell r="V5373">
            <v>2206313</v>
          </cell>
          <cell r="W5373">
            <v>48943.1</v>
          </cell>
          <cell r="X5373">
            <v>63</v>
          </cell>
          <cell r="Y5373">
            <v>2</v>
          </cell>
          <cell r="Z5373">
            <v>8.383999999999979</v>
          </cell>
        </row>
        <row r="5374">
          <cell r="A5374">
            <v>42991</v>
          </cell>
          <cell r="B5374">
            <v>0</v>
          </cell>
          <cell r="C5374">
            <v>0</v>
          </cell>
          <cell r="D5374">
            <v>120222</v>
          </cell>
          <cell r="E5374">
            <v>2113660</v>
          </cell>
          <cell r="F5374">
            <v>114080</v>
          </cell>
          <cell r="H5374">
            <v>0</v>
          </cell>
          <cell r="I5374">
            <v>0</v>
          </cell>
          <cell r="J5374">
            <v>0</v>
          </cell>
          <cell r="K5374">
            <v>0</v>
          </cell>
          <cell r="L5374">
            <v>2030</v>
          </cell>
          <cell r="M5374">
            <v>129.47999999999999</v>
          </cell>
          <cell r="N5374">
            <v>30.23</v>
          </cell>
          <cell r="O5374">
            <v>0.23347235094223048</v>
          </cell>
          <cell r="P5374">
            <v>240</v>
          </cell>
          <cell r="Q5374">
            <v>101000</v>
          </cell>
          <cell r="R5374">
            <v>8.6026413345690464</v>
          </cell>
          <cell r="S5374">
            <v>59.222660098522169</v>
          </cell>
          <cell r="T5374">
            <v>22274</v>
          </cell>
          <cell r="U5374">
            <v>7.9117617746794879</v>
          </cell>
          <cell r="V5374">
            <v>2347962</v>
          </cell>
          <cell r="W5374">
            <v>49170.9</v>
          </cell>
          <cell r="X5374">
            <v>65.2</v>
          </cell>
          <cell r="Y5374">
            <v>0</v>
          </cell>
          <cell r="Z5374">
            <v>13.675199999999997</v>
          </cell>
        </row>
        <row r="5375">
          <cell r="A5375">
            <v>42992</v>
          </cell>
          <cell r="B5375">
            <v>0</v>
          </cell>
          <cell r="C5375">
            <v>0</v>
          </cell>
          <cell r="D5375">
            <v>244955</v>
          </cell>
          <cell r="E5375">
            <v>2160490</v>
          </cell>
          <cell r="F5375">
            <v>114810</v>
          </cell>
          <cell r="H5375">
            <v>0</v>
          </cell>
          <cell r="I5375">
            <v>0</v>
          </cell>
          <cell r="J5375">
            <v>0</v>
          </cell>
          <cell r="K5375">
            <v>0</v>
          </cell>
          <cell r="L5375">
            <v>3560</v>
          </cell>
          <cell r="M5375">
            <v>132.88999999999999</v>
          </cell>
          <cell r="N5375">
            <v>32.21</v>
          </cell>
          <cell r="O5375">
            <v>0.24238091654752053</v>
          </cell>
          <cell r="P5375">
            <v>240</v>
          </cell>
          <cell r="Q5375">
            <v>115000</v>
          </cell>
          <cell r="R5375">
            <v>8.5608397923094284</v>
          </cell>
          <cell r="S5375">
            <v>68.807584269662925</v>
          </cell>
          <cell r="T5375">
            <v>21036</v>
          </cell>
          <cell r="U5375">
            <v>6.9612098775719122</v>
          </cell>
          <cell r="V5375">
            <v>2520255</v>
          </cell>
          <cell r="W5375">
            <v>50692</v>
          </cell>
          <cell r="X5375">
            <v>71.3</v>
          </cell>
          <cell r="Y5375">
            <v>0</v>
          </cell>
          <cell r="Z5375">
            <v>15.252000000000024</v>
          </cell>
        </row>
        <row r="5376">
          <cell r="A5376">
            <v>42993</v>
          </cell>
          <cell r="B5376">
            <v>0</v>
          </cell>
          <cell r="C5376">
            <v>0</v>
          </cell>
          <cell r="D5376">
            <v>313975</v>
          </cell>
          <cell r="E5376">
            <v>2173720</v>
          </cell>
          <cell r="F5376">
            <v>116910</v>
          </cell>
          <cell r="H5376">
            <v>0</v>
          </cell>
          <cell r="I5376">
            <v>0</v>
          </cell>
          <cell r="J5376">
            <v>0</v>
          </cell>
          <cell r="K5376">
            <v>0</v>
          </cell>
          <cell r="L5376">
            <v>4140</v>
          </cell>
          <cell r="M5376">
            <v>133.80000000000001</v>
          </cell>
          <cell r="N5376">
            <v>35.01</v>
          </cell>
          <cell r="O5376">
            <v>0.26165919282511207</v>
          </cell>
          <cell r="P5376">
            <v>240</v>
          </cell>
          <cell r="Q5376">
            <v>116000</v>
          </cell>
          <cell r="R5376">
            <v>8.5599028400597899</v>
          </cell>
          <cell r="S5376">
            <v>75.839371980676333</v>
          </cell>
          <cell r="T5376">
            <v>21854</v>
          </cell>
          <cell r="U5376">
            <v>6.9976967716793901</v>
          </cell>
          <cell r="V5376">
            <v>2604605</v>
          </cell>
          <cell r="W5376">
            <v>51778.1</v>
          </cell>
          <cell r="X5376">
            <v>69.900000000000006</v>
          </cell>
          <cell r="Y5376">
            <v>0</v>
          </cell>
          <cell r="Z5376">
            <v>15.175200000000004</v>
          </cell>
        </row>
        <row r="5377">
          <cell r="A5377">
            <v>42994</v>
          </cell>
          <cell r="B5377">
            <v>0</v>
          </cell>
          <cell r="C5377">
            <v>0</v>
          </cell>
          <cell r="D5377">
            <v>346822</v>
          </cell>
          <cell r="E5377">
            <v>2211280</v>
          </cell>
          <cell r="F5377">
            <v>115440</v>
          </cell>
          <cell r="H5377">
            <v>0</v>
          </cell>
          <cell r="I5377">
            <v>0</v>
          </cell>
          <cell r="J5377">
            <v>0</v>
          </cell>
          <cell r="K5377">
            <v>0</v>
          </cell>
          <cell r="L5377">
            <v>4430</v>
          </cell>
          <cell r="M5377">
            <v>135.91</v>
          </cell>
          <cell r="N5377">
            <v>37.07</v>
          </cell>
          <cell r="O5377">
            <v>0.27275402840114782</v>
          </cell>
          <cell r="P5377">
            <v>240</v>
          </cell>
          <cell r="Q5377">
            <v>119000</v>
          </cell>
          <cell r="R5377">
            <v>8.5597822088146565</v>
          </cell>
          <cell r="S5377">
            <v>78.289390519187364</v>
          </cell>
          <cell r="T5377">
            <v>21003</v>
          </cell>
          <cell r="U5377">
            <v>6.5517960817522214</v>
          </cell>
          <cell r="V5377">
            <v>2673542</v>
          </cell>
          <cell r="W5377">
            <v>53341.599999999999</v>
          </cell>
          <cell r="X5377">
            <v>72.5</v>
          </cell>
          <cell r="Y5377">
            <v>0</v>
          </cell>
          <cell r="Z5377">
            <v>17.084000000000032</v>
          </cell>
        </row>
        <row r="5378">
          <cell r="A5378">
            <v>42995</v>
          </cell>
          <cell r="B5378">
            <v>0</v>
          </cell>
          <cell r="C5378">
            <v>0</v>
          </cell>
          <cell r="D5378">
            <v>494967</v>
          </cell>
          <cell r="E5378">
            <v>2221560</v>
          </cell>
          <cell r="F5378">
            <v>122980</v>
          </cell>
          <cell r="H5378">
            <v>0</v>
          </cell>
          <cell r="I5378">
            <v>0</v>
          </cell>
          <cell r="J5378">
            <v>0</v>
          </cell>
          <cell r="K5378">
            <v>0</v>
          </cell>
          <cell r="L5378">
            <v>6110</v>
          </cell>
          <cell r="M5378">
            <v>137.12</v>
          </cell>
          <cell r="N5378">
            <v>36.9</v>
          </cell>
          <cell r="O5378">
            <v>0.26910735122520418</v>
          </cell>
          <cell r="P5378">
            <v>240</v>
          </cell>
          <cell r="Q5378">
            <v>126000</v>
          </cell>
          <cell r="R5378">
            <v>8.5492269544924149</v>
          </cell>
          <cell r="S5378">
            <v>81.009328968903432</v>
          </cell>
          <cell r="T5378">
            <v>21238</v>
          </cell>
          <cell r="U5378">
            <v>6.2378758002709613</v>
          </cell>
          <cell r="V5378">
            <v>2839507</v>
          </cell>
          <cell r="W5378">
            <v>54520.5</v>
          </cell>
          <cell r="X5378">
            <v>71.2</v>
          </cell>
          <cell r="Y5378">
            <v>0</v>
          </cell>
          <cell r="Z5378">
            <v>18.977600000000038</v>
          </cell>
        </row>
        <row r="5379">
          <cell r="A5379">
            <v>42996</v>
          </cell>
          <cell r="B5379">
            <v>0</v>
          </cell>
          <cell r="C5379">
            <v>0</v>
          </cell>
          <cell r="D5379">
            <v>536914</v>
          </cell>
          <cell r="E5379">
            <v>2236090</v>
          </cell>
          <cell r="F5379">
            <v>120860</v>
          </cell>
          <cell r="H5379">
            <v>0</v>
          </cell>
          <cell r="I5379">
            <v>0</v>
          </cell>
          <cell r="J5379">
            <v>0</v>
          </cell>
          <cell r="K5379">
            <v>0</v>
          </cell>
          <cell r="L5379">
            <v>6720</v>
          </cell>
          <cell r="M5379">
            <v>141.51</v>
          </cell>
          <cell r="N5379">
            <v>36.93</v>
          </cell>
          <cell r="O5379">
            <v>0.26097095611617555</v>
          </cell>
          <cell r="P5379">
            <v>240</v>
          </cell>
          <cell r="Q5379">
            <v>128000</v>
          </cell>
          <cell r="R5379">
            <v>8.3278566885732452</v>
          </cell>
          <cell r="S5379">
            <v>79.89791666666666</v>
          </cell>
          <cell r="T5379">
            <v>21414</v>
          </cell>
          <cell r="U5379">
            <v>6.1714289268604192</v>
          </cell>
          <cell r="V5379">
            <v>2893864</v>
          </cell>
          <cell r="W5379">
            <v>54586.3</v>
          </cell>
          <cell r="X5379">
            <v>72.3</v>
          </cell>
          <cell r="Y5379">
            <v>0</v>
          </cell>
          <cell r="Z5379">
            <v>20.191200000000023</v>
          </cell>
        </row>
        <row r="5380">
          <cell r="A5380">
            <v>42997</v>
          </cell>
          <cell r="B5380">
            <v>0</v>
          </cell>
          <cell r="C5380">
            <v>0</v>
          </cell>
          <cell r="D5380">
            <v>472663</v>
          </cell>
          <cell r="E5380">
            <v>2246550</v>
          </cell>
          <cell r="F5380">
            <v>122880</v>
          </cell>
          <cell r="H5380">
            <v>0</v>
          </cell>
          <cell r="I5380">
            <v>0</v>
          </cell>
          <cell r="J5380">
            <v>0</v>
          </cell>
          <cell r="K5380">
            <v>0</v>
          </cell>
          <cell r="L5380">
            <v>6040</v>
          </cell>
          <cell r="M5380">
            <v>142.61000000000001</v>
          </cell>
          <cell r="N5380">
            <v>36.08</v>
          </cell>
          <cell r="O5380">
            <v>0.25299768599677436</v>
          </cell>
          <cell r="P5380">
            <v>240</v>
          </cell>
          <cell r="Q5380">
            <v>121000</v>
          </cell>
          <cell r="R5380">
            <v>8.3073767617979097</v>
          </cell>
          <cell r="S5380">
            <v>78.255463576158945</v>
          </cell>
          <cell r="T5380">
            <v>22409</v>
          </cell>
          <cell r="U5380">
            <v>6.5758249290223798</v>
          </cell>
          <cell r="V5380">
            <v>2842093</v>
          </cell>
          <cell r="W5380">
            <v>56163.8</v>
          </cell>
          <cell r="X5380">
            <v>74.900000000000006</v>
          </cell>
          <cell r="Y5380">
            <v>0</v>
          </cell>
          <cell r="Z5380">
            <v>21.354400000000012</v>
          </cell>
        </row>
        <row r="5381">
          <cell r="A5381">
            <v>42998</v>
          </cell>
          <cell r="B5381">
            <v>0</v>
          </cell>
          <cell r="C5381">
            <v>0</v>
          </cell>
          <cell r="D5381">
            <v>676311</v>
          </cell>
          <cell r="E5381">
            <v>2198070</v>
          </cell>
          <cell r="F5381">
            <v>120680</v>
          </cell>
          <cell r="H5381">
            <v>0</v>
          </cell>
          <cell r="I5381">
            <v>0</v>
          </cell>
          <cell r="J5381">
            <v>0</v>
          </cell>
          <cell r="K5381">
            <v>0</v>
          </cell>
          <cell r="L5381">
            <v>8250</v>
          </cell>
          <cell r="M5381">
            <v>138.28</v>
          </cell>
          <cell r="N5381">
            <v>33.869999999999997</v>
          </cell>
          <cell r="O5381">
            <v>0.24493780734741102</v>
          </cell>
          <cell r="P5381">
            <v>240</v>
          </cell>
          <cell r="Q5381">
            <v>133000</v>
          </cell>
          <cell r="R5381">
            <v>8.3842565808504492</v>
          </cell>
          <cell r="S5381">
            <v>81.977090909090904</v>
          </cell>
          <cell r="T5381">
            <v>22728</v>
          </cell>
          <cell r="U5381">
            <v>6.3288033198656057</v>
          </cell>
          <cell r="V5381">
            <v>2995061</v>
          </cell>
          <cell r="W5381">
            <v>56747.9</v>
          </cell>
          <cell r="X5381">
            <v>77.2</v>
          </cell>
          <cell r="Y5381">
            <v>0</v>
          </cell>
          <cell r="Z5381">
            <v>22.961600000000047</v>
          </cell>
        </row>
        <row r="5382">
          <cell r="A5382">
            <v>42999</v>
          </cell>
          <cell r="B5382">
            <v>0</v>
          </cell>
          <cell r="C5382">
            <v>0</v>
          </cell>
          <cell r="D5382">
            <v>658316</v>
          </cell>
          <cell r="E5382">
            <v>2204810</v>
          </cell>
          <cell r="F5382">
            <v>120780</v>
          </cell>
          <cell r="H5382">
            <v>0</v>
          </cell>
          <cell r="I5382">
            <v>0</v>
          </cell>
          <cell r="J5382">
            <v>0</v>
          </cell>
          <cell r="K5382">
            <v>0</v>
          </cell>
          <cell r="L5382">
            <v>8910</v>
          </cell>
          <cell r="M5382">
            <v>139.24</v>
          </cell>
          <cell r="N5382">
            <v>34.46</v>
          </cell>
          <cell r="O5382">
            <v>0.24748635449583453</v>
          </cell>
          <cell r="P5382">
            <v>240</v>
          </cell>
          <cell r="Q5382">
            <v>125000</v>
          </cell>
          <cell r="R5382">
            <v>8.3510126400459637</v>
          </cell>
          <cell r="S5382">
            <v>73.885072951739616</v>
          </cell>
          <cell r="T5382">
            <v>21588</v>
          </cell>
          <cell r="U5382">
            <v>6.0338335054790599</v>
          </cell>
          <cell r="V5382">
            <v>2983906</v>
          </cell>
          <cell r="W5382">
            <v>57809.9</v>
          </cell>
          <cell r="X5382">
            <v>78.400000000000006</v>
          </cell>
          <cell r="Y5382">
            <v>0</v>
          </cell>
          <cell r="Z5382">
            <v>23.364800000000045</v>
          </cell>
        </row>
        <row r="5383">
          <cell r="A5383">
            <v>43000</v>
          </cell>
          <cell r="B5383">
            <v>0</v>
          </cell>
          <cell r="C5383">
            <v>0</v>
          </cell>
          <cell r="D5383">
            <v>566713</v>
          </cell>
          <cell r="E5383">
            <v>2214140</v>
          </cell>
          <cell r="F5383">
            <v>120400</v>
          </cell>
          <cell r="H5383">
            <v>0</v>
          </cell>
          <cell r="I5383">
            <v>0</v>
          </cell>
          <cell r="J5383">
            <v>0</v>
          </cell>
          <cell r="K5383">
            <v>0</v>
          </cell>
          <cell r="L5383">
            <v>7140</v>
          </cell>
          <cell r="M5383">
            <v>138.46</v>
          </cell>
          <cell r="N5383">
            <v>34.39</v>
          </cell>
          <cell r="O5383">
            <v>0.24837498194424382</v>
          </cell>
          <cell r="P5383">
            <v>240</v>
          </cell>
          <cell r="Q5383">
            <v>126000</v>
          </cell>
          <cell r="R5383">
            <v>8.4303770041889354</v>
          </cell>
          <cell r="S5383">
            <v>79.371568627450984</v>
          </cell>
          <cell r="T5383">
            <v>22718</v>
          </cell>
          <cell r="U5383">
            <v>6.5305617951967658</v>
          </cell>
          <cell r="V5383">
            <v>2901253</v>
          </cell>
          <cell r="W5383">
            <v>55286.3</v>
          </cell>
          <cell r="X5383">
            <v>77.3</v>
          </cell>
          <cell r="Y5383">
            <v>0</v>
          </cell>
          <cell r="Z5383">
            <v>21.908000000000015</v>
          </cell>
        </row>
        <row r="5384">
          <cell r="A5384">
            <v>43001</v>
          </cell>
          <cell r="B5384">
            <v>0</v>
          </cell>
          <cell r="C5384">
            <v>0</v>
          </cell>
          <cell r="D5384">
            <v>410794</v>
          </cell>
          <cell r="E5384">
            <v>2219430</v>
          </cell>
          <cell r="F5384">
            <v>121640</v>
          </cell>
          <cell r="H5384">
            <v>0</v>
          </cell>
          <cell r="I5384">
            <v>0</v>
          </cell>
          <cell r="J5384">
            <v>0</v>
          </cell>
          <cell r="K5384">
            <v>0</v>
          </cell>
          <cell r="L5384">
            <v>5390</v>
          </cell>
          <cell r="M5384">
            <v>138.38</v>
          </cell>
          <cell r="N5384">
            <v>36.409999999999997</v>
          </cell>
          <cell r="O5384">
            <v>0.26311605723370429</v>
          </cell>
          <cell r="P5384">
            <v>240</v>
          </cell>
          <cell r="Q5384">
            <v>118000</v>
          </cell>
          <cell r="R5384">
            <v>8.458845208845208</v>
          </cell>
          <cell r="S5384">
            <v>76.21410018552875</v>
          </cell>
          <cell r="T5384">
            <v>21436</v>
          </cell>
          <cell r="U5384">
            <v>6.4965507016335104</v>
          </cell>
          <cell r="V5384">
            <v>2751864</v>
          </cell>
          <cell r="W5384">
            <v>55423.199999999997</v>
          </cell>
          <cell r="X5384">
            <v>75.2</v>
          </cell>
          <cell r="Y5384">
            <v>0</v>
          </cell>
          <cell r="Z5384">
            <v>19.774400000000028</v>
          </cell>
        </row>
        <row r="5385">
          <cell r="A5385">
            <v>43002</v>
          </cell>
          <cell r="B5385">
            <v>0</v>
          </cell>
          <cell r="C5385">
            <v>0</v>
          </cell>
          <cell r="D5385">
            <v>393072</v>
          </cell>
          <cell r="E5385">
            <v>2226450</v>
          </cell>
          <cell r="F5385">
            <v>122680</v>
          </cell>
          <cell r="H5385">
            <v>0</v>
          </cell>
          <cell r="I5385">
            <v>0</v>
          </cell>
          <cell r="J5385">
            <v>0</v>
          </cell>
          <cell r="K5385">
            <v>0</v>
          </cell>
          <cell r="L5385">
            <v>5170</v>
          </cell>
          <cell r="M5385">
            <v>140.47</v>
          </cell>
          <cell r="N5385">
            <v>36.86</v>
          </cell>
          <cell r="O5385">
            <v>0.26240478393963124</v>
          </cell>
          <cell r="P5385">
            <v>240</v>
          </cell>
          <cell r="Q5385">
            <v>122000</v>
          </cell>
          <cell r="R5385">
            <v>8.3616786502456044</v>
          </cell>
          <cell r="S5385">
            <v>76.0294003868472</v>
          </cell>
          <cell r="T5385">
            <v>21198</v>
          </cell>
          <cell r="U5385">
            <v>6.4470567813749682</v>
          </cell>
          <cell r="V5385">
            <v>2742202</v>
          </cell>
          <cell r="W5385">
            <v>55976.3</v>
          </cell>
          <cell r="X5385">
            <v>75.2</v>
          </cell>
          <cell r="Y5385">
            <v>0</v>
          </cell>
          <cell r="Z5385">
            <v>19.059200000000018</v>
          </cell>
        </row>
        <row r="5386">
          <cell r="A5386">
            <v>43003</v>
          </cell>
          <cell r="B5386">
            <v>0</v>
          </cell>
          <cell r="C5386">
            <v>0</v>
          </cell>
          <cell r="D5386">
            <v>400776</v>
          </cell>
          <cell r="E5386">
            <v>2227710</v>
          </cell>
          <cell r="F5386">
            <v>121520</v>
          </cell>
          <cell r="H5386">
            <v>0</v>
          </cell>
          <cell r="I5386">
            <v>0</v>
          </cell>
          <cell r="J5386">
            <v>0</v>
          </cell>
          <cell r="K5386">
            <v>0</v>
          </cell>
          <cell r="L5386">
            <v>5320</v>
          </cell>
          <cell r="M5386">
            <v>139.97</v>
          </cell>
          <cell r="N5386">
            <v>36.479999999999997</v>
          </cell>
          <cell r="O5386">
            <v>0.2606272772737015</v>
          </cell>
          <cell r="P5386">
            <v>240</v>
          </cell>
          <cell r="Q5386">
            <v>122000</v>
          </cell>
          <cell r="R5386">
            <v>8.3919054083017794</v>
          </cell>
          <cell r="S5386">
            <v>75.333834586466168</v>
          </cell>
          <cell r="T5386">
            <v>21864</v>
          </cell>
          <cell r="U5386">
            <v>6.6307404420208531</v>
          </cell>
          <cell r="V5386">
            <v>2750006</v>
          </cell>
          <cell r="W5386">
            <v>56139.9</v>
          </cell>
          <cell r="X5386">
            <v>74.3</v>
          </cell>
          <cell r="Y5386">
            <v>0</v>
          </cell>
          <cell r="Z5386">
            <v>18.592800000000011</v>
          </cell>
        </row>
        <row r="5387">
          <cell r="A5387">
            <v>43004</v>
          </cell>
          <cell r="B5387">
            <v>0</v>
          </cell>
          <cell r="C5387">
            <v>0</v>
          </cell>
          <cell r="D5387">
            <v>384728</v>
          </cell>
          <cell r="E5387">
            <v>2209450</v>
          </cell>
          <cell r="F5387">
            <v>121920</v>
          </cell>
          <cell r="H5387">
            <v>0</v>
          </cell>
          <cell r="I5387">
            <v>0</v>
          </cell>
          <cell r="J5387">
            <v>0</v>
          </cell>
          <cell r="K5387">
            <v>0</v>
          </cell>
          <cell r="L5387">
            <v>5170</v>
          </cell>
          <cell r="M5387">
            <v>137.99</v>
          </cell>
          <cell r="N5387">
            <v>34.79</v>
          </cell>
          <cell r="O5387">
            <v>0.25211971882020434</v>
          </cell>
          <cell r="P5387">
            <v>240</v>
          </cell>
          <cell r="Q5387">
            <v>119000</v>
          </cell>
          <cell r="R5387">
            <v>8.447604898905718</v>
          </cell>
          <cell r="S5387">
            <v>74.415473887814315</v>
          </cell>
          <cell r="T5387">
            <v>22930</v>
          </cell>
          <cell r="U5387">
            <v>7.0408431507257827</v>
          </cell>
          <cell r="V5387">
            <v>2716098</v>
          </cell>
          <cell r="W5387">
            <v>56580.1</v>
          </cell>
          <cell r="X5387">
            <v>74.3</v>
          </cell>
          <cell r="Y5387">
            <v>0</v>
          </cell>
          <cell r="Z5387">
            <v>18.399200000000008</v>
          </cell>
        </row>
        <row r="5388">
          <cell r="A5388">
            <v>43005</v>
          </cell>
          <cell r="B5388">
            <v>0</v>
          </cell>
          <cell r="C5388">
            <v>0</v>
          </cell>
          <cell r="D5388">
            <v>254092</v>
          </cell>
          <cell r="E5388">
            <v>2208050</v>
          </cell>
          <cell r="F5388">
            <v>137510</v>
          </cell>
          <cell r="H5388">
            <v>0</v>
          </cell>
          <cell r="I5388">
            <v>0</v>
          </cell>
          <cell r="J5388">
            <v>0</v>
          </cell>
          <cell r="K5388">
            <v>0</v>
          </cell>
          <cell r="L5388">
            <v>3590</v>
          </cell>
          <cell r="M5388">
            <v>137.51</v>
          </cell>
          <cell r="N5388">
            <v>34.9</v>
          </cell>
          <cell r="O5388">
            <v>0.25379972365646136</v>
          </cell>
          <cell r="P5388">
            <v>240</v>
          </cell>
          <cell r="Q5388">
            <v>113000</v>
          </cell>
          <cell r="R5388">
            <v>8.5286888226310822</v>
          </cell>
          <cell r="S5388">
            <v>70.777715877437331</v>
          </cell>
          <cell r="T5388">
            <v>21115</v>
          </cell>
          <cell r="U5388">
            <v>6.7739489747089223</v>
          </cell>
          <cell r="V5388">
            <v>2599652</v>
          </cell>
          <cell r="W5388">
            <v>56750.400000000001</v>
          </cell>
          <cell r="X5388">
            <v>71.599999999999994</v>
          </cell>
          <cell r="Y5388">
            <v>0</v>
          </cell>
          <cell r="Z5388">
            <v>16.924800000000019</v>
          </cell>
        </row>
        <row r="5389">
          <cell r="A5389">
            <v>43006</v>
          </cell>
          <cell r="B5389">
            <v>0</v>
          </cell>
          <cell r="C5389">
            <v>0</v>
          </cell>
          <cell r="D5389">
            <v>24388</v>
          </cell>
          <cell r="E5389">
            <v>2089690</v>
          </cell>
          <cell r="F5389">
            <v>111690</v>
          </cell>
          <cell r="H5389">
            <v>0</v>
          </cell>
          <cell r="I5389">
            <v>0</v>
          </cell>
          <cell r="J5389">
            <v>0</v>
          </cell>
          <cell r="K5389">
            <v>0</v>
          </cell>
          <cell r="L5389">
            <v>930</v>
          </cell>
          <cell r="M5389">
            <v>131.22</v>
          </cell>
          <cell r="N5389">
            <v>34.71</v>
          </cell>
          <cell r="O5389">
            <v>0.26451760402377689</v>
          </cell>
          <cell r="P5389">
            <v>240</v>
          </cell>
          <cell r="Q5389">
            <v>100000</v>
          </cell>
          <cell r="R5389">
            <v>8.3881268099375088</v>
          </cell>
          <cell r="S5389">
            <v>26.223655913978494</v>
          </cell>
          <cell r="T5389">
            <v>21778</v>
          </cell>
          <cell r="U5389">
            <v>8.1602628845414245</v>
          </cell>
          <cell r="V5389">
            <v>2225768</v>
          </cell>
          <cell r="W5389">
            <v>56254.9</v>
          </cell>
          <cell r="X5389">
            <v>66.599999999999994</v>
          </cell>
          <cell r="Y5389">
            <v>0</v>
          </cell>
          <cell r="Z5389">
            <v>7.2031999999999812</v>
          </cell>
        </row>
        <row r="5390">
          <cell r="A5390">
            <v>43007</v>
          </cell>
          <cell r="B5390">
            <v>0</v>
          </cell>
          <cell r="C5390">
            <v>0</v>
          </cell>
          <cell r="D5390">
            <v>44499</v>
          </cell>
          <cell r="E5390">
            <v>2082760</v>
          </cell>
          <cell r="F5390">
            <v>111950</v>
          </cell>
          <cell r="H5390">
            <v>0</v>
          </cell>
          <cell r="I5390">
            <v>0</v>
          </cell>
          <cell r="J5390">
            <v>0</v>
          </cell>
          <cell r="K5390">
            <v>0</v>
          </cell>
          <cell r="L5390">
            <v>1130</v>
          </cell>
          <cell r="M5390">
            <v>130.13999999999999</v>
          </cell>
          <cell r="N5390">
            <v>31.74</v>
          </cell>
          <cell r="O5390">
            <v>0.243891194098663</v>
          </cell>
          <cell r="P5390">
            <v>240</v>
          </cell>
          <cell r="Q5390">
            <v>99000</v>
          </cell>
          <cell r="R5390">
            <v>8.4321115721530671</v>
          </cell>
          <cell r="S5390">
            <v>39.379646017699116</v>
          </cell>
          <cell r="T5390">
            <v>20760</v>
          </cell>
          <cell r="U5390">
            <v>7.7321232631701635</v>
          </cell>
          <cell r="V5390">
            <v>2239209</v>
          </cell>
          <cell r="W5390">
            <v>55777.8</v>
          </cell>
          <cell r="X5390">
            <v>63.2</v>
          </cell>
          <cell r="Y5390">
            <v>1.7999999999999972</v>
          </cell>
          <cell r="Z5390">
            <v>4.9295999999999864</v>
          </cell>
        </row>
        <row r="5391">
          <cell r="A5391">
            <v>43008</v>
          </cell>
          <cell r="B5391">
            <v>0</v>
          </cell>
          <cell r="C5391">
            <v>0</v>
          </cell>
          <cell r="D5391">
            <v>5059</v>
          </cell>
          <cell r="E5391">
            <v>2023430</v>
          </cell>
          <cell r="F5391">
            <v>108340</v>
          </cell>
          <cell r="H5391">
            <v>0</v>
          </cell>
          <cell r="I5391">
            <v>0</v>
          </cell>
          <cell r="J5391">
            <v>0</v>
          </cell>
          <cell r="K5391">
            <v>0</v>
          </cell>
          <cell r="L5391">
            <v>640</v>
          </cell>
          <cell r="M5391">
            <v>125.84</v>
          </cell>
          <cell r="N5391">
            <v>29.21</v>
          </cell>
          <cell r="O5391">
            <v>0.23212015257469804</v>
          </cell>
          <cell r="P5391">
            <v>240</v>
          </cell>
          <cell r="Q5391">
            <v>94000</v>
          </cell>
          <cell r="R5391">
            <v>8.4701605212968847</v>
          </cell>
          <cell r="S5391">
            <v>7.9046874999999996</v>
          </cell>
          <cell r="T5391">
            <v>21700</v>
          </cell>
          <cell r="U5391">
            <v>8.4694657363785311</v>
          </cell>
          <cell r="V5391">
            <v>2136829</v>
          </cell>
          <cell r="W5391">
            <v>50901.5</v>
          </cell>
          <cell r="X5391">
            <v>63.6</v>
          </cell>
          <cell r="Y5391">
            <v>1.3999999999999986</v>
          </cell>
          <cell r="Z5391">
            <v>3.6431999999999789</v>
          </cell>
        </row>
        <row r="5392">
          <cell r="A5392">
            <v>43009</v>
          </cell>
          <cell r="B5392">
            <v>0</v>
          </cell>
          <cell r="C5392">
            <v>0</v>
          </cell>
          <cell r="D5392">
            <v>45543</v>
          </cell>
          <cell r="E5392">
            <v>2058130</v>
          </cell>
          <cell r="F5392">
            <v>111160</v>
          </cell>
          <cell r="H5392">
            <v>0</v>
          </cell>
          <cell r="I5392">
            <v>0</v>
          </cell>
          <cell r="J5392">
            <v>0</v>
          </cell>
          <cell r="K5392">
            <v>0</v>
          </cell>
          <cell r="L5392">
            <v>1020</v>
          </cell>
          <cell r="M5392">
            <v>129.13</v>
          </cell>
          <cell r="N5392">
            <v>30.44</v>
          </cell>
          <cell r="O5392">
            <v>0.23573143343916986</v>
          </cell>
          <cell r="P5392">
            <v>240</v>
          </cell>
          <cell r="Q5392">
            <v>113000</v>
          </cell>
          <cell r="R5392">
            <v>8.3996360257105245</v>
          </cell>
          <cell r="S5392">
            <v>44.65</v>
          </cell>
          <cell r="T5392">
            <v>23994</v>
          </cell>
          <cell r="U5392">
            <v>9.0349908999911044</v>
          </cell>
          <cell r="V5392">
            <v>2214833</v>
          </cell>
          <cell r="W5392">
            <v>49902.6</v>
          </cell>
          <cell r="X5392">
            <v>58.7</v>
          </cell>
          <cell r="Y5392">
            <v>6.2999999999999972</v>
          </cell>
          <cell r="Z5392">
            <v>3.6535999999999973</v>
          </cell>
        </row>
        <row r="5393">
          <cell r="A5393">
            <v>43010</v>
          </cell>
          <cell r="B5393">
            <v>0</v>
          </cell>
          <cell r="C5393">
            <v>0</v>
          </cell>
          <cell r="D5393">
            <v>90749</v>
          </cell>
          <cell r="E5393">
            <v>2110910</v>
          </cell>
          <cell r="F5393">
            <v>116090</v>
          </cell>
          <cell r="H5393">
            <v>0</v>
          </cell>
          <cell r="I5393">
            <v>0</v>
          </cell>
          <cell r="J5393">
            <v>0</v>
          </cell>
          <cell r="K5393">
            <v>0</v>
          </cell>
          <cell r="L5393">
            <v>1570</v>
          </cell>
          <cell r="M5393">
            <v>130.22</v>
          </cell>
          <cell r="N5393">
            <v>31.59</v>
          </cell>
          <cell r="O5393">
            <v>0.24258946398402703</v>
          </cell>
          <cell r="P5393">
            <v>240</v>
          </cell>
          <cell r="Q5393">
            <v>104000</v>
          </cell>
          <cell r="R5393">
            <v>8.5509138381201044</v>
          </cell>
          <cell r="S5393">
            <v>57.801910828025477</v>
          </cell>
          <cell r="T5393">
            <v>21209</v>
          </cell>
          <cell r="U5393">
            <v>7.6316745255849527</v>
          </cell>
          <cell r="V5393">
            <v>2317749</v>
          </cell>
          <cell r="W5393">
            <v>47430.9</v>
          </cell>
          <cell r="X5393">
            <v>71</v>
          </cell>
          <cell r="Y5393">
            <v>0</v>
          </cell>
          <cell r="Z5393">
            <v>11.859199999999994</v>
          </cell>
        </row>
        <row r="5394">
          <cell r="A5394">
            <v>43011</v>
          </cell>
          <cell r="B5394">
            <v>0</v>
          </cell>
          <cell r="C5394">
            <v>0</v>
          </cell>
          <cell r="D5394">
            <v>303044</v>
          </cell>
          <cell r="E5394">
            <v>2142560</v>
          </cell>
          <cell r="F5394">
            <v>117490</v>
          </cell>
          <cell r="H5394">
            <v>0</v>
          </cell>
          <cell r="I5394">
            <v>0</v>
          </cell>
          <cell r="J5394">
            <v>0</v>
          </cell>
          <cell r="K5394">
            <v>0</v>
          </cell>
          <cell r="L5394">
            <v>4860</v>
          </cell>
          <cell r="M5394">
            <v>126.78</v>
          </cell>
          <cell r="N5394">
            <v>30.46</v>
          </cell>
          <cell r="O5394">
            <v>0.2402587158857864</v>
          </cell>
          <cell r="P5394">
            <v>240</v>
          </cell>
          <cell r="Q5394">
            <v>114000</v>
          </cell>
          <cell r="R5394">
            <v>8.9132749645054421</v>
          </cell>
          <cell r="S5394">
            <v>62.354732510288066</v>
          </cell>
          <cell r="T5394">
            <v>21963</v>
          </cell>
          <cell r="U5394">
            <v>7.1464963828872445</v>
          </cell>
          <cell r="V5394">
            <v>2563094</v>
          </cell>
          <cell r="W5394">
            <v>49067.199999999997</v>
          </cell>
          <cell r="X5394">
            <v>72.3</v>
          </cell>
          <cell r="Y5394">
            <v>0</v>
          </cell>
          <cell r="Z5394">
            <v>17.223200000000034</v>
          </cell>
        </row>
        <row r="5395">
          <cell r="A5395">
            <v>43012</v>
          </cell>
          <cell r="B5395">
            <v>0</v>
          </cell>
          <cell r="C5395">
            <v>0</v>
          </cell>
          <cell r="D5395">
            <v>696094</v>
          </cell>
          <cell r="E5395">
            <v>1609130</v>
          </cell>
          <cell r="F5395">
            <v>61340</v>
          </cell>
          <cell r="H5395">
            <v>0</v>
          </cell>
          <cell r="I5395">
            <v>0</v>
          </cell>
          <cell r="J5395">
            <v>0</v>
          </cell>
          <cell r="K5395">
            <v>0</v>
          </cell>
          <cell r="L5395">
            <v>8390</v>
          </cell>
          <cell r="M5395">
            <v>99.07</v>
          </cell>
          <cell r="N5395">
            <v>22.87</v>
          </cell>
          <cell r="O5395">
            <v>0.23084687594630063</v>
          </cell>
          <cell r="P5395">
            <v>240</v>
          </cell>
          <cell r="Q5395">
            <v>108000</v>
          </cell>
          <cell r="R5395">
            <v>8.4307560310891283</v>
          </cell>
          <cell r="S5395">
            <v>82.967103694874851</v>
          </cell>
          <cell r="T5395">
            <v>20524</v>
          </cell>
          <cell r="U5395">
            <v>7.232855735150201</v>
          </cell>
          <cell r="V5395">
            <v>2366564</v>
          </cell>
          <cell r="W5395">
            <v>51298.5</v>
          </cell>
          <cell r="X5395">
            <v>72.5</v>
          </cell>
          <cell r="Y5395">
            <v>0</v>
          </cell>
          <cell r="Z5395">
            <v>17.162400000000005</v>
          </cell>
        </row>
        <row r="5396">
          <cell r="A5396">
            <v>43013</v>
          </cell>
          <cell r="B5396">
            <v>0</v>
          </cell>
          <cell r="C5396">
            <v>0</v>
          </cell>
          <cell r="D5396">
            <v>509772</v>
          </cell>
          <cell r="E5396">
            <v>1735020</v>
          </cell>
          <cell r="F5396">
            <v>97020</v>
          </cell>
          <cell r="H5396">
            <v>0</v>
          </cell>
          <cell r="I5396">
            <v>0</v>
          </cell>
          <cell r="J5396">
            <v>0</v>
          </cell>
          <cell r="K5396">
            <v>0</v>
          </cell>
          <cell r="L5396">
            <v>6400</v>
          </cell>
          <cell r="M5396">
            <v>108.66</v>
          </cell>
          <cell r="N5396">
            <v>26.26</v>
          </cell>
          <cell r="O5396">
            <v>0.24167126817596174</v>
          </cell>
          <cell r="P5396">
            <v>240</v>
          </cell>
          <cell r="Q5396">
            <v>106000</v>
          </cell>
          <cell r="R5396">
            <v>8.4301490889011603</v>
          </cell>
          <cell r="S5396">
            <v>79.651875000000004</v>
          </cell>
          <cell r="T5396">
            <v>20461</v>
          </cell>
          <cell r="U5396">
            <v>7.286867605085293</v>
          </cell>
          <cell r="V5396">
            <v>2341812</v>
          </cell>
          <cell r="W5396">
            <v>51752.3</v>
          </cell>
          <cell r="X5396">
            <v>72.5</v>
          </cell>
          <cell r="Y5396">
            <v>0</v>
          </cell>
          <cell r="Z5396">
            <v>16.277600000000035</v>
          </cell>
        </row>
        <row r="5397">
          <cell r="A5397">
            <v>43014</v>
          </cell>
          <cell r="B5397">
            <v>0</v>
          </cell>
          <cell r="C5397">
            <v>0</v>
          </cell>
          <cell r="D5397">
            <v>550286</v>
          </cell>
          <cell r="E5397">
            <v>1646480</v>
          </cell>
          <cell r="F5397">
            <v>95940</v>
          </cell>
          <cell r="H5397">
            <v>0</v>
          </cell>
          <cell r="I5397">
            <v>0</v>
          </cell>
          <cell r="J5397">
            <v>0</v>
          </cell>
          <cell r="K5397">
            <v>0</v>
          </cell>
          <cell r="L5397">
            <v>6910</v>
          </cell>
          <cell r="M5397">
            <v>105.81</v>
          </cell>
          <cell r="N5397">
            <v>23.77</v>
          </cell>
          <cell r="O5397">
            <v>0.22464795387959549</v>
          </cell>
          <cell r="P5397">
            <v>240</v>
          </cell>
          <cell r="Q5397">
            <v>103000</v>
          </cell>
          <cell r="R5397">
            <v>8.233720820338343</v>
          </cell>
          <cell r="S5397">
            <v>79.636179450072362</v>
          </cell>
          <cell r="T5397">
            <v>19629</v>
          </cell>
          <cell r="U5397">
            <v>7.1402901200590039</v>
          </cell>
          <cell r="V5397">
            <v>2292706</v>
          </cell>
          <cell r="W5397">
            <v>23158.799999999999</v>
          </cell>
          <cell r="X5397">
            <v>71.599999999999994</v>
          </cell>
          <cell r="Y5397">
            <v>0</v>
          </cell>
          <cell r="Z5397">
            <v>14.337600000000023</v>
          </cell>
        </row>
        <row r="5398">
          <cell r="A5398">
            <v>43015</v>
          </cell>
          <cell r="B5398">
            <v>0</v>
          </cell>
          <cell r="C5398">
            <v>0</v>
          </cell>
          <cell r="D5398">
            <v>925311</v>
          </cell>
          <cell r="E5398">
            <v>1357530</v>
          </cell>
          <cell r="F5398">
            <v>83340</v>
          </cell>
          <cell r="H5398">
            <v>0</v>
          </cell>
          <cell r="I5398">
            <v>0</v>
          </cell>
          <cell r="J5398">
            <v>0</v>
          </cell>
          <cell r="K5398">
            <v>0</v>
          </cell>
          <cell r="L5398">
            <v>11630</v>
          </cell>
          <cell r="M5398">
            <v>89.81</v>
          </cell>
          <cell r="N5398">
            <v>22.05</v>
          </cell>
          <cell r="O5398">
            <v>0.24551831644583008</v>
          </cell>
          <cell r="P5398">
            <v>240</v>
          </cell>
          <cell r="Q5398">
            <v>109000</v>
          </cell>
          <cell r="R5398">
            <v>8.0217681772631106</v>
          </cell>
          <cell r="S5398">
            <v>79.562424763542566</v>
          </cell>
          <cell r="T5398">
            <v>20473</v>
          </cell>
          <cell r="U5398">
            <v>7.2160506740608605</v>
          </cell>
          <cell r="V5398">
            <v>2366181</v>
          </cell>
          <cell r="W5398">
            <v>36611.599999999999</v>
          </cell>
          <cell r="X5398">
            <v>75.8</v>
          </cell>
          <cell r="Y5398">
            <v>0</v>
          </cell>
          <cell r="Z5398">
            <v>17.2256</v>
          </cell>
        </row>
        <row r="5399">
          <cell r="A5399">
            <v>43016</v>
          </cell>
          <cell r="B5399">
            <v>0</v>
          </cell>
          <cell r="C5399">
            <v>0</v>
          </cell>
          <cell r="D5399">
            <v>905632</v>
          </cell>
          <cell r="E5399">
            <v>1303460</v>
          </cell>
          <cell r="F5399">
            <v>79610</v>
          </cell>
          <cell r="H5399">
            <v>0</v>
          </cell>
          <cell r="I5399">
            <v>0</v>
          </cell>
          <cell r="J5399">
            <v>0</v>
          </cell>
          <cell r="K5399">
            <v>0</v>
          </cell>
          <cell r="L5399">
            <v>11470</v>
          </cell>
          <cell r="M5399">
            <v>85.06</v>
          </cell>
          <cell r="N5399">
            <v>18.39</v>
          </cell>
          <cell r="O5399">
            <v>0.21620032917940277</v>
          </cell>
          <cell r="P5399">
            <v>240</v>
          </cell>
          <cell r="Q5399">
            <v>109000</v>
          </cell>
          <cell r="R5399">
            <v>8.1299670820597232</v>
          </cell>
          <cell r="S5399">
            <v>78.956582388840459</v>
          </cell>
          <cell r="T5399">
            <v>19898</v>
          </cell>
          <cell r="U5399">
            <v>7.2508050414601817</v>
          </cell>
          <cell r="V5399">
            <v>2288702</v>
          </cell>
          <cell r="W5399">
            <v>33064.300000000003</v>
          </cell>
          <cell r="X5399">
            <v>66.2</v>
          </cell>
          <cell r="Y5399">
            <v>0</v>
          </cell>
          <cell r="Z5399">
            <v>14.075200000000009</v>
          </cell>
        </row>
        <row r="5400">
          <cell r="A5400">
            <v>43017</v>
          </cell>
          <cell r="B5400">
            <v>0</v>
          </cell>
          <cell r="C5400">
            <v>0</v>
          </cell>
          <cell r="D5400">
            <v>1166650</v>
          </cell>
          <cell r="E5400">
            <v>1290940</v>
          </cell>
          <cell r="F5400">
            <v>78460</v>
          </cell>
          <cell r="H5400">
            <v>0</v>
          </cell>
          <cell r="I5400">
            <v>0</v>
          </cell>
          <cell r="J5400">
            <v>0</v>
          </cell>
          <cell r="K5400">
            <v>0</v>
          </cell>
          <cell r="L5400">
            <v>14640</v>
          </cell>
          <cell r="M5400">
            <v>84.27</v>
          </cell>
          <cell r="N5400">
            <v>17.86</v>
          </cell>
          <cell r="O5400">
            <v>0.21193781891539101</v>
          </cell>
          <cell r="P5400">
            <v>240</v>
          </cell>
          <cell r="Q5400">
            <v>116000</v>
          </cell>
          <cell r="R5400">
            <v>8.1250741663700019</v>
          </cell>
          <cell r="S5400">
            <v>79.689207650273218</v>
          </cell>
          <cell r="T5400">
            <v>19114</v>
          </cell>
          <cell r="U5400">
            <v>6.2857893180339506</v>
          </cell>
          <cell r="V5400">
            <v>2536050</v>
          </cell>
          <cell r="W5400">
            <v>24304.7</v>
          </cell>
          <cell r="X5400">
            <v>72.400000000000006</v>
          </cell>
          <cell r="Y5400">
            <v>0</v>
          </cell>
          <cell r="Z5400">
            <v>19.601600000000019</v>
          </cell>
        </row>
        <row r="5401">
          <cell r="A5401">
            <v>43018</v>
          </cell>
          <cell r="B5401">
            <v>0</v>
          </cell>
          <cell r="C5401">
            <v>0</v>
          </cell>
          <cell r="D5401">
            <v>1237290</v>
          </cell>
          <cell r="E5401">
            <v>1277880</v>
          </cell>
          <cell r="F5401">
            <v>79060</v>
          </cell>
          <cell r="H5401">
            <v>0</v>
          </cell>
          <cell r="I5401">
            <v>0</v>
          </cell>
          <cell r="J5401">
            <v>0</v>
          </cell>
          <cell r="K5401">
            <v>0</v>
          </cell>
          <cell r="L5401">
            <v>15550</v>
          </cell>
          <cell r="M5401">
            <v>85.16</v>
          </cell>
          <cell r="N5401">
            <v>18.309999999999999</v>
          </cell>
          <cell r="O5401">
            <v>0.21500704556129638</v>
          </cell>
          <cell r="P5401">
            <v>240</v>
          </cell>
          <cell r="Q5401">
            <v>115000</v>
          </cell>
          <cell r="R5401">
            <v>7.9670032879286046</v>
          </cell>
          <cell r="S5401">
            <v>79.568488745980702</v>
          </cell>
          <cell r="T5401">
            <v>20137</v>
          </cell>
          <cell r="U5401">
            <v>6.4736966267447364</v>
          </cell>
          <cell r="V5401">
            <v>2594230</v>
          </cell>
          <cell r="W5401">
            <v>23580.2</v>
          </cell>
          <cell r="X5401">
            <v>73.7</v>
          </cell>
          <cell r="Y5401">
            <v>0</v>
          </cell>
          <cell r="Z5401">
            <v>22.124000000000009</v>
          </cell>
        </row>
        <row r="5402">
          <cell r="A5402">
            <v>43019</v>
          </cell>
          <cell r="B5402">
            <v>0</v>
          </cell>
          <cell r="C5402">
            <v>0</v>
          </cell>
          <cell r="D5402">
            <v>557001</v>
          </cell>
          <cell r="E5402">
            <v>1309390</v>
          </cell>
          <cell r="F5402">
            <v>80450</v>
          </cell>
          <cell r="H5402">
            <v>0</v>
          </cell>
          <cell r="I5402">
            <v>0</v>
          </cell>
          <cell r="J5402">
            <v>0</v>
          </cell>
          <cell r="K5402">
            <v>0</v>
          </cell>
          <cell r="L5402">
            <v>6920</v>
          </cell>
          <cell r="M5402">
            <v>83.96</v>
          </cell>
          <cell r="N5402">
            <v>19.61</v>
          </cell>
          <cell r="O5402">
            <v>0.23356360171510243</v>
          </cell>
          <cell r="P5402">
            <v>240</v>
          </cell>
          <cell r="Q5402">
            <v>88000</v>
          </cell>
          <cell r="R5402">
            <v>8.2767984754645063</v>
          </cell>
          <cell r="S5402">
            <v>80.49147398843931</v>
          </cell>
          <cell r="T5402">
            <v>20607</v>
          </cell>
          <cell r="U5402">
            <v>8.8277563499022271</v>
          </cell>
          <cell r="V5402">
            <v>1946841</v>
          </cell>
          <cell r="W5402">
            <v>23493.5</v>
          </cell>
          <cell r="X5402">
            <v>57.1</v>
          </cell>
          <cell r="Y5402">
            <v>7.8999999999999986</v>
          </cell>
          <cell r="Z5402">
            <v>4.7927999999999926</v>
          </cell>
        </row>
        <row r="5403">
          <cell r="A5403">
            <v>43020</v>
          </cell>
          <cell r="B5403">
            <v>0</v>
          </cell>
          <cell r="C5403">
            <v>0</v>
          </cell>
          <cell r="D5403">
            <v>520000</v>
          </cell>
          <cell r="E5403">
            <v>1331330</v>
          </cell>
          <cell r="F5403">
            <v>79090</v>
          </cell>
          <cell r="H5403">
            <v>0</v>
          </cell>
          <cell r="I5403">
            <v>0</v>
          </cell>
          <cell r="J5403">
            <v>0</v>
          </cell>
          <cell r="K5403">
            <v>0</v>
          </cell>
          <cell r="L5403">
            <v>6520</v>
          </cell>
          <cell r="M5403">
            <v>86.86</v>
          </cell>
          <cell r="N5403">
            <v>20.37</v>
          </cell>
          <cell r="O5403">
            <v>0.23451531199631592</v>
          </cell>
          <cell r="P5403">
            <v>240</v>
          </cell>
          <cell r="Q5403">
            <v>83000</v>
          </cell>
          <cell r="R5403">
            <v>8.1189270089799681</v>
          </cell>
          <cell r="S5403">
            <v>79.75460122699387</v>
          </cell>
          <cell r="T5403">
            <v>19750</v>
          </cell>
          <cell r="U5403">
            <v>8.5325991235068006</v>
          </cell>
          <cell r="V5403">
            <v>1930420</v>
          </cell>
          <cell r="W5403">
            <v>22873.9</v>
          </cell>
          <cell r="X5403">
            <v>58.5</v>
          </cell>
          <cell r="Y5403">
            <v>6.5</v>
          </cell>
          <cell r="Z5403">
            <v>5.6391999999999811</v>
          </cell>
        </row>
        <row r="5404">
          <cell r="A5404">
            <v>43021</v>
          </cell>
          <cell r="B5404">
            <v>0</v>
          </cell>
          <cell r="C5404">
            <v>0</v>
          </cell>
          <cell r="D5404">
            <v>660976</v>
          </cell>
          <cell r="E5404">
            <v>1317240</v>
          </cell>
          <cell r="F5404">
            <v>77830</v>
          </cell>
          <cell r="H5404">
            <v>0</v>
          </cell>
          <cell r="I5404">
            <v>0</v>
          </cell>
          <cell r="J5404">
            <v>0</v>
          </cell>
          <cell r="K5404">
            <v>0</v>
          </cell>
          <cell r="L5404">
            <v>8230</v>
          </cell>
          <cell r="M5404">
            <v>88.33</v>
          </cell>
          <cell r="N5404">
            <v>20.059999999999999</v>
          </cell>
          <cell r="O5404">
            <v>0.22710290954375636</v>
          </cell>
          <cell r="P5404">
            <v>240</v>
          </cell>
          <cell r="Q5404">
            <v>97000</v>
          </cell>
          <cell r="R5404">
            <v>7.8969206385146613</v>
          </cell>
          <cell r="S5404">
            <v>80.313001215066834</v>
          </cell>
          <cell r="T5404">
            <v>23190</v>
          </cell>
          <cell r="U5404">
            <v>9.4066280618235201</v>
          </cell>
          <cell r="V5404">
            <v>2056046</v>
          </cell>
          <cell r="W5404">
            <v>24018.799999999999</v>
          </cell>
          <cell r="X5404">
            <v>60.2</v>
          </cell>
          <cell r="Y5404">
            <v>4.7999999999999972</v>
          </cell>
          <cell r="Z5404">
            <v>6.1968000000000032</v>
          </cell>
        </row>
        <row r="5405">
          <cell r="A5405">
            <v>43022</v>
          </cell>
          <cell r="B5405">
            <v>0</v>
          </cell>
          <cell r="C5405">
            <v>0</v>
          </cell>
          <cell r="D5405">
            <v>857252</v>
          </cell>
          <cell r="E5405">
            <v>1333500</v>
          </cell>
          <cell r="F5405">
            <v>80170</v>
          </cell>
          <cell r="H5405">
            <v>0</v>
          </cell>
          <cell r="I5405">
            <v>0</v>
          </cell>
          <cell r="J5405">
            <v>0</v>
          </cell>
          <cell r="K5405">
            <v>0</v>
          </cell>
          <cell r="L5405">
            <v>10720</v>
          </cell>
          <cell r="M5405">
            <v>87.42</v>
          </cell>
          <cell r="N5405">
            <v>19.54</v>
          </cell>
          <cell r="O5405">
            <v>0.22351864561885151</v>
          </cell>
          <cell r="P5405">
            <v>240</v>
          </cell>
          <cell r="Q5405">
            <v>103000</v>
          </cell>
          <cell r="R5405">
            <v>8.0855067490276831</v>
          </cell>
          <cell r="S5405">
            <v>79.967537313432842</v>
          </cell>
          <cell r="T5405">
            <v>20220</v>
          </cell>
          <cell r="U5405">
            <v>7.4258296850354162</v>
          </cell>
          <cell r="V5405">
            <v>2270922</v>
          </cell>
          <cell r="W5405">
            <v>24128.1</v>
          </cell>
          <cell r="X5405">
            <v>69</v>
          </cell>
          <cell r="Y5405">
            <v>0</v>
          </cell>
          <cell r="Z5405">
            <v>12.692799999999991</v>
          </cell>
        </row>
        <row r="5406">
          <cell r="A5406">
            <v>43023</v>
          </cell>
          <cell r="B5406">
            <v>0</v>
          </cell>
          <cell r="C5406">
            <v>0</v>
          </cell>
          <cell r="D5406">
            <v>785828</v>
          </cell>
          <cell r="E5406">
            <v>1269650</v>
          </cell>
          <cell r="F5406">
            <v>78490</v>
          </cell>
          <cell r="H5406">
            <v>0</v>
          </cell>
          <cell r="I5406">
            <v>0</v>
          </cell>
          <cell r="J5406">
            <v>0</v>
          </cell>
          <cell r="K5406">
            <v>0</v>
          </cell>
          <cell r="L5406">
            <v>9790</v>
          </cell>
          <cell r="M5406">
            <v>85.15</v>
          </cell>
          <cell r="N5406">
            <v>19.43</v>
          </cell>
          <cell r="O5406">
            <v>0.22818555490311213</v>
          </cell>
          <cell r="P5406">
            <v>240</v>
          </cell>
          <cell r="Q5406">
            <v>100000</v>
          </cell>
          <cell r="R5406">
            <v>7.9162654139753377</v>
          </cell>
          <cell r="S5406">
            <v>80.268437180796738</v>
          </cell>
          <cell r="T5406">
            <v>20400</v>
          </cell>
          <cell r="U5406">
            <v>7.9727531059509786</v>
          </cell>
          <cell r="V5406">
            <v>2133968</v>
          </cell>
          <cell r="W5406">
            <v>23904.9</v>
          </cell>
          <cell r="X5406">
            <v>67.7</v>
          </cell>
          <cell r="Y5406">
            <v>0</v>
          </cell>
          <cell r="Z5406">
            <v>12.54</v>
          </cell>
        </row>
        <row r="5407">
          <cell r="A5407">
            <v>43024</v>
          </cell>
          <cell r="B5407">
            <v>0</v>
          </cell>
          <cell r="C5407">
            <v>0</v>
          </cell>
          <cell r="D5407">
            <v>617158</v>
          </cell>
          <cell r="E5407">
            <v>1264540</v>
          </cell>
          <cell r="F5407">
            <v>77250</v>
          </cell>
          <cell r="H5407">
            <v>0</v>
          </cell>
          <cell r="I5407">
            <v>0</v>
          </cell>
          <cell r="J5407">
            <v>0</v>
          </cell>
          <cell r="K5407">
            <v>0</v>
          </cell>
          <cell r="L5407">
            <v>7840</v>
          </cell>
          <cell r="M5407">
            <v>83.3</v>
          </cell>
          <cell r="N5407">
            <v>19.75</v>
          </cell>
          <cell r="O5407">
            <v>0.23709483793517408</v>
          </cell>
          <cell r="P5407">
            <v>240</v>
          </cell>
          <cell r="Q5407">
            <v>87000</v>
          </cell>
          <cell r="R5407">
            <v>8.0539615846338535</v>
          </cell>
          <cell r="S5407">
            <v>78.719132653061223</v>
          </cell>
          <cell r="T5407">
            <v>22573</v>
          </cell>
          <cell r="U5407">
            <v>9.610199964470727</v>
          </cell>
          <cell r="V5407">
            <v>1958948</v>
          </cell>
          <cell r="W5407">
            <v>24469</v>
          </cell>
          <cell r="X5407">
            <v>52.1</v>
          </cell>
          <cell r="Y5407">
            <v>12.899999999999999</v>
          </cell>
          <cell r="Z5407">
            <v>0</v>
          </cell>
        </row>
        <row r="5408">
          <cell r="A5408">
            <v>43025</v>
          </cell>
          <cell r="B5408">
            <v>0</v>
          </cell>
          <cell r="C5408">
            <v>0</v>
          </cell>
          <cell r="D5408">
            <v>573503</v>
          </cell>
          <cell r="E5408">
            <v>1254810</v>
          </cell>
          <cell r="F5408">
            <v>44450</v>
          </cell>
          <cell r="H5408">
            <v>0</v>
          </cell>
          <cell r="I5408">
            <v>0</v>
          </cell>
          <cell r="J5408">
            <v>0</v>
          </cell>
          <cell r="K5408">
            <v>0</v>
          </cell>
          <cell r="L5408">
            <v>7070</v>
          </cell>
          <cell r="M5408">
            <v>85.95</v>
          </cell>
          <cell r="N5408">
            <v>20.170000000000002</v>
          </cell>
          <cell r="O5408">
            <v>0.2346713205351949</v>
          </cell>
          <cell r="P5408">
            <v>240</v>
          </cell>
          <cell r="Q5408">
            <v>83000</v>
          </cell>
          <cell r="R5408">
            <v>7.5582315299592784</v>
          </cell>
          <cell r="S5408">
            <v>81.117821782178211</v>
          </cell>
          <cell r="T5408">
            <v>20015</v>
          </cell>
          <cell r="U5408">
            <v>8.9133061684794068</v>
          </cell>
          <cell r="V5408">
            <v>1872763</v>
          </cell>
          <cell r="W5408">
            <v>22465</v>
          </cell>
          <cell r="X5408">
            <v>49.8</v>
          </cell>
          <cell r="Y5408">
            <v>15.200000000000003</v>
          </cell>
          <cell r="Z5408">
            <v>0</v>
          </cell>
        </row>
        <row r="5409">
          <cell r="A5409">
            <v>43026</v>
          </cell>
          <cell r="B5409">
            <v>0</v>
          </cell>
          <cell r="C5409">
            <v>0</v>
          </cell>
          <cell r="D5409">
            <v>305367</v>
          </cell>
          <cell r="E5409">
            <v>1411220</v>
          </cell>
          <cell r="F5409">
            <v>0</v>
          </cell>
          <cell r="H5409">
            <v>0</v>
          </cell>
          <cell r="I5409">
            <v>0</v>
          </cell>
          <cell r="J5409">
            <v>0</v>
          </cell>
          <cell r="K5409">
            <v>0</v>
          </cell>
          <cell r="L5409">
            <v>4170</v>
          </cell>
          <cell r="M5409">
            <v>96.87</v>
          </cell>
          <cell r="N5409">
            <v>22.81</v>
          </cell>
          <cell r="O5409">
            <v>0.23547021781769378</v>
          </cell>
          <cell r="P5409">
            <v>240</v>
          </cell>
          <cell r="Q5409">
            <v>83000</v>
          </cell>
          <cell r="R5409">
            <v>7.2840920821719832</v>
          </cell>
          <cell r="S5409">
            <v>73.2294964028777</v>
          </cell>
          <cell r="T5409">
            <v>17140</v>
          </cell>
          <cell r="U5409">
            <v>8.3274311176771114</v>
          </cell>
          <cell r="V5409">
            <v>1716587</v>
          </cell>
          <cell r="W5409">
            <v>0</v>
          </cell>
          <cell r="X5409">
            <v>52.5</v>
          </cell>
          <cell r="Y5409">
            <v>12.5</v>
          </cell>
          <cell r="Z5409">
            <v>0</v>
          </cell>
        </row>
        <row r="5410">
          <cell r="A5410">
            <v>43027</v>
          </cell>
          <cell r="B5410">
            <v>0</v>
          </cell>
          <cell r="C5410">
            <v>0</v>
          </cell>
          <cell r="D5410">
            <v>215764</v>
          </cell>
          <cell r="E5410">
            <v>1356390</v>
          </cell>
          <cell r="F5410">
            <v>0</v>
          </cell>
          <cell r="H5410">
            <v>0</v>
          </cell>
          <cell r="I5410">
            <v>0</v>
          </cell>
          <cell r="J5410">
            <v>0</v>
          </cell>
          <cell r="K5410">
            <v>0</v>
          </cell>
          <cell r="L5410">
            <v>3000</v>
          </cell>
          <cell r="M5410">
            <v>86.88</v>
          </cell>
          <cell r="N5410">
            <v>19.38</v>
          </cell>
          <cell r="O5410">
            <v>0.22306629834254144</v>
          </cell>
          <cell r="P5410">
            <v>240</v>
          </cell>
          <cell r="Q5410">
            <v>78000</v>
          </cell>
          <cell r="R5410">
            <v>7.8061118784530388</v>
          </cell>
          <cell r="S5410">
            <v>71.921333333333337</v>
          </cell>
          <cell r="T5410">
            <v>15588</v>
          </cell>
          <cell r="U5410">
            <v>8.2691593826050127</v>
          </cell>
          <cell r="V5410">
            <v>1572154</v>
          </cell>
          <cell r="W5410">
            <v>0</v>
          </cell>
          <cell r="X5410">
            <v>60.5</v>
          </cell>
          <cell r="Y5410">
            <v>4.5</v>
          </cell>
          <cell r="Z5410">
            <v>4.495199999999997</v>
          </cell>
        </row>
        <row r="5411">
          <cell r="A5411">
            <v>43028</v>
          </cell>
          <cell r="B5411">
            <v>0</v>
          </cell>
          <cell r="C5411">
            <v>0</v>
          </cell>
          <cell r="D5411">
            <v>1067720</v>
          </cell>
          <cell r="E5411">
            <v>456550</v>
          </cell>
          <cell r="F5411">
            <v>0</v>
          </cell>
          <cell r="H5411">
            <v>0</v>
          </cell>
          <cell r="I5411">
            <v>0</v>
          </cell>
          <cell r="J5411">
            <v>0</v>
          </cell>
          <cell r="K5411">
            <v>0</v>
          </cell>
          <cell r="L5411">
            <v>13490</v>
          </cell>
          <cell r="M5411">
            <v>15.97</v>
          </cell>
          <cell r="N5411">
            <v>6.65</v>
          </cell>
          <cell r="O5411">
            <v>0.41640576080150282</v>
          </cell>
          <cell r="P5411">
            <v>240</v>
          </cell>
          <cell r="Q5411">
            <v>71000</v>
          </cell>
          <cell r="R5411">
            <v>14.293988728866625</v>
          </cell>
          <cell r="S5411">
            <v>79.148999258710163</v>
          </cell>
          <cell r="T5411">
            <v>17315</v>
          </cell>
          <cell r="U5411">
            <v>9.4738530575291779</v>
          </cell>
          <cell r="V5411">
            <v>1524270</v>
          </cell>
          <cell r="W5411">
            <v>0</v>
          </cell>
          <cell r="X5411">
            <v>58.5</v>
          </cell>
          <cell r="Y5411">
            <v>6.5</v>
          </cell>
          <cell r="Z5411">
            <v>4.1527999999999921</v>
          </cell>
        </row>
        <row r="5412">
          <cell r="A5412">
            <v>43029</v>
          </cell>
          <cell r="B5412">
            <v>0</v>
          </cell>
          <cell r="C5412">
            <v>0</v>
          </cell>
          <cell r="D5412">
            <v>1526290</v>
          </cell>
          <cell r="E5412">
            <v>0</v>
          </cell>
          <cell r="F5412">
            <v>0</v>
          </cell>
          <cell r="H5412">
            <v>0</v>
          </cell>
          <cell r="I5412">
            <v>0</v>
          </cell>
          <cell r="J5412">
            <v>0</v>
          </cell>
          <cell r="K5412">
            <v>0</v>
          </cell>
          <cell r="L5412">
            <v>19180</v>
          </cell>
          <cell r="M5412">
            <v>0</v>
          </cell>
          <cell r="N5412">
            <v>0</v>
          </cell>
          <cell r="O5412" t="str">
            <v/>
          </cell>
          <cell r="P5412">
            <v>240</v>
          </cell>
          <cell r="Q5412">
            <v>72000</v>
          </cell>
          <cell r="R5412" t="str">
            <v/>
          </cell>
          <cell r="S5412">
            <v>79.577163712200203</v>
          </cell>
          <cell r="T5412">
            <v>12998</v>
          </cell>
          <cell r="U5412">
            <v>7.1024064889372269</v>
          </cell>
          <cell r="V5412">
            <v>1526290</v>
          </cell>
          <cell r="W5412">
            <v>0</v>
          </cell>
          <cell r="X5412">
            <v>64.900000000000006</v>
          </cell>
          <cell r="Y5412">
            <v>9.9999999999994316E-2</v>
          </cell>
          <cell r="Z5412">
            <v>8.1655999999999906</v>
          </cell>
        </row>
        <row r="5413">
          <cell r="A5413">
            <v>43030</v>
          </cell>
          <cell r="B5413">
            <v>0</v>
          </cell>
          <cell r="C5413">
            <v>0</v>
          </cell>
          <cell r="D5413">
            <v>1508140</v>
          </cell>
          <cell r="E5413">
            <v>0</v>
          </cell>
          <cell r="F5413">
            <v>0</v>
          </cell>
          <cell r="H5413">
            <v>0</v>
          </cell>
          <cell r="I5413">
            <v>0</v>
          </cell>
          <cell r="J5413">
            <v>0</v>
          </cell>
          <cell r="K5413">
            <v>0</v>
          </cell>
          <cell r="L5413">
            <v>18870</v>
          </cell>
          <cell r="M5413">
            <v>0</v>
          </cell>
          <cell r="N5413">
            <v>0</v>
          </cell>
          <cell r="O5413" t="str">
            <v/>
          </cell>
          <cell r="P5413">
            <v>240</v>
          </cell>
          <cell r="Q5413">
            <v>73000</v>
          </cell>
          <cell r="R5413" t="str">
            <v/>
          </cell>
          <cell r="S5413">
            <v>79.922628510863802</v>
          </cell>
          <cell r="T5413">
            <v>14043</v>
          </cell>
          <cell r="U5413">
            <v>7.7657657777129439</v>
          </cell>
          <cell r="V5413">
            <v>1508140</v>
          </cell>
          <cell r="W5413">
            <v>0</v>
          </cell>
          <cell r="X5413">
            <v>67.8</v>
          </cell>
          <cell r="Y5413">
            <v>0</v>
          </cell>
          <cell r="Z5413">
            <v>13.980799999999981</v>
          </cell>
        </row>
        <row r="5414">
          <cell r="A5414">
            <v>43031</v>
          </cell>
          <cell r="B5414">
            <v>0</v>
          </cell>
          <cell r="C5414">
            <v>0</v>
          </cell>
          <cell r="D5414">
            <v>1498480</v>
          </cell>
          <cell r="E5414">
            <v>0</v>
          </cell>
          <cell r="F5414">
            <v>0</v>
          </cell>
          <cell r="H5414">
            <v>0</v>
          </cell>
          <cell r="I5414">
            <v>0</v>
          </cell>
          <cell r="J5414">
            <v>0</v>
          </cell>
          <cell r="K5414">
            <v>0</v>
          </cell>
          <cell r="L5414">
            <v>18850</v>
          </cell>
          <cell r="M5414">
            <v>0</v>
          </cell>
          <cell r="N5414">
            <v>0</v>
          </cell>
          <cell r="O5414" t="str">
            <v/>
          </cell>
          <cell r="P5414">
            <v>240</v>
          </cell>
          <cell r="Q5414">
            <v>68000</v>
          </cell>
          <cell r="R5414" t="str">
            <v/>
          </cell>
          <cell r="S5414">
            <v>79.49496021220159</v>
          </cell>
          <cell r="T5414">
            <v>15149</v>
          </cell>
          <cell r="U5414">
            <v>8.4313878063103953</v>
          </cell>
          <cell r="V5414">
            <v>1498480</v>
          </cell>
          <cell r="W5414">
            <v>0</v>
          </cell>
          <cell r="X5414">
            <v>54.5</v>
          </cell>
          <cell r="Y5414">
            <v>10.5</v>
          </cell>
          <cell r="Z5414">
            <v>2.5959999999999752</v>
          </cell>
        </row>
        <row r="5415">
          <cell r="A5415">
            <v>43032</v>
          </cell>
          <cell r="B5415">
            <v>0</v>
          </cell>
          <cell r="C5415">
            <v>0</v>
          </cell>
          <cell r="D5415">
            <v>1692770</v>
          </cell>
          <cell r="E5415">
            <v>0</v>
          </cell>
          <cell r="F5415">
            <v>0</v>
          </cell>
          <cell r="H5415">
            <v>0</v>
          </cell>
          <cell r="I5415">
            <v>0</v>
          </cell>
          <cell r="J5415">
            <v>0</v>
          </cell>
          <cell r="K5415">
            <v>0</v>
          </cell>
          <cell r="L5415">
            <v>21010</v>
          </cell>
          <cell r="M5415">
            <v>0</v>
          </cell>
          <cell r="N5415">
            <v>0</v>
          </cell>
          <cell r="O5415" t="str">
            <v/>
          </cell>
          <cell r="P5415">
            <v>240</v>
          </cell>
          <cell r="Q5415">
            <v>77000</v>
          </cell>
          <cell r="R5415" t="str">
            <v/>
          </cell>
          <cell r="S5415">
            <v>80.569728700618754</v>
          </cell>
          <cell r="T5415">
            <v>17392</v>
          </cell>
          <cell r="U5415">
            <v>8.5687529906602791</v>
          </cell>
          <cell r="V5415">
            <v>1692770</v>
          </cell>
          <cell r="W5415">
            <v>0</v>
          </cell>
          <cell r="X5415">
            <v>52.5</v>
          </cell>
          <cell r="Y5415">
            <v>12.5</v>
          </cell>
          <cell r="Z5415">
            <v>0</v>
          </cell>
        </row>
        <row r="5416">
          <cell r="A5416">
            <v>43033</v>
          </cell>
          <cell r="B5416">
            <v>0</v>
          </cell>
          <cell r="C5416">
            <v>0</v>
          </cell>
          <cell r="D5416">
            <v>1819340</v>
          </cell>
          <cell r="E5416">
            <v>0</v>
          </cell>
          <cell r="F5416">
            <v>0</v>
          </cell>
          <cell r="H5416">
            <v>0</v>
          </cell>
          <cell r="I5416">
            <v>0</v>
          </cell>
          <cell r="J5416">
            <v>0</v>
          </cell>
          <cell r="K5416">
            <v>0</v>
          </cell>
          <cell r="L5416">
            <v>23520</v>
          </cell>
          <cell r="M5416">
            <v>0</v>
          </cell>
          <cell r="N5416">
            <v>0</v>
          </cell>
          <cell r="O5416" t="str">
            <v/>
          </cell>
          <cell r="P5416">
            <v>240</v>
          </cell>
          <cell r="Q5416">
            <v>86000</v>
          </cell>
          <cell r="R5416" t="str">
            <v/>
          </cell>
          <cell r="S5416">
            <v>77.35289115646259</v>
          </cell>
          <cell r="T5416">
            <v>19320</v>
          </cell>
          <cell r="U5416">
            <v>8.8564424461617932</v>
          </cell>
          <cell r="V5416">
            <v>1819340</v>
          </cell>
          <cell r="W5416">
            <v>0</v>
          </cell>
          <cell r="X5416">
            <v>48.5</v>
          </cell>
          <cell r="Y5416">
            <v>16.5</v>
          </cell>
          <cell r="Z5416">
            <v>0</v>
          </cell>
        </row>
        <row r="5417">
          <cell r="A5417">
            <v>43034</v>
          </cell>
          <cell r="B5417">
            <v>0</v>
          </cell>
          <cell r="C5417">
            <v>0</v>
          </cell>
          <cell r="D5417">
            <v>1697380</v>
          </cell>
          <cell r="E5417">
            <v>0</v>
          </cell>
          <cell r="F5417">
            <v>0</v>
          </cell>
          <cell r="H5417">
            <v>0</v>
          </cell>
          <cell r="I5417">
            <v>0</v>
          </cell>
          <cell r="J5417">
            <v>0</v>
          </cell>
          <cell r="K5417">
            <v>0</v>
          </cell>
          <cell r="L5417">
            <v>22110</v>
          </cell>
          <cell r="M5417">
            <v>0</v>
          </cell>
          <cell r="N5417">
            <v>0</v>
          </cell>
          <cell r="O5417" t="str">
            <v/>
          </cell>
          <cell r="P5417">
            <v>240</v>
          </cell>
          <cell r="Q5417">
            <v>80000</v>
          </cell>
          <cell r="R5417" t="str">
            <v/>
          </cell>
          <cell r="S5417">
            <v>76.769787426503839</v>
          </cell>
          <cell r="T5417">
            <v>26498</v>
          </cell>
          <cell r="U5417">
            <v>13.019672672000377</v>
          </cell>
          <cell r="V5417">
            <v>1697380</v>
          </cell>
          <cell r="W5417">
            <v>0</v>
          </cell>
          <cell r="X5417">
            <v>51.7</v>
          </cell>
          <cell r="Y5417">
            <v>13.299999999999997</v>
          </cell>
          <cell r="Z5417">
            <v>0</v>
          </cell>
        </row>
        <row r="5418">
          <cell r="A5418">
            <v>43035</v>
          </cell>
          <cell r="B5418">
            <v>0</v>
          </cell>
          <cell r="C5418">
            <v>0</v>
          </cell>
          <cell r="D5418">
            <v>1662410</v>
          </cell>
          <cell r="E5418">
            <v>0</v>
          </cell>
          <cell r="F5418">
            <v>0</v>
          </cell>
          <cell r="H5418">
            <v>0</v>
          </cell>
          <cell r="I5418">
            <v>0</v>
          </cell>
          <cell r="J5418">
            <v>0</v>
          </cell>
          <cell r="K5418">
            <v>0</v>
          </cell>
          <cell r="L5418">
            <v>20810</v>
          </cell>
          <cell r="M5418">
            <v>0</v>
          </cell>
          <cell r="N5418">
            <v>0</v>
          </cell>
          <cell r="O5418" t="str">
            <v/>
          </cell>
          <cell r="P5418">
            <v>240</v>
          </cell>
          <cell r="Q5418">
            <v>75000</v>
          </cell>
          <cell r="R5418" t="str">
            <v/>
          </cell>
          <cell r="S5418">
            <v>79.885151369533872</v>
          </cell>
          <cell r="T5418">
            <v>33610</v>
          </cell>
          <cell r="U5418">
            <v>16.861508292178222</v>
          </cell>
          <cell r="V5418">
            <v>1662410</v>
          </cell>
          <cell r="W5418">
            <v>0</v>
          </cell>
          <cell r="X5418">
            <v>51.3</v>
          </cell>
          <cell r="Y5418">
            <v>13.700000000000003</v>
          </cell>
          <cell r="Z5418">
            <v>0</v>
          </cell>
        </row>
        <row r="5419">
          <cell r="A5419">
            <v>43036</v>
          </cell>
          <cell r="B5419">
            <v>0</v>
          </cell>
          <cell r="C5419">
            <v>0</v>
          </cell>
          <cell r="D5419">
            <v>1444500</v>
          </cell>
          <cell r="E5419">
            <v>289430</v>
          </cell>
          <cell r="F5419">
            <v>0</v>
          </cell>
          <cell r="H5419">
            <v>0</v>
          </cell>
          <cell r="I5419">
            <v>0</v>
          </cell>
          <cell r="J5419">
            <v>0</v>
          </cell>
          <cell r="K5419">
            <v>0</v>
          </cell>
          <cell r="L5419">
            <v>19270</v>
          </cell>
          <cell r="M5419">
            <v>17.7</v>
          </cell>
          <cell r="N5419">
            <v>9.86</v>
          </cell>
          <cell r="O5419">
            <v>0.55706214689265532</v>
          </cell>
          <cell r="P5419">
            <v>240</v>
          </cell>
          <cell r="Q5419">
            <v>77000</v>
          </cell>
          <cell r="R5419">
            <v>8.1759887005649716</v>
          </cell>
          <cell r="S5419">
            <v>74.961079398028019</v>
          </cell>
          <cell r="T5419">
            <v>32323</v>
          </cell>
          <cell r="U5419">
            <v>15.546984018962704</v>
          </cell>
          <cell r="V5419">
            <v>1733930</v>
          </cell>
          <cell r="W5419">
            <v>0</v>
          </cell>
          <cell r="X5419">
            <v>39.4</v>
          </cell>
          <cell r="Y5419">
            <v>25.6</v>
          </cell>
          <cell r="Z5419">
            <v>0</v>
          </cell>
        </row>
        <row r="5420">
          <cell r="A5420">
            <v>43037</v>
          </cell>
          <cell r="B5420">
            <v>0</v>
          </cell>
          <cell r="C5420">
            <v>0</v>
          </cell>
          <cell r="D5420">
            <v>994616</v>
          </cell>
          <cell r="E5420">
            <v>578880</v>
          </cell>
          <cell r="F5420">
            <v>0</v>
          </cell>
          <cell r="H5420">
            <v>0</v>
          </cell>
          <cell r="I5420">
            <v>0</v>
          </cell>
          <cell r="J5420">
            <v>0</v>
          </cell>
          <cell r="K5420">
            <v>0</v>
          </cell>
          <cell r="L5420">
            <v>12380</v>
          </cell>
          <cell r="M5420">
            <v>40.24</v>
          </cell>
          <cell r="N5420">
            <v>20.27</v>
          </cell>
          <cell r="O5420">
            <v>0.50372763419483102</v>
          </cell>
          <cell r="P5420">
            <v>240</v>
          </cell>
          <cell r="Q5420">
            <v>75000</v>
          </cell>
          <cell r="R5420">
            <v>7.1928429423459246</v>
          </cell>
          <cell r="S5420">
            <v>80.340549273020997</v>
          </cell>
          <cell r="T5420">
            <v>30463</v>
          </cell>
          <cell r="U5420">
            <v>16.146302246716864</v>
          </cell>
          <cell r="V5420">
            <v>1573496</v>
          </cell>
          <cell r="W5420">
            <v>0</v>
          </cell>
          <cell r="X5420">
            <v>40.200000000000003</v>
          </cell>
          <cell r="Y5420">
            <v>24.799999999999997</v>
          </cell>
          <cell r="Z5420">
            <v>0</v>
          </cell>
        </row>
        <row r="5421">
          <cell r="A5421">
            <v>43038</v>
          </cell>
          <cell r="B5421">
            <v>0</v>
          </cell>
          <cell r="C5421">
            <v>0</v>
          </cell>
          <cell r="D5421">
            <v>312414</v>
          </cell>
          <cell r="E5421">
            <v>1074820</v>
          </cell>
          <cell r="F5421">
            <v>0</v>
          </cell>
          <cell r="H5421">
            <v>0</v>
          </cell>
          <cell r="I5421">
            <v>0</v>
          </cell>
          <cell r="J5421">
            <v>0</v>
          </cell>
          <cell r="K5421">
            <v>0</v>
          </cell>
          <cell r="L5421">
            <v>4080</v>
          </cell>
          <cell r="M5421">
            <v>71.03</v>
          </cell>
          <cell r="N5421">
            <v>22.12</v>
          </cell>
          <cell r="O5421">
            <v>0.3114177108264114</v>
          </cell>
          <cell r="P5421">
            <v>240</v>
          </cell>
          <cell r="Q5421">
            <v>64000</v>
          </cell>
          <cell r="R5421">
            <v>7.5659580458961004</v>
          </cell>
          <cell r="S5421">
            <v>76.572058823529417</v>
          </cell>
          <cell r="T5421">
            <v>27266</v>
          </cell>
          <cell r="U5421">
            <v>16.392219337184642</v>
          </cell>
          <cell r="V5421">
            <v>1387234</v>
          </cell>
          <cell r="W5421">
            <v>0</v>
          </cell>
          <cell r="X5421">
            <v>45.7</v>
          </cell>
          <cell r="Y5421">
            <v>19.299999999999997</v>
          </cell>
          <cell r="Z5421">
            <v>0</v>
          </cell>
        </row>
        <row r="5422">
          <cell r="A5422">
            <v>43039</v>
          </cell>
          <cell r="B5422">
            <v>0</v>
          </cell>
          <cell r="C5422">
            <v>0</v>
          </cell>
          <cell r="D5422">
            <v>360177</v>
          </cell>
          <cell r="E5422">
            <v>1331670</v>
          </cell>
          <cell r="F5422">
            <v>0</v>
          </cell>
          <cell r="H5422">
            <v>0</v>
          </cell>
          <cell r="I5422">
            <v>0</v>
          </cell>
          <cell r="J5422">
            <v>0</v>
          </cell>
          <cell r="K5422">
            <v>0</v>
          </cell>
          <cell r="L5422">
            <v>4550</v>
          </cell>
          <cell r="M5422">
            <v>86.86</v>
          </cell>
          <cell r="N5422">
            <v>22.03</v>
          </cell>
          <cell r="O5422">
            <v>0.25362652544324199</v>
          </cell>
          <cell r="P5422">
            <v>240</v>
          </cell>
          <cell r="Q5422">
            <v>82000</v>
          </cell>
          <cell r="R5422">
            <v>7.6656113285747178</v>
          </cell>
          <cell r="S5422">
            <v>79.159780219780217</v>
          </cell>
          <cell r="T5422">
            <v>29089</v>
          </cell>
          <cell r="U5422">
            <v>14.339491691624598</v>
          </cell>
          <cell r="V5422">
            <v>1691847</v>
          </cell>
          <cell r="W5422">
            <v>62.72</v>
          </cell>
          <cell r="X5422">
            <v>41</v>
          </cell>
          <cell r="Y5422">
            <v>24</v>
          </cell>
          <cell r="Z5422">
            <v>0</v>
          </cell>
        </row>
        <row r="5423">
          <cell r="A5423">
            <v>43040</v>
          </cell>
          <cell r="B5423">
            <v>0</v>
          </cell>
          <cell r="C5423">
            <v>0</v>
          </cell>
          <cell r="D5423">
            <v>114313</v>
          </cell>
          <cell r="E5423">
            <v>1482930</v>
          </cell>
          <cell r="F5423">
            <v>86350</v>
          </cell>
          <cell r="H5423">
            <v>0</v>
          </cell>
          <cell r="I5423">
            <v>0</v>
          </cell>
          <cell r="J5423">
            <v>0</v>
          </cell>
          <cell r="K5423">
            <v>0</v>
          </cell>
          <cell r="L5423">
            <v>1840</v>
          </cell>
          <cell r="M5423">
            <v>95.87</v>
          </cell>
          <cell r="N5423">
            <v>24.82</v>
          </cell>
          <cell r="O5423">
            <v>0.25889224992176907</v>
          </cell>
          <cell r="P5423">
            <v>240</v>
          </cell>
          <cell r="Q5423">
            <v>79000</v>
          </cell>
          <cell r="R5423">
            <v>8.1844163972045472</v>
          </cell>
          <cell r="S5423">
            <v>62.126630434782612</v>
          </cell>
          <cell r="T5423">
            <v>29122</v>
          </cell>
          <cell r="U5423">
            <v>14.426139809324463</v>
          </cell>
          <cell r="V5423">
            <v>1683593</v>
          </cell>
          <cell r="W5423">
            <v>41.9</v>
          </cell>
          <cell r="X5423">
            <v>42.9</v>
          </cell>
          <cell r="Y5423">
            <v>22.1</v>
          </cell>
          <cell r="Z5423">
            <v>0</v>
          </cell>
        </row>
        <row r="5424">
          <cell r="A5424">
            <v>43041</v>
          </cell>
          <cell r="B5424">
            <v>0</v>
          </cell>
          <cell r="C5424">
            <v>0</v>
          </cell>
          <cell r="D5424">
            <v>18686</v>
          </cell>
          <cell r="E5424">
            <v>1470510</v>
          </cell>
          <cell r="F5424">
            <v>85960</v>
          </cell>
          <cell r="H5424">
            <v>0</v>
          </cell>
          <cell r="I5424">
            <v>0</v>
          </cell>
          <cell r="J5424">
            <v>0</v>
          </cell>
          <cell r="K5424">
            <v>0</v>
          </cell>
          <cell r="L5424">
            <v>490</v>
          </cell>
          <cell r="M5424">
            <v>99.16</v>
          </cell>
          <cell r="N5424">
            <v>25.88</v>
          </cell>
          <cell r="O5424">
            <v>0.26099233561920127</v>
          </cell>
          <cell r="P5424">
            <v>240</v>
          </cell>
          <cell r="Q5424">
            <v>73000</v>
          </cell>
          <cell r="R5424">
            <v>7.8482755143202905</v>
          </cell>
          <cell r="S5424">
            <v>38.134693877551022</v>
          </cell>
          <cell r="T5424">
            <v>23625</v>
          </cell>
          <cell r="U5424">
            <v>12.508761037002051</v>
          </cell>
          <cell r="V5424">
            <v>1575156</v>
          </cell>
          <cell r="W5424">
            <v>19866.3</v>
          </cell>
          <cell r="X5424">
            <v>67.099999999999994</v>
          </cell>
          <cell r="Y5424">
            <v>0</v>
          </cell>
          <cell r="Z5424">
            <v>14.76400000000001</v>
          </cell>
        </row>
        <row r="5425">
          <cell r="A5425">
            <v>43042</v>
          </cell>
          <cell r="B5425">
            <v>0</v>
          </cell>
          <cell r="C5425">
            <v>0</v>
          </cell>
          <cell r="D5425">
            <v>0</v>
          </cell>
          <cell r="E5425">
            <v>1639060</v>
          </cell>
          <cell r="F5425">
            <v>93750</v>
          </cell>
          <cell r="H5425">
            <v>0</v>
          </cell>
          <cell r="I5425">
            <v>0</v>
          </cell>
          <cell r="J5425">
            <v>0</v>
          </cell>
          <cell r="K5425">
            <v>0</v>
          </cell>
          <cell r="L5425">
            <v>0</v>
          </cell>
          <cell r="M5425">
            <v>105.22</v>
          </cell>
          <cell r="N5425">
            <v>28.12</v>
          </cell>
          <cell r="O5425">
            <v>0.26724957232465313</v>
          </cell>
          <cell r="P5425">
            <v>240</v>
          </cell>
          <cell r="Q5425">
            <v>77000</v>
          </cell>
          <cell r="R5425">
            <v>8.2342235316479755</v>
          </cell>
          <cell r="S5425" t="str">
            <v/>
          </cell>
          <cell r="T5425">
            <v>24598</v>
          </cell>
          <cell r="U5425">
            <v>11.838996774026004</v>
          </cell>
          <cell r="V5425">
            <v>1732810</v>
          </cell>
          <cell r="W5425">
            <v>28682</v>
          </cell>
          <cell r="X5425">
            <v>59.8</v>
          </cell>
          <cell r="Y5425">
            <v>5.2000000000000028</v>
          </cell>
          <cell r="Z5425">
            <v>6.7167999999999992</v>
          </cell>
        </row>
        <row r="5426">
          <cell r="A5426">
            <v>43043</v>
          </cell>
          <cell r="B5426">
            <v>0</v>
          </cell>
          <cell r="C5426">
            <v>0</v>
          </cell>
          <cell r="D5426">
            <v>1169</v>
          </cell>
          <cell r="E5426">
            <v>1585760</v>
          </cell>
          <cell r="F5426">
            <v>91250</v>
          </cell>
          <cell r="H5426">
            <v>0</v>
          </cell>
          <cell r="I5426">
            <v>0</v>
          </cell>
          <cell r="J5426">
            <v>0</v>
          </cell>
          <cell r="K5426">
            <v>0</v>
          </cell>
          <cell r="L5426">
            <v>50</v>
          </cell>
          <cell r="M5426">
            <v>105.54</v>
          </cell>
          <cell r="N5426">
            <v>26.08</v>
          </cell>
          <cell r="O5426">
            <v>0.24711010043585369</v>
          </cell>
          <cell r="P5426">
            <v>240</v>
          </cell>
          <cell r="Q5426">
            <v>73000</v>
          </cell>
          <cell r="R5426">
            <v>7.9449024066704563</v>
          </cell>
          <cell r="S5426">
            <v>23.38</v>
          </cell>
          <cell r="T5426">
            <v>23571</v>
          </cell>
          <cell r="U5426">
            <v>11.714015012701266</v>
          </cell>
          <cell r="V5426">
            <v>1678179</v>
          </cell>
          <cell r="W5426">
            <v>28671</v>
          </cell>
          <cell r="X5426">
            <v>60.6</v>
          </cell>
          <cell r="Y5426">
            <v>4.3999999999999986</v>
          </cell>
          <cell r="Z5426">
            <v>9.5279999999999845</v>
          </cell>
        </row>
        <row r="5427">
          <cell r="A5427">
            <v>43044</v>
          </cell>
          <cell r="B5427">
            <v>0</v>
          </cell>
          <cell r="C5427">
            <v>0</v>
          </cell>
          <cell r="D5427">
            <v>1483</v>
          </cell>
          <cell r="E5427">
            <v>1664270</v>
          </cell>
          <cell r="F5427">
            <v>95250</v>
          </cell>
          <cell r="H5427">
            <v>0</v>
          </cell>
          <cell r="I5427">
            <v>0</v>
          </cell>
          <cell r="J5427">
            <v>0</v>
          </cell>
          <cell r="K5427">
            <v>0</v>
          </cell>
          <cell r="L5427">
            <v>60</v>
          </cell>
          <cell r="M5427">
            <v>110.06</v>
          </cell>
          <cell r="N5427">
            <v>30.2</v>
          </cell>
          <cell r="O5427">
            <v>0.27439578411775395</v>
          </cell>
          <cell r="P5427">
            <v>240</v>
          </cell>
          <cell r="Q5427">
            <v>75000</v>
          </cell>
          <cell r="R5427">
            <v>7.9934581137561329</v>
          </cell>
          <cell r="S5427">
            <v>24.716666666666665</v>
          </cell>
          <cell r="T5427">
            <v>24083</v>
          </cell>
          <cell r="U5427">
            <v>11.405558082524561</v>
          </cell>
          <cell r="V5427">
            <v>1761003</v>
          </cell>
          <cell r="W5427">
            <v>33385.1</v>
          </cell>
          <cell r="X5427">
            <v>69.8</v>
          </cell>
          <cell r="Y5427">
            <v>0</v>
          </cell>
          <cell r="Z5427">
            <v>18.68640000000002</v>
          </cell>
        </row>
        <row r="5428">
          <cell r="A5428">
            <v>43045</v>
          </cell>
          <cell r="B5428">
            <v>0</v>
          </cell>
          <cell r="C5428">
            <v>0</v>
          </cell>
          <cell r="D5428">
            <v>1026</v>
          </cell>
          <cell r="E5428">
            <v>1447000</v>
          </cell>
          <cell r="F5428">
            <v>84220</v>
          </cell>
          <cell r="H5428">
            <v>0</v>
          </cell>
          <cell r="I5428">
            <v>0</v>
          </cell>
          <cell r="J5428">
            <v>0</v>
          </cell>
          <cell r="K5428">
            <v>0</v>
          </cell>
          <cell r="L5428">
            <v>30</v>
          </cell>
          <cell r="M5428">
            <v>95.65</v>
          </cell>
          <cell r="N5428">
            <v>24.49</v>
          </cell>
          <cell r="O5428">
            <v>0.25603763721902767</v>
          </cell>
          <cell r="P5428">
            <v>240</v>
          </cell>
          <cell r="Q5428">
            <v>69000</v>
          </cell>
          <cell r="R5428">
            <v>8.0042864610559334</v>
          </cell>
          <cell r="S5428">
            <v>34.200000000000003</v>
          </cell>
          <cell r="T5428">
            <v>26445</v>
          </cell>
          <cell r="U5428">
            <v>14.393987649502755</v>
          </cell>
          <cell r="V5428">
            <v>1532246</v>
          </cell>
          <cell r="W5428">
            <v>32526.400000000001</v>
          </cell>
          <cell r="X5428">
            <v>52.4</v>
          </cell>
          <cell r="Y5428">
            <v>12.600000000000001</v>
          </cell>
          <cell r="Z5428">
            <v>0.34399999999998698</v>
          </cell>
        </row>
        <row r="5429">
          <cell r="A5429">
            <v>43046</v>
          </cell>
          <cell r="B5429">
            <v>0</v>
          </cell>
          <cell r="C5429">
            <v>0</v>
          </cell>
          <cell r="D5429">
            <v>909</v>
          </cell>
          <cell r="E5429">
            <v>1513310</v>
          </cell>
          <cell r="F5429">
            <v>87340</v>
          </cell>
          <cell r="H5429">
            <v>0</v>
          </cell>
          <cell r="I5429">
            <v>0</v>
          </cell>
          <cell r="J5429">
            <v>0</v>
          </cell>
          <cell r="K5429">
            <v>0</v>
          </cell>
          <cell r="L5429">
            <v>60</v>
          </cell>
          <cell r="M5429">
            <v>100.14</v>
          </cell>
          <cell r="N5429">
            <v>25.32</v>
          </cell>
          <cell r="O5429">
            <v>0.25284601557819053</v>
          </cell>
          <cell r="P5429">
            <v>240</v>
          </cell>
          <cell r="Q5429">
            <v>70000</v>
          </cell>
          <cell r="R5429">
            <v>7.9920611144397844</v>
          </cell>
          <cell r="S5429">
            <v>15.15</v>
          </cell>
          <cell r="T5429">
            <v>27609</v>
          </cell>
          <cell r="U5429">
            <v>14.377182482818304</v>
          </cell>
          <cell r="V5429">
            <v>1601559</v>
          </cell>
          <cell r="W5429">
            <v>35938</v>
          </cell>
          <cell r="X5429">
            <v>47.5</v>
          </cell>
          <cell r="Y5429">
            <v>17.5</v>
          </cell>
          <cell r="Z5429">
            <v>0</v>
          </cell>
        </row>
        <row r="5430">
          <cell r="A5430">
            <v>43047</v>
          </cell>
          <cell r="B5430">
            <v>0</v>
          </cell>
          <cell r="C5430">
            <v>0</v>
          </cell>
          <cell r="D5430">
            <v>885</v>
          </cell>
          <cell r="E5430">
            <v>1619960</v>
          </cell>
          <cell r="F5430">
            <v>93180</v>
          </cell>
          <cell r="H5430">
            <v>0</v>
          </cell>
          <cell r="I5430">
            <v>0</v>
          </cell>
          <cell r="J5430">
            <v>0</v>
          </cell>
          <cell r="K5430">
            <v>0</v>
          </cell>
          <cell r="L5430">
            <v>30</v>
          </cell>
          <cell r="M5430">
            <v>107.02</v>
          </cell>
          <cell r="N5430">
            <v>25.92</v>
          </cell>
          <cell r="O5430">
            <v>0.2421977200523267</v>
          </cell>
          <cell r="P5430">
            <v>240</v>
          </cell>
          <cell r="Q5430">
            <v>81000</v>
          </cell>
          <cell r="R5430">
            <v>8.0038310596150257</v>
          </cell>
          <cell r="S5430">
            <v>29.5</v>
          </cell>
          <cell r="T5430">
            <v>32177</v>
          </cell>
          <cell r="U5430">
            <v>15.65649159142953</v>
          </cell>
          <cell r="V5430">
            <v>1714025</v>
          </cell>
          <cell r="W5430">
            <v>27879.8</v>
          </cell>
          <cell r="X5430">
            <v>46.5</v>
          </cell>
          <cell r="Y5430">
            <v>18.5</v>
          </cell>
          <cell r="Z5430">
            <v>0</v>
          </cell>
        </row>
        <row r="5431">
          <cell r="A5431">
            <v>43048</v>
          </cell>
          <cell r="B5431">
            <v>0</v>
          </cell>
          <cell r="C5431">
            <v>0</v>
          </cell>
          <cell r="D5431">
            <v>1123</v>
          </cell>
          <cell r="E5431">
            <v>1675530</v>
          </cell>
          <cell r="F5431">
            <v>92350</v>
          </cell>
          <cell r="H5431">
            <v>0</v>
          </cell>
          <cell r="I5431">
            <v>0</v>
          </cell>
          <cell r="J5431">
            <v>0</v>
          </cell>
          <cell r="K5431">
            <v>0</v>
          </cell>
          <cell r="L5431">
            <v>90</v>
          </cell>
          <cell r="M5431">
            <v>112.08</v>
          </cell>
          <cell r="N5431">
            <v>26.11</v>
          </cell>
          <cell r="O5431">
            <v>0.23295860099928622</v>
          </cell>
          <cell r="P5431">
            <v>240</v>
          </cell>
          <cell r="Q5431">
            <v>83000</v>
          </cell>
          <cell r="R5431">
            <v>7.886688079942898</v>
          </cell>
          <cell r="S5431">
            <v>12.477777777777778</v>
          </cell>
          <cell r="T5431">
            <v>31053</v>
          </cell>
          <cell r="U5431">
            <v>14.639998914642879</v>
          </cell>
          <cell r="V5431">
            <v>1769003</v>
          </cell>
          <cell r="W5431">
            <v>29782</v>
          </cell>
          <cell r="X5431">
            <v>41</v>
          </cell>
          <cell r="Y5431">
            <v>24</v>
          </cell>
          <cell r="Z5431">
            <v>0</v>
          </cell>
        </row>
        <row r="5432">
          <cell r="A5432">
            <v>43049</v>
          </cell>
          <cell r="B5432">
            <v>0</v>
          </cell>
          <cell r="C5432">
            <v>0</v>
          </cell>
          <cell r="D5432">
            <v>13518</v>
          </cell>
          <cell r="E5432">
            <v>1912460</v>
          </cell>
          <cell r="F5432">
            <v>99010</v>
          </cell>
          <cell r="H5432">
            <v>0</v>
          </cell>
          <cell r="I5432">
            <v>0</v>
          </cell>
          <cell r="J5432">
            <v>0</v>
          </cell>
          <cell r="K5432">
            <v>0</v>
          </cell>
          <cell r="L5432">
            <v>360</v>
          </cell>
          <cell r="M5432">
            <v>123.46</v>
          </cell>
          <cell r="N5432">
            <v>29.93</v>
          </cell>
          <cell r="O5432">
            <v>0.24242669690588045</v>
          </cell>
          <cell r="P5432">
            <v>240</v>
          </cell>
          <cell r="Q5432">
            <v>92000</v>
          </cell>
          <cell r="R5432">
            <v>8.14624169771586</v>
          </cell>
          <cell r="S5432">
            <v>37.549999999999997</v>
          </cell>
          <cell r="T5432">
            <v>32092</v>
          </cell>
          <cell r="U5432">
            <v>13.21722795394343</v>
          </cell>
          <cell r="V5432">
            <v>2024988</v>
          </cell>
          <cell r="W5432">
            <v>34174</v>
          </cell>
          <cell r="X5432">
            <v>37.200000000000003</v>
          </cell>
          <cell r="Y5432">
            <v>27.799999999999997</v>
          </cell>
          <cell r="Z5432">
            <v>0</v>
          </cell>
        </row>
        <row r="5433">
          <cell r="A5433">
            <v>43050</v>
          </cell>
          <cell r="B5433">
            <v>0</v>
          </cell>
          <cell r="C5433">
            <v>0</v>
          </cell>
          <cell r="D5433">
            <v>1087</v>
          </cell>
          <cell r="E5433">
            <v>1785670</v>
          </cell>
          <cell r="F5433">
            <v>97230</v>
          </cell>
          <cell r="H5433">
            <v>0</v>
          </cell>
          <cell r="I5433">
            <v>0</v>
          </cell>
          <cell r="J5433">
            <v>0</v>
          </cell>
          <cell r="K5433">
            <v>0</v>
          </cell>
          <cell r="L5433">
            <v>90</v>
          </cell>
          <cell r="M5433">
            <v>119.75</v>
          </cell>
          <cell r="N5433">
            <v>29.97</v>
          </cell>
          <cell r="O5433">
            <v>0.25027139874739041</v>
          </cell>
          <cell r="P5433">
            <v>240</v>
          </cell>
          <cell r="Q5433">
            <v>89000</v>
          </cell>
          <cell r="R5433">
            <v>7.8617954070981213</v>
          </cell>
          <cell r="S5433">
            <v>12.077777777777778</v>
          </cell>
          <cell r="T5433">
            <v>30242</v>
          </cell>
          <cell r="U5433">
            <v>13.387474542021788</v>
          </cell>
          <cell r="V5433">
            <v>1883987</v>
          </cell>
          <cell r="W5433">
            <v>36036.5</v>
          </cell>
          <cell r="X5433">
            <v>35.5</v>
          </cell>
          <cell r="Y5433">
            <v>29.5</v>
          </cell>
          <cell r="Z5433">
            <v>0</v>
          </cell>
        </row>
        <row r="5434">
          <cell r="A5434">
            <v>43051</v>
          </cell>
          <cell r="B5434">
            <v>0</v>
          </cell>
          <cell r="C5434">
            <v>0</v>
          </cell>
          <cell r="D5434">
            <v>1022</v>
          </cell>
          <cell r="E5434">
            <v>1546700</v>
          </cell>
          <cell r="F5434">
            <v>89260</v>
          </cell>
          <cell r="H5434">
            <v>0</v>
          </cell>
          <cell r="I5434">
            <v>0</v>
          </cell>
          <cell r="J5434">
            <v>0</v>
          </cell>
          <cell r="K5434">
            <v>0</v>
          </cell>
          <cell r="L5434">
            <v>70</v>
          </cell>
          <cell r="M5434">
            <v>104.27</v>
          </cell>
          <cell r="N5434">
            <v>26.23</v>
          </cell>
          <cell r="O5434">
            <v>0.25155845401361848</v>
          </cell>
          <cell r="P5434">
            <v>240</v>
          </cell>
          <cell r="Q5434">
            <v>70000</v>
          </cell>
          <cell r="R5434">
            <v>7.8448259326747865</v>
          </cell>
          <cell r="S5434">
            <v>14.6</v>
          </cell>
          <cell r="T5434">
            <v>31910</v>
          </cell>
          <cell r="U5434">
            <v>16.257319872790294</v>
          </cell>
          <cell r="V5434">
            <v>1636982</v>
          </cell>
          <cell r="W5434">
            <v>45275.3</v>
          </cell>
          <cell r="X5434">
            <v>45.7</v>
          </cell>
          <cell r="Y5434">
            <v>19.299999999999997</v>
          </cell>
          <cell r="Z5434">
            <v>0</v>
          </cell>
        </row>
        <row r="5435">
          <cell r="A5435">
            <v>43052</v>
          </cell>
          <cell r="B5435">
            <v>0</v>
          </cell>
          <cell r="C5435">
            <v>0</v>
          </cell>
          <cell r="D5435">
            <v>732</v>
          </cell>
          <cell r="E5435">
            <v>1689560</v>
          </cell>
          <cell r="F5435">
            <v>93300</v>
          </cell>
          <cell r="H5435">
            <v>0</v>
          </cell>
          <cell r="I5435">
            <v>0</v>
          </cell>
          <cell r="J5435">
            <v>0</v>
          </cell>
          <cell r="K5435">
            <v>0</v>
          </cell>
          <cell r="L5435">
            <v>60</v>
          </cell>
          <cell r="M5435">
            <v>113.5</v>
          </cell>
          <cell r="N5435">
            <v>28.41</v>
          </cell>
          <cell r="O5435">
            <v>0.25030837004405287</v>
          </cell>
          <cell r="P5435">
            <v>240</v>
          </cell>
          <cell r="Q5435">
            <v>78000</v>
          </cell>
          <cell r="R5435">
            <v>7.8540088105726875</v>
          </cell>
          <cell r="S5435">
            <v>12.2</v>
          </cell>
          <cell r="T5435">
            <v>31482</v>
          </cell>
          <cell r="U5435">
            <v>14.720848714279947</v>
          </cell>
          <cell r="V5435">
            <v>1783592</v>
          </cell>
          <cell r="W5435">
            <v>39091.5</v>
          </cell>
          <cell r="X5435">
            <v>44.1</v>
          </cell>
          <cell r="Y5435">
            <v>20.9</v>
          </cell>
          <cell r="Z5435">
            <v>0</v>
          </cell>
        </row>
        <row r="5436">
          <cell r="A5436">
            <v>43053</v>
          </cell>
          <cell r="B5436">
            <v>0</v>
          </cell>
          <cell r="C5436">
            <v>0</v>
          </cell>
          <cell r="D5436">
            <v>0</v>
          </cell>
          <cell r="E5436">
            <v>1635040</v>
          </cell>
          <cell r="F5436">
            <v>89920</v>
          </cell>
          <cell r="H5436">
            <v>0</v>
          </cell>
          <cell r="I5436">
            <v>0</v>
          </cell>
          <cell r="J5436">
            <v>0</v>
          </cell>
          <cell r="K5436">
            <v>0</v>
          </cell>
          <cell r="L5436">
            <v>30</v>
          </cell>
          <cell r="M5436">
            <v>105.08</v>
          </cell>
          <cell r="N5436">
            <v>23.51</v>
          </cell>
          <cell r="O5436">
            <v>0.22373429767795966</v>
          </cell>
          <cell r="P5436">
            <v>240</v>
          </cell>
          <cell r="Q5436">
            <v>87000</v>
          </cell>
          <cell r="R5436">
            <v>8.2078416444613627</v>
          </cell>
          <cell r="S5436">
            <v>0</v>
          </cell>
          <cell r="T5436">
            <v>30648</v>
          </cell>
          <cell r="U5436">
            <v>14.817985344587701</v>
          </cell>
          <cell r="V5436">
            <v>1724960</v>
          </cell>
          <cell r="W5436">
            <v>30590.9</v>
          </cell>
          <cell r="X5436">
            <v>40.200000000000003</v>
          </cell>
          <cell r="Y5436">
            <v>24.799999999999997</v>
          </cell>
          <cell r="Z5436">
            <v>0</v>
          </cell>
        </row>
        <row r="5437">
          <cell r="A5437">
            <v>43054</v>
          </cell>
          <cell r="B5437">
            <v>0</v>
          </cell>
          <cell r="C5437">
            <v>0</v>
          </cell>
          <cell r="D5437">
            <v>0</v>
          </cell>
          <cell r="E5437">
            <v>1418930</v>
          </cell>
          <cell r="F5437">
            <v>80070</v>
          </cell>
          <cell r="H5437">
            <v>0</v>
          </cell>
          <cell r="I5437">
            <v>0</v>
          </cell>
          <cell r="J5437">
            <v>0</v>
          </cell>
          <cell r="K5437">
            <v>0</v>
          </cell>
          <cell r="L5437">
            <v>0</v>
          </cell>
          <cell r="M5437">
            <v>88.97</v>
          </cell>
          <cell r="N5437">
            <v>21.11</v>
          </cell>
          <cell r="O5437">
            <v>0.23727099022142295</v>
          </cell>
          <cell r="P5437">
            <v>240</v>
          </cell>
          <cell r="Q5437">
            <v>67000</v>
          </cell>
          <cell r="R5437">
            <v>8.424187928515229</v>
          </cell>
          <cell r="S5437" t="str">
            <v/>
          </cell>
          <cell r="T5437">
            <v>27647</v>
          </cell>
          <cell r="U5437">
            <v>15.381986657771849</v>
          </cell>
          <cell r="V5437">
            <v>1499000</v>
          </cell>
          <cell r="W5437">
            <v>36195.4</v>
          </cell>
          <cell r="X5437">
            <v>50.7</v>
          </cell>
          <cell r="Y5437">
            <v>14.299999999999997</v>
          </cell>
          <cell r="Z5437">
            <v>0</v>
          </cell>
        </row>
        <row r="5438">
          <cell r="A5438">
            <v>43055</v>
          </cell>
          <cell r="B5438">
            <v>0</v>
          </cell>
          <cell r="C5438">
            <v>0</v>
          </cell>
          <cell r="D5438">
            <v>974</v>
          </cell>
          <cell r="E5438">
            <v>1755410</v>
          </cell>
          <cell r="F5438">
            <v>95860</v>
          </cell>
          <cell r="H5438">
            <v>0</v>
          </cell>
          <cell r="I5438">
            <v>0</v>
          </cell>
          <cell r="J5438">
            <v>0</v>
          </cell>
          <cell r="K5438">
            <v>0</v>
          </cell>
          <cell r="L5438">
            <v>70</v>
          </cell>
          <cell r="M5438">
            <v>109.28</v>
          </cell>
          <cell r="N5438">
            <v>26</v>
          </cell>
          <cell r="O5438">
            <v>0.23792093704245973</v>
          </cell>
          <cell r="P5438">
            <v>240</v>
          </cell>
          <cell r="Q5438">
            <v>86000</v>
          </cell>
          <cell r="R5438">
            <v>8.4703056368960468</v>
          </cell>
          <cell r="S5438">
            <v>13.914285714285715</v>
          </cell>
          <cell r="T5438">
            <v>31175</v>
          </cell>
          <cell r="U5438">
            <v>14.037000524768874</v>
          </cell>
          <cell r="V5438">
            <v>1852244</v>
          </cell>
          <cell r="W5438">
            <v>34565.4</v>
          </cell>
          <cell r="X5438">
            <v>39.1</v>
          </cell>
          <cell r="Y5438">
            <v>25.9</v>
          </cell>
          <cell r="Z5438">
            <v>0</v>
          </cell>
        </row>
        <row r="5439">
          <cell r="A5439">
            <v>43056</v>
          </cell>
          <cell r="B5439">
            <v>0</v>
          </cell>
          <cell r="C5439">
            <v>0</v>
          </cell>
          <cell r="D5439">
            <v>1316</v>
          </cell>
          <cell r="E5439">
            <v>1620870</v>
          </cell>
          <cell r="F5439">
            <v>90890</v>
          </cell>
          <cell r="H5439">
            <v>0</v>
          </cell>
          <cell r="I5439">
            <v>0</v>
          </cell>
          <cell r="J5439">
            <v>0</v>
          </cell>
          <cell r="K5439">
            <v>0</v>
          </cell>
          <cell r="L5439">
            <v>200</v>
          </cell>
          <cell r="M5439">
            <v>102.55</v>
          </cell>
          <cell r="N5439">
            <v>23.82</v>
          </cell>
          <cell r="O5439">
            <v>0.23227693807898586</v>
          </cell>
          <cell r="P5439">
            <v>240</v>
          </cell>
          <cell r="Q5439">
            <v>84000</v>
          </cell>
          <cell r="R5439">
            <v>8.3459775719161389</v>
          </cell>
          <cell r="S5439">
            <v>6.58</v>
          </cell>
          <cell r="T5439">
            <v>31207</v>
          </cell>
          <cell r="U5439">
            <v>15.1929266419003</v>
          </cell>
          <cell r="V5439">
            <v>1713076</v>
          </cell>
          <cell r="W5439">
            <v>27199.3</v>
          </cell>
          <cell r="X5439">
            <v>39.799999999999997</v>
          </cell>
          <cell r="Y5439">
            <v>25.200000000000003</v>
          </cell>
          <cell r="Z5439">
            <v>0</v>
          </cell>
        </row>
        <row r="5440">
          <cell r="A5440">
            <v>43057</v>
          </cell>
          <cell r="B5440">
            <v>0</v>
          </cell>
          <cell r="C5440">
            <v>0</v>
          </cell>
          <cell r="D5440">
            <v>1117</v>
          </cell>
          <cell r="E5440">
            <v>1255480</v>
          </cell>
          <cell r="F5440">
            <v>74720</v>
          </cell>
          <cell r="H5440">
            <v>0</v>
          </cell>
          <cell r="I5440">
            <v>0</v>
          </cell>
          <cell r="J5440">
            <v>0</v>
          </cell>
          <cell r="K5440">
            <v>0</v>
          </cell>
          <cell r="L5440">
            <v>90</v>
          </cell>
          <cell r="M5440">
            <v>82.49</v>
          </cell>
          <cell r="N5440">
            <v>19.86</v>
          </cell>
          <cell r="O5440">
            <v>0.24075645532791853</v>
          </cell>
          <cell r="P5440">
            <v>240</v>
          </cell>
          <cell r="Q5440">
            <v>77000</v>
          </cell>
          <cell r="R5440">
            <v>8.0627954903624683</v>
          </cell>
          <cell r="S5440">
            <v>12.411111111111111</v>
          </cell>
          <cell r="T5440">
            <v>25683</v>
          </cell>
          <cell r="U5440">
            <v>16.089047161570083</v>
          </cell>
          <cell r="V5440">
            <v>1331317</v>
          </cell>
          <cell r="W5440">
            <v>39330.5</v>
          </cell>
          <cell r="X5440">
            <v>60.1</v>
          </cell>
          <cell r="Y5440">
            <v>4.8999999999999986</v>
          </cell>
          <cell r="Z5440">
            <v>6.6967999999999961</v>
          </cell>
        </row>
        <row r="5441">
          <cell r="A5441">
            <v>43058</v>
          </cell>
          <cell r="B5441">
            <v>0</v>
          </cell>
          <cell r="C5441">
            <v>0</v>
          </cell>
          <cell r="D5441">
            <v>1464</v>
          </cell>
          <cell r="E5441">
            <v>1887380</v>
          </cell>
          <cell r="F5441">
            <v>98690</v>
          </cell>
          <cell r="H5441">
            <v>0</v>
          </cell>
          <cell r="I5441">
            <v>0</v>
          </cell>
          <cell r="J5441">
            <v>0</v>
          </cell>
          <cell r="K5441">
            <v>0</v>
          </cell>
          <cell r="L5441">
            <v>190</v>
          </cell>
          <cell r="M5441">
            <v>124.78</v>
          </cell>
          <cell r="N5441">
            <v>30.05</v>
          </cell>
          <cell r="O5441">
            <v>0.24082384997595768</v>
          </cell>
          <cell r="P5441">
            <v>240</v>
          </cell>
          <cell r="Q5441">
            <v>88000</v>
          </cell>
          <cell r="R5441">
            <v>7.9582865843885235</v>
          </cell>
          <cell r="S5441">
            <v>7.7052631578947368</v>
          </cell>
          <cell r="T5441">
            <v>32313</v>
          </cell>
          <cell r="U5441">
            <v>13.559034461800401</v>
          </cell>
          <cell r="V5441">
            <v>1987534</v>
          </cell>
          <cell r="W5441">
            <v>32530</v>
          </cell>
          <cell r="X5441">
            <v>38.299999999999997</v>
          </cell>
          <cell r="Y5441">
            <v>26.700000000000003</v>
          </cell>
          <cell r="Z5441">
            <v>0</v>
          </cell>
        </row>
        <row r="5442">
          <cell r="A5442">
            <v>43059</v>
          </cell>
          <cell r="B5442">
            <v>0</v>
          </cell>
          <cell r="C5442">
            <v>0</v>
          </cell>
          <cell r="D5442">
            <v>1380</v>
          </cell>
          <cell r="E5442">
            <v>1779330</v>
          </cell>
          <cell r="F5442">
            <v>98190</v>
          </cell>
          <cell r="H5442">
            <v>0</v>
          </cell>
          <cell r="I5442">
            <v>0</v>
          </cell>
          <cell r="J5442">
            <v>0</v>
          </cell>
          <cell r="K5442">
            <v>0</v>
          </cell>
          <cell r="L5442">
            <v>130</v>
          </cell>
          <cell r="M5442">
            <v>116.5</v>
          </cell>
          <cell r="N5442">
            <v>27.58</v>
          </cell>
          <cell r="O5442">
            <v>0.23673819742489269</v>
          </cell>
          <cell r="P5442">
            <v>240</v>
          </cell>
          <cell r="Q5442">
            <v>85000</v>
          </cell>
          <cell r="R5442">
            <v>8.0580257510729609</v>
          </cell>
          <cell r="S5442">
            <v>10.615384615384615</v>
          </cell>
          <cell r="T5442">
            <v>35402</v>
          </cell>
          <cell r="U5442">
            <v>15.714124221619032</v>
          </cell>
          <cell r="V5442">
            <v>1878900</v>
          </cell>
          <cell r="W5442">
            <v>23124.799999999999</v>
          </cell>
          <cell r="X5442">
            <v>35.4</v>
          </cell>
          <cell r="Y5442">
            <v>29.6</v>
          </cell>
          <cell r="Z5442">
            <v>0</v>
          </cell>
        </row>
        <row r="5443">
          <cell r="A5443">
            <v>43060</v>
          </cell>
          <cell r="B5443">
            <v>0</v>
          </cell>
          <cell r="C5443">
            <v>0</v>
          </cell>
          <cell r="D5443">
            <v>1173</v>
          </cell>
          <cell r="E5443">
            <v>1666630</v>
          </cell>
          <cell r="F5443">
            <v>90990</v>
          </cell>
          <cell r="H5443">
            <v>0</v>
          </cell>
          <cell r="I5443">
            <v>0</v>
          </cell>
          <cell r="J5443">
            <v>0</v>
          </cell>
          <cell r="K5443">
            <v>0</v>
          </cell>
          <cell r="L5443">
            <v>70</v>
          </cell>
          <cell r="M5443">
            <v>106.98</v>
          </cell>
          <cell r="N5443">
            <v>24.49</v>
          </cell>
          <cell r="O5443">
            <v>0.22892129369975694</v>
          </cell>
          <cell r="P5443">
            <v>240</v>
          </cell>
          <cell r="Q5443">
            <v>88000</v>
          </cell>
          <cell r="R5443">
            <v>8.2147130304729856</v>
          </cell>
          <cell r="S5443">
            <v>16.757142857142856</v>
          </cell>
          <cell r="T5443">
            <v>38607</v>
          </cell>
          <cell r="U5443">
            <v>18.307008272150277</v>
          </cell>
          <cell r="V5443">
            <v>1758793</v>
          </cell>
          <cell r="W5443">
            <v>44876.5</v>
          </cell>
          <cell r="X5443">
            <v>46.6</v>
          </cell>
          <cell r="Y5443">
            <v>18.399999999999999</v>
          </cell>
          <cell r="Z5443">
            <v>0</v>
          </cell>
        </row>
        <row r="5444">
          <cell r="A5444">
            <v>43061</v>
          </cell>
          <cell r="B5444">
            <v>0</v>
          </cell>
          <cell r="C5444">
            <v>0</v>
          </cell>
          <cell r="D5444">
            <v>33328</v>
          </cell>
          <cell r="E5444">
            <v>2051810</v>
          </cell>
          <cell r="F5444">
            <v>91400</v>
          </cell>
          <cell r="H5444">
            <v>0</v>
          </cell>
          <cell r="I5444">
            <v>0</v>
          </cell>
          <cell r="J5444">
            <v>0</v>
          </cell>
          <cell r="K5444">
            <v>0</v>
          </cell>
          <cell r="L5444">
            <v>1460</v>
          </cell>
          <cell r="M5444">
            <v>132.84</v>
          </cell>
          <cell r="N5444">
            <v>31.6</v>
          </cell>
          <cell r="O5444">
            <v>0.23788015657934358</v>
          </cell>
          <cell r="P5444">
            <v>240</v>
          </cell>
          <cell r="Q5444">
            <v>99000</v>
          </cell>
          <cell r="R5444">
            <v>8.0668849744052995</v>
          </cell>
          <cell r="S5444">
            <v>22.827397260273973</v>
          </cell>
          <cell r="T5444">
            <v>38999</v>
          </cell>
          <cell r="U5444">
            <v>14.94353234356579</v>
          </cell>
          <cell r="V5444">
            <v>2176538</v>
          </cell>
          <cell r="W5444">
            <v>38932.199999999997</v>
          </cell>
          <cell r="X5444">
            <v>33.9</v>
          </cell>
          <cell r="Y5444">
            <v>31.1</v>
          </cell>
          <cell r="Z5444">
            <v>0</v>
          </cell>
        </row>
        <row r="5445">
          <cell r="A5445">
            <v>43062</v>
          </cell>
          <cell r="B5445">
            <v>0</v>
          </cell>
          <cell r="C5445">
            <v>0</v>
          </cell>
          <cell r="D5445">
            <v>12648</v>
          </cell>
          <cell r="E5445">
            <v>1849500</v>
          </cell>
          <cell r="F5445">
            <v>101110</v>
          </cell>
          <cell r="H5445">
            <v>0</v>
          </cell>
          <cell r="I5445">
            <v>0</v>
          </cell>
          <cell r="J5445">
            <v>0</v>
          </cell>
          <cell r="K5445">
            <v>0</v>
          </cell>
          <cell r="L5445">
            <v>900</v>
          </cell>
          <cell r="M5445">
            <v>120.05</v>
          </cell>
          <cell r="N5445">
            <v>30.43</v>
          </cell>
          <cell r="O5445">
            <v>0.2534777176176593</v>
          </cell>
          <cell r="P5445">
            <v>240</v>
          </cell>
          <cell r="Q5445">
            <v>98000</v>
          </cell>
          <cell r="R5445">
            <v>8.1241566014160771</v>
          </cell>
          <cell r="S5445">
            <v>14.053333333333333</v>
          </cell>
          <cell r="T5445">
            <v>31740</v>
          </cell>
          <cell r="U5445">
            <v>13.483281361899454</v>
          </cell>
          <cell r="V5445">
            <v>1963258</v>
          </cell>
          <cell r="W5445">
            <v>36088.9</v>
          </cell>
          <cell r="X5445">
            <v>34.1</v>
          </cell>
          <cell r="Y5445">
            <v>30.9</v>
          </cell>
          <cell r="Z5445">
            <v>0</v>
          </cell>
        </row>
        <row r="5446">
          <cell r="A5446">
            <v>43063</v>
          </cell>
          <cell r="B5446">
            <v>0</v>
          </cell>
          <cell r="C5446">
            <v>0</v>
          </cell>
          <cell r="D5446">
            <v>0</v>
          </cell>
          <cell r="E5446">
            <v>1523920</v>
          </cell>
          <cell r="F5446">
            <v>85310</v>
          </cell>
          <cell r="H5446">
            <v>0</v>
          </cell>
          <cell r="I5446">
            <v>0</v>
          </cell>
          <cell r="J5446">
            <v>0</v>
          </cell>
          <cell r="K5446">
            <v>0</v>
          </cell>
          <cell r="L5446">
            <v>0</v>
          </cell>
          <cell r="M5446">
            <v>101.05</v>
          </cell>
          <cell r="N5446">
            <v>24.81</v>
          </cell>
          <cell r="O5446">
            <v>0.24552201880257299</v>
          </cell>
          <cell r="P5446">
            <v>240</v>
          </cell>
          <cell r="Q5446">
            <v>78000</v>
          </cell>
          <cell r="R5446">
            <v>7.9625432953983175</v>
          </cell>
          <cell r="S5446" t="str">
            <v/>
          </cell>
          <cell r="T5446">
            <v>27752</v>
          </cell>
          <cell r="U5446">
            <v>14.382759456385974</v>
          </cell>
          <cell r="V5446">
            <v>1609230</v>
          </cell>
          <cell r="W5446">
            <v>51491</v>
          </cell>
          <cell r="X5446">
            <v>44.9</v>
          </cell>
          <cell r="Y5446">
            <v>20.100000000000001</v>
          </cell>
          <cell r="Z5446">
            <v>0</v>
          </cell>
        </row>
        <row r="5447">
          <cell r="A5447">
            <v>43064</v>
          </cell>
          <cell r="B5447">
            <v>0</v>
          </cell>
          <cell r="C5447">
            <v>0</v>
          </cell>
          <cell r="D5447">
            <v>900</v>
          </cell>
          <cell r="E5447">
            <v>1613180</v>
          </cell>
          <cell r="F5447">
            <v>92950</v>
          </cell>
          <cell r="H5447">
            <v>0</v>
          </cell>
          <cell r="I5447">
            <v>0</v>
          </cell>
          <cell r="J5447">
            <v>0</v>
          </cell>
          <cell r="K5447">
            <v>0</v>
          </cell>
          <cell r="L5447">
            <v>50</v>
          </cell>
          <cell r="M5447">
            <v>101.47</v>
          </cell>
          <cell r="N5447">
            <v>24.15</v>
          </cell>
          <cell r="O5447">
            <v>0.23800137971814328</v>
          </cell>
          <cell r="P5447">
            <v>240</v>
          </cell>
          <cell r="Q5447">
            <v>72000</v>
          </cell>
          <cell r="R5447">
            <v>8.4070661279195829</v>
          </cell>
          <cell r="S5447">
            <v>18</v>
          </cell>
          <cell r="T5447">
            <v>26043</v>
          </cell>
          <cell r="U5447">
            <v>12.72377286866663</v>
          </cell>
          <cell r="V5447">
            <v>1707030</v>
          </cell>
          <cell r="W5447">
            <v>29976.799999999999</v>
          </cell>
          <cell r="X5447">
            <v>53.5</v>
          </cell>
          <cell r="Y5447">
            <v>11.5</v>
          </cell>
          <cell r="Z5447">
            <v>0</v>
          </cell>
        </row>
        <row r="5448">
          <cell r="A5448">
            <v>43065</v>
          </cell>
          <cell r="B5448">
            <v>0</v>
          </cell>
          <cell r="C5448">
            <v>0</v>
          </cell>
          <cell r="D5448">
            <v>1213</v>
          </cell>
          <cell r="E5448">
            <v>1402350</v>
          </cell>
          <cell r="F5448">
            <v>81480</v>
          </cell>
          <cell r="H5448">
            <v>0</v>
          </cell>
          <cell r="I5448">
            <v>0</v>
          </cell>
          <cell r="J5448">
            <v>0</v>
          </cell>
          <cell r="K5448">
            <v>0</v>
          </cell>
          <cell r="L5448">
            <v>60</v>
          </cell>
          <cell r="M5448">
            <v>91.67</v>
          </cell>
          <cell r="N5448">
            <v>20.56</v>
          </cell>
          <cell r="O5448">
            <v>0.22428275335442346</v>
          </cell>
          <cell r="P5448">
            <v>240</v>
          </cell>
          <cell r="Q5448">
            <v>86000</v>
          </cell>
          <cell r="R5448">
            <v>8.0933238791316686</v>
          </cell>
          <cell r="S5448">
            <v>20.216666666666665</v>
          </cell>
          <cell r="T5448">
            <v>30989</v>
          </cell>
          <cell r="U5448">
            <v>17.403419294929506</v>
          </cell>
          <cell r="V5448">
            <v>1485043</v>
          </cell>
          <cell r="W5448">
            <v>41989.5</v>
          </cell>
          <cell r="X5448">
            <v>41</v>
          </cell>
          <cell r="Y5448">
            <v>24</v>
          </cell>
          <cell r="Z5448">
            <v>0</v>
          </cell>
        </row>
        <row r="5449">
          <cell r="A5449">
            <v>43066</v>
          </cell>
          <cell r="B5449">
            <v>0</v>
          </cell>
          <cell r="C5449">
            <v>0</v>
          </cell>
          <cell r="D5449">
            <v>1204</v>
          </cell>
          <cell r="E5449">
            <v>1300030</v>
          </cell>
          <cell r="F5449">
            <v>80480</v>
          </cell>
          <cell r="H5449">
            <v>0</v>
          </cell>
          <cell r="I5449">
            <v>0</v>
          </cell>
          <cell r="J5449">
            <v>0</v>
          </cell>
          <cell r="K5449">
            <v>0</v>
          </cell>
          <cell r="L5449">
            <v>60</v>
          </cell>
          <cell r="M5449">
            <v>85.83</v>
          </cell>
          <cell r="N5449">
            <v>20.72</v>
          </cell>
          <cell r="O5449">
            <v>0.24140743329838052</v>
          </cell>
          <cell r="P5449">
            <v>240</v>
          </cell>
          <cell r="Q5449">
            <v>68000</v>
          </cell>
          <cell r="R5449">
            <v>8.0421181405103113</v>
          </cell>
          <cell r="S5449">
            <v>20.066666666666666</v>
          </cell>
          <cell r="T5449">
            <v>26002</v>
          </cell>
          <cell r="U5449">
            <v>15.694758828527466</v>
          </cell>
          <cell r="V5449">
            <v>1381714</v>
          </cell>
          <cell r="W5449">
            <v>27746.2</v>
          </cell>
          <cell r="X5449">
            <v>48.5</v>
          </cell>
          <cell r="Y5449">
            <v>16.5</v>
          </cell>
          <cell r="Z5449">
            <v>0</v>
          </cell>
        </row>
        <row r="5450">
          <cell r="A5450">
            <v>43067</v>
          </cell>
          <cell r="B5450">
            <v>0</v>
          </cell>
          <cell r="C5450">
            <v>0</v>
          </cell>
          <cell r="D5450">
            <v>0</v>
          </cell>
          <cell r="E5450">
            <v>1218370</v>
          </cell>
          <cell r="F5450">
            <v>72480</v>
          </cell>
          <cell r="H5450">
            <v>0</v>
          </cell>
          <cell r="I5450">
            <v>0</v>
          </cell>
          <cell r="J5450">
            <v>0</v>
          </cell>
          <cell r="K5450">
            <v>0</v>
          </cell>
          <cell r="L5450">
            <v>0</v>
          </cell>
          <cell r="M5450">
            <v>80.59</v>
          </cell>
          <cell r="N5450">
            <v>16.54</v>
          </cell>
          <cell r="O5450">
            <v>0.20523638168507258</v>
          </cell>
          <cell r="P5450">
            <v>240</v>
          </cell>
          <cell r="Q5450">
            <v>63000</v>
          </cell>
          <cell r="R5450">
            <v>8.0087479836207969</v>
          </cell>
          <cell r="S5450" t="str">
            <v/>
          </cell>
          <cell r="T5450">
            <v>25682</v>
          </cell>
          <cell r="U5450">
            <v>16.592778401828255</v>
          </cell>
          <cell r="V5450">
            <v>1290850</v>
          </cell>
          <cell r="W5450">
            <v>33048.800000000003</v>
          </cell>
          <cell r="X5450">
            <v>54</v>
          </cell>
          <cell r="Y5450">
            <v>11</v>
          </cell>
          <cell r="Z5450">
            <v>0</v>
          </cell>
        </row>
        <row r="5451">
          <cell r="A5451">
            <v>43068</v>
          </cell>
          <cell r="B5451">
            <v>0</v>
          </cell>
          <cell r="C5451">
            <v>0</v>
          </cell>
          <cell r="D5451">
            <v>961</v>
          </cell>
          <cell r="E5451">
            <v>1288420</v>
          </cell>
          <cell r="F5451">
            <v>72280</v>
          </cell>
          <cell r="H5451">
            <v>0</v>
          </cell>
          <cell r="I5451">
            <v>0</v>
          </cell>
          <cell r="J5451">
            <v>0</v>
          </cell>
          <cell r="K5451">
            <v>0</v>
          </cell>
          <cell r="L5451">
            <v>20</v>
          </cell>
          <cell r="M5451">
            <v>83.21</v>
          </cell>
          <cell r="N5451">
            <v>18.78</v>
          </cell>
          <cell r="O5451">
            <v>0.22569402716019712</v>
          </cell>
          <cell r="P5451">
            <v>240</v>
          </cell>
          <cell r="Q5451">
            <v>67000</v>
          </cell>
          <cell r="R5451">
            <v>8.1763009253695476</v>
          </cell>
          <cell r="S5451">
            <v>48.05</v>
          </cell>
          <cell r="T5451">
            <v>26595</v>
          </cell>
          <cell r="U5451">
            <v>16.289098387924746</v>
          </cell>
          <cell r="V5451">
            <v>1361661</v>
          </cell>
          <cell r="W5451">
            <v>22908.7</v>
          </cell>
          <cell r="X5451">
            <v>51.2</v>
          </cell>
          <cell r="Y5451">
            <v>13.799999999999997</v>
          </cell>
          <cell r="Z5451">
            <v>0</v>
          </cell>
        </row>
        <row r="5452">
          <cell r="A5452">
            <v>43069</v>
          </cell>
          <cell r="B5452">
            <v>0</v>
          </cell>
          <cell r="C5452">
            <v>0</v>
          </cell>
          <cell r="D5452">
            <v>1009</v>
          </cell>
          <cell r="E5452">
            <v>1329240</v>
          </cell>
          <cell r="F5452">
            <v>75880</v>
          </cell>
          <cell r="H5452">
            <v>0</v>
          </cell>
          <cell r="I5452">
            <v>0</v>
          </cell>
          <cell r="J5452">
            <v>0</v>
          </cell>
          <cell r="K5452">
            <v>0</v>
          </cell>
          <cell r="L5452">
            <v>40</v>
          </cell>
          <cell r="M5452">
            <v>87.03</v>
          </cell>
          <cell r="N5452">
            <v>19.850000000000001</v>
          </cell>
          <cell r="O5452">
            <v>0.22808227048144319</v>
          </cell>
          <cell r="P5452">
            <v>240</v>
          </cell>
          <cell r="Q5452">
            <v>72000</v>
          </cell>
          <cell r="R5452">
            <v>8.072618637251523</v>
          </cell>
          <cell r="S5452">
            <v>25.225000000000001</v>
          </cell>
          <cell r="T5452">
            <v>30312</v>
          </cell>
          <cell r="U5452">
            <v>17.97858375725129</v>
          </cell>
          <cell r="V5452">
            <v>1406129</v>
          </cell>
          <cell r="W5452">
            <v>20333.3</v>
          </cell>
          <cell r="X5452">
            <v>51.1</v>
          </cell>
          <cell r="Y5452">
            <v>13.899999999999999</v>
          </cell>
          <cell r="Z5452">
            <v>0</v>
          </cell>
        </row>
        <row r="5453">
          <cell r="A5453">
            <v>43070</v>
          </cell>
          <cell r="B5453">
            <v>0</v>
          </cell>
          <cell r="C5453">
            <v>0</v>
          </cell>
          <cell r="D5453">
            <v>1039</v>
          </cell>
          <cell r="E5453">
            <v>1627720</v>
          </cell>
          <cell r="F5453">
            <v>90140</v>
          </cell>
          <cell r="H5453">
            <v>0</v>
          </cell>
          <cell r="I5453">
            <v>0</v>
          </cell>
          <cell r="J5453">
            <v>0</v>
          </cell>
          <cell r="K5453">
            <v>0</v>
          </cell>
          <cell r="L5453">
            <v>60</v>
          </cell>
          <cell r="M5453">
            <v>101.94</v>
          </cell>
          <cell r="N5453">
            <v>24.48</v>
          </cell>
          <cell r="O5453">
            <v>0.24014125956444968</v>
          </cell>
          <cell r="P5453">
            <v>240</v>
          </cell>
          <cell r="Q5453">
            <v>87000</v>
          </cell>
          <cell r="R5453">
            <v>8.4258387286639191</v>
          </cell>
          <cell r="S5453">
            <v>17.316666666666666</v>
          </cell>
          <cell r="T5453">
            <v>32660</v>
          </cell>
          <cell r="U5453">
            <v>15.846445893563265</v>
          </cell>
          <cell r="V5453">
            <v>1718899</v>
          </cell>
          <cell r="W5453">
            <v>22812.799999999999</v>
          </cell>
          <cell r="X5453">
            <v>37.299999999999997</v>
          </cell>
          <cell r="Y5453">
            <v>27.700000000000003</v>
          </cell>
          <cell r="Z5453">
            <v>0</v>
          </cell>
        </row>
        <row r="5454">
          <cell r="A5454">
            <v>43071</v>
          </cell>
          <cell r="B5454">
            <v>0</v>
          </cell>
          <cell r="C5454">
            <v>0</v>
          </cell>
          <cell r="D5454">
            <v>1084</v>
          </cell>
          <cell r="E5454">
            <v>1378230</v>
          </cell>
          <cell r="F5454">
            <v>81610</v>
          </cell>
          <cell r="H5454">
            <v>0</v>
          </cell>
          <cell r="I5454">
            <v>0</v>
          </cell>
          <cell r="J5454">
            <v>0</v>
          </cell>
          <cell r="K5454">
            <v>0</v>
          </cell>
          <cell r="L5454">
            <v>30</v>
          </cell>
          <cell r="M5454">
            <v>86.34</v>
          </cell>
          <cell r="N5454">
            <v>21.4</v>
          </cell>
          <cell r="O5454">
            <v>0.24785730831596012</v>
          </cell>
          <cell r="P5454">
            <v>240</v>
          </cell>
          <cell r="Q5454">
            <v>71000</v>
          </cell>
          <cell r="R5454">
            <v>8.4540189946722268</v>
          </cell>
          <cell r="S5454">
            <v>36.133333333333333</v>
          </cell>
          <cell r="T5454">
            <v>31086</v>
          </cell>
          <cell r="U5454">
            <v>17.746114103129251</v>
          </cell>
          <cell r="V5454">
            <v>1460924</v>
          </cell>
          <cell r="W5454">
            <v>25009.9</v>
          </cell>
          <cell r="X5454">
            <v>46.1</v>
          </cell>
          <cell r="Y5454">
            <v>18.899999999999999</v>
          </cell>
          <cell r="Z5454">
            <v>0</v>
          </cell>
        </row>
        <row r="5455">
          <cell r="A5455">
            <v>43072</v>
          </cell>
          <cell r="B5455">
            <v>0</v>
          </cell>
          <cell r="C5455">
            <v>0</v>
          </cell>
          <cell r="D5455">
            <v>0</v>
          </cell>
          <cell r="E5455">
            <v>1326330</v>
          </cell>
          <cell r="F5455">
            <v>80310</v>
          </cell>
          <cell r="H5455">
            <v>0</v>
          </cell>
          <cell r="I5455">
            <v>0</v>
          </cell>
          <cell r="J5455">
            <v>0</v>
          </cell>
          <cell r="K5455">
            <v>0</v>
          </cell>
          <cell r="L5455">
            <v>0</v>
          </cell>
          <cell r="M5455">
            <v>84.03</v>
          </cell>
          <cell r="N5455">
            <v>20.170000000000002</v>
          </cell>
          <cell r="O5455">
            <v>0.24003332143282163</v>
          </cell>
          <cell r="P5455">
            <v>240</v>
          </cell>
          <cell r="Q5455">
            <v>70000</v>
          </cell>
          <cell r="R5455">
            <v>8.3698679043198858</v>
          </cell>
          <cell r="S5455" t="str">
            <v/>
          </cell>
          <cell r="T5455">
            <v>28586</v>
          </cell>
          <cell r="U5455">
            <v>16.948703292953422</v>
          </cell>
          <cell r="V5455">
            <v>1406640</v>
          </cell>
          <cell r="W5455">
            <v>33463.599999999999</v>
          </cell>
          <cell r="X5455">
            <v>46.4</v>
          </cell>
          <cell r="Y5455">
            <v>18.600000000000001</v>
          </cell>
          <cell r="Z5455">
            <v>0</v>
          </cell>
        </row>
        <row r="5456">
          <cell r="A5456">
            <v>43073</v>
          </cell>
          <cell r="B5456">
            <v>0</v>
          </cell>
          <cell r="C5456">
            <v>0</v>
          </cell>
          <cell r="D5456">
            <v>899</v>
          </cell>
          <cell r="E5456">
            <v>1120960</v>
          </cell>
          <cell r="F5456">
            <v>67900</v>
          </cell>
          <cell r="H5456">
            <v>0</v>
          </cell>
          <cell r="I5456">
            <v>0</v>
          </cell>
          <cell r="J5456">
            <v>0</v>
          </cell>
          <cell r="K5456">
            <v>0</v>
          </cell>
          <cell r="L5456">
            <v>40</v>
          </cell>
          <cell r="M5456">
            <v>69.64</v>
          </cell>
          <cell r="N5456">
            <v>18.57</v>
          </cell>
          <cell r="O5456">
            <v>0.2666570936243538</v>
          </cell>
          <cell r="P5456">
            <v>240</v>
          </cell>
          <cell r="Q5456">
            <v>54000</v>
          </cell>
          <cell r="R5456">
            <v>8.535755313038484</v>
          </cell>
          <cell r="S5456">
            <v>22.475000000000001</v>
          </cell>
          <cell r="T5456">
            <v>25407</v>
          </cell>
          <cell r="U5456">
            <v>17.809857290426045</v>
          </cell>
          <cell r="V5456">
            <v>1189759</v>
          </cell>
          <cell r="W5456">
            <v>26065.9</v>
          </cell>
          <cell r="X5456">
            <v>58.6</v>
          </cell>
          <cell r="Y5456">
            <v>6.3999999999999986</v>
          </cell>
          <cell r="Z5456">
            <v>0.90399999999998215</v>
          </cell>
        </row>
        <row r="5457">
          <cell r="A5457">
            <v>43074</v>
          </cell>
          <cell r="B5457">
            <v>0</v>
          </cell>
          <cell r="C5457">
            <v>0</v>
          </cell>
          <cell r="D5457">
            <v>1145</v>
          </cell>
          <cell r="E5457">
            <v>1695160</v>
          </cell>
          <cell r="F5457">
            <v>91600</v>
          </cell>
          <cell r="H5457">
            <v>0</v>
          </cell>
          <cell r="I5457">
            <v>0</v>
          </cell>
          <cell r="J5457">
            <v>0</v>
          </cell>
          <cell r="K5457">
            <v>0</v>
          </cell>
          <cell r="L5457">
            <v>70</v>
          </cell>
          <cell r="M5457">
            <v>107.18</v>
          </cell>
          <cell r="N5457">
            <v>26.1</v>
          </cell>
          <cell r="O5457">
            <v>0.2435155812651614</v>
          </cell>
          <cell r="P5457">
            <v>240</v>
          </cell>
          <cell r="Q5457">
            <v>82000</v>
          </cell>
          <cell r="R5457">
            <v>8.3353237544317977</v>
          </cell>
          <cell r="S5457">
            <v>16.357142857142858</v>
          </cell>
          <cell r="T5457">
            <v>31208</v>
          </cell>
          <cell r="U5457">
            <v>14.557525148148251</v>
          </cell>
          <cell r="V5457">
            <v>1787905</v>
          </cell>
          <cell r="W5457">
            <v>23348.9</v>
          </cell>
          <cell r="X5457">
            <v>45.1</v>
          </cell>
          <cell r="Y5457">
            <v>19.899999999999999</v>
          </cell>
          <cell r="Z5457">
            <v>0</v>
          </cell>
        </row>
        <row r="5458">
          <cell r="A5458">
            <v>43075</v>
          </cell>
          <cell r="B5458">
            <v>0</v>
          </cell>
          <cell r="C5458">
            <v>0</v>
          </cell>
          <cell r="D5458">
            <v>1515</v>
          </cell>
          <cell r="E5458">
            <v>1785310</v>
          </cell>
          <cell r="F5458">
            <v>98430</v>
          </cell>
          <cell r="H5458">
            <v>0</v>
          </cell>
          <cell r="I5458">
            <v>0</v>
          </cell>
          <cell r="J5458">
            <v>0</v>
          </cell>
          <cell r="K5458">
            <v>0</v>
          </cell>
          <cell r="L5458">
            <v>40</v>
          </cell>
          <cell r="M5458">
            <v>113.37</v>
          </cell>
          <cell r="N5458">
            <v>27.94</v>
          </cell>
          <cell r="O5458">
            <v>0.24644967804533827</v>
          </cell>
          <cell r="P5458">
            <v>240</v>
          </cell>
          <cell r="Q5458">
            <v>85000</v>
          </cell>
          <cell r="R5458">
            <v>8.3079297874217168</v>
          </cell>
          <cell r="S5458">
            <v>37.875</v>
          </cell>
          <cell r="T5458">
            <v>34309</v>
          </cell>
          <cell r="U5458">
            <v>15.177631673168882</v>
          </cell>
          <cell r="V5458">
            <v>1885255</v>
          </cell>
          <cell r="W5458">
            <v>16865.400000000001</v>
          </cell>
          <cell r="X5458">
            <v>37.200000000000003</v>
          </cell>
          <cell r="Y5458">
            <v>27.799999999999997</v>
          </cell>
          <cell r="Z5458">
            <v>0</v>
          </cell>
        </row>
        <row r="5459">
          <cell r="A5459">
            <v>43076</v>
          </cell>
          <cell r="B5459">
            <v>0</v>
          </cell>
          <cell r="C5459">
            <v>0</v>
          </cell>
          <cell r="D5459">
            <v>35437</v>
          </cell>
          <cell r="E5459">
            <v>2029790</v>
          </cell>
          <cell r="F5459">
            <v>107150</v>
          </cell>
          <cell r="H5459">
            <v>0</v>
          </cell>
          <cell r="I5459">
            <v>0</v>
          </cell>
          <cell r="J5459">
            <v>0</v>
          </cell>
          <cell r="K5459">
            <v>0</v>
          </cell>
          <cell r="L5459">
            <v>1360</v>
          </cell>
          <cell r="M5459">
            <v>129.25</v>
          </cell>
          <cell r="N5459">
            <v>31.2</v>
          </cell>
          <cell r="O5459">
            <v>0.24139264990328821</v>
          </cell>
          <cell r="P5459">
            <v>240</v>
          </cell>
          <cell r="Q5459">
            <v>100000</v>
          </cell>
          <cell r="R5459">
            <v>8.2666924564796904</v>
          </cell>
          <cell r="S5459">
            <v>26.056617647058822</v>
          </cell>
          <cell r="T5459">
            <v>32613</v>
          </cell>
          <cell r="U5459">
            <v>12.52049805351465</v>
          </cell>
          <cell r="V5459">
            <v>2172377</v>
          </cell>
          <cell r="W5459">
            <v>38595.9</v>
          </cell>
          <cell r="X5459">
            <v>33.200000000000003</v>
          </cell>
          <cell r="Y5459">
            <v>31.799999999999997</v>
          </cell>
          <cell r="Z5459">
            <v>0</v>
          </cell>
        </row>
        <row r="5460">
          <cell r="A5460">
            <v>43077</v>
          </cell>
          <cell r="B5460">
            <v>0</v>
          </cell>
          <cell r="C5460">
            <v>0</v>
          </cell>
          <cell r="D5460">
            <v>109895</v>
          </cell>
          <cell r="E5460">
            <v>2117640</v>
          </cell>
          <cell r="F5460">
            <v>111700</v>
          </cell>
          <cell r="H5460">
            <v>0</v>
          </cell>
          <cell r="I5460">
            <v>0</v>
          </cell>
          <cell r="J5460">
            <v>0</v>
          </cell>
          <cell r="K5460">
            <v>0</v>
          </cell>
          <cell r="L5460">
            <v>2090</v>
          </cell>
          <cell r="M5460">
            <v>132.53</v>
          </cell>
          <cell r="N5460">
            <v>34.770000000000003</v>
          </cell>
          <cell r="O5460">
            <v>0.26235569305063006</v>
          </cell>
          <cell r="P5460">
            <v>240</v>
          </cell>
          <cell r="Q5460">
            <v>106000</v>
          </cell>
          <cell r="R5460">
            <v>8.4106994642722395</v>
          </cell>
          <cell r="S5460">
            <v>52.581339712918663</v>
          </cell>
          <cell r="T5460">
            <v>34659</v>
          </cell>
          <cell r="U5460">
            <v>12.356862820537483</v>
          </cell>
          <cell r="V5460">
            <v>2339235</v>
          </cell>
          <cell r="W5460">
            <v>39794.5</v>
          </cell>
          <cell r="X5460">
            <v>23.6</v>
          </cell>
          <cell r="Y5460">
            <v>41.4</v>
          </cell>
          <cell r="Z5460">
            <v>0</v>
          </cell>
        </row>
        <row r="5461">
          <cell r="A5461">
            <v>43078</v>
          </cell>
          <cell r="B5461">
            <v>0</v>
          </cell>
          <cell r="C5461">
            <v>0</v>
          </cell>
          <cell r="D5461">
            <v>51135</v>
          </cell>
          <cell r="E5461">
            <v>2124770</v>
          </cell>
          <cell r="F5461">
            <v>113350</v>
          </cell>
          <cell r="H5461">
            <v>0</v>
          </cell>
          <cell r="I5461">
            <v>0</v>
          </cell>
          <cell r="J5461">
            <v>0</v>
          </cell>
          <cell r="K5461">
            <v>0</v>
          </cell>
          <cell r="L5461">
            <v>1530</v>
          </cell>
          <cell r="M5461">
            <v>131.44</v>
          </cell>
          <cell r="N5461">
            <v>36.69</v>
          </cell>
          <cell r="O5461">
            <v>0.27913877054169201</v>
          </cell>
          <cell r="P5461">
            <v>240</v>
          </cell>
          <cell r="Q5461">
            <v>96000</v>
          </cell>
          <cell r="R5461">
            <v>8.513846622032867</v>
          </cell>
          <cell r="S5461">
            <v>33.421568627450981</v>
          </cell>
          <cell r="T5461">
            <v>33157</v>
          </cell>
          <cell r="U5461">
            <v>12.079448554223973</v>
          </cell>
          <cell r="V5461">
            <v>2289255</v>
          </cell>
          <cell r="W5461">
            <v>51424.6</v>
          </cell>
          <cell r="X5461">
            <v>28.6</v>
          </cell>
          <cell r="Y5461">
            <v>36.4</v>
          </cell>
          <cell r="Z5461">
            <v>0</v>
          </cell>
        </row>
        <row r="5462">
          <cell r="A5462">
            <v>43079</v>
          </cell>
          <cell r="B5462">
            <v>0</v>
          </cell>
          <cell r="C5462">
            <v>0</v>
          </cell>
          <cell r="D5462">
            <v>65213</v>
          </cell>
          <cell r="E5462">
            <v>2001650</v>
          </cell>
          <cell r="F5462">
            <v>107580</v>
          </cell>
          <cell r="H5462">
            <v>0</v>
          </cell>
          <cell r="I5462">
            <v>0</v>
          </cell>
          <cell r="J5462">
            <v>0</v>
          </cell>
          <cell r="K5462">
            <v>0</v>
          </cell>
          <cell r="L5462">
            <v>1040</v>
          </cell>
          <cell r="M5462">
            <v>125.01</v>
          </cell>
          <cell r="N5462">
            <v>34.15</v>
          </cell>
          <cell r="O5462">
            <v>0.2731781457483401</v>
          </cell>
          <cell r="P5462">
            <v>240</v>
          </cell>
          <cell r="Q5462">
            <v>100000</v>
          </cell>
          <cell r="R5462">
            <v>8.4362451003919681</v>
          </cell>
          <cell r="S5462">
            <v>62.704807692307689</v>
          </cell>
          <cell r="T5462">
            <v>31652</v>
          </cell>
          <cell r="U5462">
            <v>12.140013787438898</v>
          </cell>
          <cell r="V5462">
            <v>2174443</v>
          </cell>
          <cell r="W5462">
            <v>53865.4</v>
          </cell>
          <cell r="X5462">
            <v>30.5</v>
          </cell>
          <cell r="Y5462">
            <v>34.5</v>
          </cell>
          <cell r="Z5462">
            <v>0</v>
          </cell>
        </row>
        <row r="5463">
          <cell r="A5463">
            <v>43080</v>
          </cell>
          <cell r="B5463">
            <v>0</v>
          </cell>
          <cell r="C5463">
            <v>0</v>
          </cell>
          <cell r="D5463">
            <v>3229</v>
          </cell>
          <cell r="E5463">
            <v>1756370</v>
          </cell>
          <cell r="F5463">
            <v>97630</v>
          </cell>
          <cell r="H5463">
            <v>0</v>
          </cell>
          <cell r="I5463">
            <v>0</v>
          </cell>
          <cell r="J5463">
            <v>0</v>
          </cell>
          <cell r="K5463">
            <v>0</v>
          </cell>
          <cell r="L5463">
            <v>220</v>
          </cell>
          <cell r="M5463">
            <v>112.96</v>
          </cell>
          <cell r="N5463">
            <v>28.1</v>
          </cell>
          <cell r="O5463">
            <v>0.24876062322946177</v>
          </cell>
          <cell r="P5463">
            <v>240</v>
          </cell>
          <cell r="Q5463">
            <v>89000</v>
          </cell>
          <cell r="R5463">
            <v>8.2064447592067982</v>
          </cell>
          <cell r="S5463">
            <v>14.677272727272728</v>
          </cell>
          <cell r="T5463">
            <v>31113</v>
          </cell>
          <cell r="U5463">
            <v>13.97148224586198</v>
          </cell>
          <cell r="V5463">
            <v>1857229</v>
          </cell>
          <cell r="W5463">
            <v>54550</v>
          </cell>
          <cell r="X5463">
            <v>38.700000000000003</v>
          </cell>
          <cell r="Y5463">
            <v>26.299999999999997</v>
          </cell>
          <cell r="Z5463">
            <v>0</v>
          </cell>
        </row>
        <row r="5464">
          <cell r="A5464">
            <v>43081</v>
          </cell>
          <cell r="B5464">
            <v>0</v>
          </cell>
          <cell r="C5464">
            <v>0</v>
          </cell>
          <cell r="D5464">
            <v>4285</v>
          </cell>
          <cell r="E5464">
            <v>2037000</v>
          </cell>
          <cell r="F5464">
            <v>108730</v>
          </cell>
          <cell r="H5464">
            <v>0</v>
          </cell>
          <cell r="I5464">
            <v>0</v>
          </cell>
          <cell r="J5464">
            <v>0</v>
          </cell>
          <cell r="K5464">
            <v>0</v>
          </cell>
          <cell r="L5464">
            <v>510</v>
          </cell>
          <cell r="M5464">
            <v>128.26</v>
          </cell>
          <cell r="N5464">
            <v>29.55</v>
          </cell>
          <cell r="O5464">
            <v>0.23039139248401685</v>
          </cell>
          <cell r="P5464">
            <v>240</v>
          </cell>
          <cell r="Q5464">
            <v>95000</v>
          </cell>
          <cell r="R5464">
            <v>8.3647668797754573</v>
          </cell>
          <cell r="S5464">
            <v>8.4019607843137258</v>
          </cell>
          <cell r="T5464">
            <v>32294</v>
          </cell>
          <cell r="U5464">
            <v>12.526980509438307</v>
          </cell>
          <cell r="V5464">
            <v>2150015</v>
          </cell>
          <cell r="W5464">
            <v>48847.8</v>
          </cell>
          <cell r="X5464">
            <v>38.5</v>
          </cell>
          <cell r="Y5464">
            <v>26.5</v>
          </cell>
          <cell r="Z5464">
            <v>0</v>
          </cell>
        </row>
        <row r="5465">
          <cell r="A5465">
            <v>43082</v>
          </cell>
          <cell r="B5465">
            <v>0</v>
          </cell>
          <cell r="C5465">
            <v>0</v>
          </cell>
          <cell r="D5465">
            <v>19746</v>
          </cell>
          <cell r="E5465">
            <v>1895170</v>
          </cell>
          <cell r="F5465">
            <v>102940</v>
          </cell>
          <cell r="H5465">
            <v>0</v>
          </cell>
          <cell r="I5465">
            <v>0</v>
          </cell>
          <cell r="J5465">
            <v>0</v>
          </cell>
          <cell r="K5465">
            <v>0</v>
          </cell>
          <cell r="L5465">
            <v>710</v>
          </cell>
          <cell r="M5465">
            <v>120.54</v>
          </cell>
          <cell r="N5465">
            <v>28.17</v>
          </cell>
          <cell r="O5465">
            <v>0.23369835739173719</v>
          </cell>
          <cell r="P5465">
            <v>240</v>
          </cell>
          <cell r="Q5465">
            <v>95000</v>
          </cell>
          <cell r="R5465">
            <v>8.2881616061058576</v>
          </cell>
          <cell r="S5465">
            <v>27.811267605633802</v>
          </cell>
          <cell r="T5465">
            <v>30963</v>
          </cell>
          <cell r="U5465">
            <v>12.797316557772209</v>
          </cell>
          <cell r="V5465">
            <v>2017856</v>
          </cell>
          <cell r="W5465">
            <v>38517.199999999997</v>
          </cell>
          <cell r="X5465">
            <v>33.5</v>
          </cell>
          <cell r="Y5465">
            <v>31.5</v>
          </cell>
          <cell r="Z5465">
            <v>0</v>
          </cell>
        </row>
        <row r="5466">
          <cell r="A5466">
            <v>43083</v>
          </cell>
          <cell r="B5466">
            <v>0</v>
          </cell>
          <cell r="C5466">
            <v>0</v>
          </cell>
          <cell r="D5466">
            <v>22510</v>
          </cell>
          <cell r="E5466">
            <v>2060530</v>
          </cell>
          <cell r="F5466">
            <v>109350</v>
          </cell>
          <cell r="H5466">
            <v>0</v>
          </cell>
          <cell r="I5466">
            <v>0</v>
          </cell>
          <cell r="J5466">
            <v>0</v>
          </cell>
          <cell r="K5466">
            <v>0</v>
          </cell>
          <cell r="L5466">
            <v>990</v>
          </cell>
          <cell r="M5466">
            <v>131.63</v>
          </cell>
          <cell r="N5466">
            <v>31.89</v>
          </cell>
          <cell r="O5466">
            <v>0.24226999924029477</v>
          </cell>
          <cell r="P5466">
            <v>240</v>
          </cell>
          <cell r="Q5466">
            <v>94000</v>
          </cell>
          <cell r="R5466">
            <v>8.2423459697637309</v>
          </cell>
          <cell r="S5466">
            <v>22.737373737373737</v>
          </cell>
          <cell r="T5466">
            <v>31133</v>
          </cell>
          <cell r="U5466">
            <v>11.843203991990476</v>
          </cell>
          <cell r="V5466">
            <v>2192390</v>
          </cell>
          <cell r="W5466">
            <v>51688.4</v>
          </cell>
          <cell r="X5466">
            <v>36.6</v>
          </cell>
          <cell r="Y5466">
            <v>28.4</v>
          </cell>
          <cell r="Z5466">
            <v>0</v>
          </cell>
        </row>
        <row r="5467">
          <cell r="A5467">
            <v>43084</v>
          </cell>
          <cell r="B5467">
            <v>0</v>
          </cell>
          <cell r="C5467">
            <v>0</v>
          </cell>
          <cell r="D5467">
            <v>33470</v>
          </cell>
          <cell r="E5467">
            <v>2015360</v>
          </cell>
          <cell r="F5467">
            <v>106600</v>
          </cell>
          <cell r="H5467">
            <v>0</v>
          </cell>
          <cell r="I5467">
            <v>0</v>
          </cell>
          <cell r="J5467">
            <v>0</v>
          </cell>
          <cell r="K5467">
            <v>0</v>
          </cell>
          <cell r="L5467">
            <v>850</v>
          </cell>
          <cell r="M5467">
            <v>131.86000000000001</v>
          </cell>
          <cell r="N5467">
            <v>31</v>
          </cell>
          <cell r="O5467">
            <v>0.23509783103291368</v>
          </cell>
          <cell r="P5467">
            <v>240</v>
          </cell>
          <cell r="Q5467">
            <v>92000</v>
          </cell>
          <cell r="R5467">
            <v>8.0462611861064772</v>
          </cell>
          <cell r="S5467">
            <v>39.376470588235293</v>
          </cell>
          <cell r="T5467">
            <v>29139</v>
          </cell>
          <cell r="U5467">
            <v>11.27474610634537</v>
          </cell>
          <cell r="V5467">
            <v>2155430</v>
          </cell>
          <cell r="W5467">
            <v>43574</v>
          </cell>
          <cell r="X5467">
            <v>34.200000000000003</v>
          </cell>
          <cell r="Y5467">
            <v>30.799999999999997</v>
          </cell>
          <cell r="Z5467">
            <v>0</v>
          </cell>
        </row>
        <row r="5468">
          <cell r="A5468">
            <v>43085</v>
          </cell>
          <cell r="B5468">
            <v>0</v>
          </cell>
          <cell r="C5468">
            <v>0</v>
          </cell>
          <cell r="D5468">
            <v>13751</v>
          </cell>
          <cell r="E5468">
            <v>1849740</v>
          </cell>
          <cell r="F5468">
            <v>98960</v>
          </cell>
          <cell r="H5468">
            <v>0</v>
          </cell>
          <cell r="I5468">
            <v>0</v>
          </cell>
          <cell r="J5468">
            <v>0</v>
          </cell>
          <cell r="K5468">
            <v>0</v>
          </cell>
          <cell r="L5468">
            <v>310</v>
          </cell>
          <cell r="M5468">
            <v>119.65</v>
          </cell>
          <cell r="N5468">
            <v>27.93</v>
          </cell>
          <cell r="O5468">
            <v>0.23343083994985372</v>
          </cell>
          <cell r="P5468">
            <v>240</v>
          </cell>
          <cell r="Q5468">
            <v>87000</v>
          </cell>
          <cell r="R5468">
            <v>8.1433347262849978</v>
          </cell>
          <cell r="S5468">
            <v>44.358064516129033</v>
          </cell>
          <cell r="T5468">
            <v>23633</v>
          </cell>
          <cell r="U5468">
            <v>10.043523124908596</v>
          </cell>
          <cell r="V5468">
            <v>1962451</v>
          </cell>
          <cell r="W5468">
            <v>51707.3</v>
          </cell>
          <cell r="X5468">
            <v>37</v>
          </cell>
          <cell r="Y5468">
            <v>28</v>
          </cell>
          <cell r="Z5468">
            <v>0</v>
          </cell>
        </row>
        <row r="5469">
          <cell r="A5469">
            <v>43086</v>
          </cell>
          <cell r="B5469">
            <v>0</v>
          </cell>
          <cell r="C5469">
            <v>0</v>
          </cell>
          <cell r="D5469">
            <v>1151</v>
          </cell>
          <cell r="E5469">
            <v>1787670</v>
          </cell>
          <cell r="F5469">
            <v>99280</v>
          </cell>
          <cell r="H5469">
            <v>0</v>
          </cell>
          <cell r="I5469">
            <v>0</v>
          </cell>
          <cell r="J5469">
            <v>0</v>
          </cell>
          <cell r="K5469">
            <v>0</v>
          </cell>
          <cell r="L5469">
            <v>30</v>
          </cell>
          <cell r="M5469">
            <v>113.77</v>
          </cell>
          <cell r="N5469">
            <v>25.73</v>
          </cell>
          <cell r="O5469">
            <v>0.22615803814713897</v>
          </cell>
          <cell r="P5469">
            <v>240</v>
          </cell>
          <cell r="Q5469">
            <v>81000</v>
          </cell>
          <cell r="R5469">
            <v>8.2928276347015917</v>
          </cell>
          <cell r="S5469">
            <v>38.366666666666667</v>
          </cell>
          <cell r="T5469">
            <v>27085</v>
          </cell>
          <cell r="U5469">
            <v>11.963814435774358</v>
          </cell>
          <cell r="V5469">
            <v>1888101</v>
          </cell>
          <cell r="W5469">
            <v>48929.7</v>
          </cell>
          <cell r="X5469">
            <v>43.6</v>
          </cell>
          <cell r="Y5469">
            <v>21.4</v>
          </cell>
          <cell r="Z5469">
            <v>0</v>
          </cell>
        </row>
        <row r="5470">
          <cell r="A5470">
            <v>43087</v>
          </cell>
          <cell r="B5470">
            <v>0</v>
          </cell>
          <cell r="C5470">
            <v>0</v>
          </cell>
          <cell r="D5470">
            <v>0</v>
          </cell>
          <cell r="E5470">
            <v>1688110</v>
          </cell>
          <cell r="F5470">
            <v>95390</v>
          </cell>
          <cell r="H5470">
            <v>0</v>
          </cell>
          <cell r="I5470">
            <v>0</v>
          </cell>
          <cell r="J5470">
            <v>0</v>
          </cell>
          <cell r="K5470">
            <v>0</v>
          </cell>
          <cell r="L5470">
            <v>0</v>
          </cell>
          <cell r="M5470">
            <v>107.1</v>
          </cell>
          <cell r="N5470">
            <v>25.64</v>
          </cell>
          <cell r="O5470">
            <v>0.23940242763772177</v>
          </cell>
          <cell r="P5470">
            <v>240</v>
          </cell>
          <cell r="Q5470">
            <v>75000</v>
          </cell>
          <cell r="R5470">
            <v>8.3263305322128858</v>
          </cell>
          <cell r="S5470" t="str">
            <v/>
          </cell>
          <cell r="T5470">
            <v>22471</v>
          </cell>
          <cell r="U5470">
            <v>10.507885618166526</v>
          </cell>
          <cell r="V5470">
            <v>1783500</v>
          </cell>
          <cell r="W5470">
            <v>41331.9</v>
          </cell>
          <cell r="X5470">
            <v>45.7</v>
          </cell>
          <cell r="Y5470">
            <v>19.299999999999997</v>
          </cell>
          <cell r="Z5470">
            <v>0</v>
          </cell>
        </row>
        <row r="5471">
          <cell r="A5471">
            <v>43088</v>
          </cell>
          <cell r="B5471">
            <v>0</v>
          </cell>
          <cell r="C5471">
            <v>0</v>
          </cell>
          <cell r="D5471">
            <v>1144</v>
          </cell>
          <cell r="E5471">
            <v>1605980</v>
          </cell>
          <cell r="F5471">
            <v>93540</v>
          </cell>
          <cell r="H5471">
            <v>0</v>
          </cell>
          <cell r="I5471">
            <v>0</v>
          </cell>
          <cell r="J5471">
            <v>0</v>
          </cell>
          <cell r="K5471">
            <v>0</v>
          </cell>
          <cell r="L5471">
            <v>30</v>
          </cell>
          <cell r="M5471">
            <v>102.65</v>
          </cell>
          <cell r="N5471">
            <v>23.19</v>
          </cell>
          <cell r="O5471">
            <v>0.22591329761324891</v>
          </cell>
          <cell r="P5471">
            <v>240</v>
          </cell>
          <cell r="Q5471">
            <v>73000</v>
          </cell>
          <cell r="R5471">
            <v>8.2782269849001455</v>
          </cell>
          <cell r="S5471">
            <v>38.133333333333333</v>
          </cell>
          <cell r="T5471">
            <v>22146</v>
          </cell>
          <cell r="U5471">
            <v>10.860325143590973</v>
          </cell>
          <cell r="V5471">
            <v>1700664</v>
          </cell>
          <cell r="W5471">
            <v>39669.4</v>
          </cell>
          <cell r="X5471">
            <v>46.1</v>
          </cell>
          <cell r="Y5471">
            <v>18.899999999999999</v>
          </cell>
          <cell r="Z5471">
            <v>0</v>
          </cell>
        </row>
        <row r="5472">
          <cell r="A5472">
            <v>43089</v>
          </cell>
          <cell r="B5472">
            <v>0</v>
          </cell>
          <cell r="C5472">
            <v>0</v>
          </cell>
          <cell r="D5472">
            <v>0</v>
          </cell>
          <cell r="E5472">
            <v>1708850</v>
          </cell>
          <cell r="F5472">
            <v>96580</v>
          </cell>
          <cell r="H5472">
            <v>0</v>
          </cell>
          <cell r="I5472">
            <v>0</v>
          </cell>
          <cell r="J5472">
            <v>0</v>
          </cell>
          <cell r="K5472">
            <v>0</v>
          </cell>
          <cell r="L5472">
            <v>0</v>
          </cell>
          <cell r="M5472">
            <v>108.19</v>
          </cell>
          <cell r="N5472">
            <v>26.36</v>
          </cell>
          <cell r="O5472">
            <v>0.24364543858027543</v>
          </cell>
          <cell r="P5472">
            <v>240</v>
          </cell>
          <cell r="Q5472">
            <v>80000</v>
          </cell>
          <cell r="R5472">
            <v>8.3437933265551347</v>
          </cell>
          <cell r="S5472" t="str">
            <v/>
          </cell>
          <cell r="T5472">
            <v>21984</v>
          </cell>
          <cell r="U5472">
            <v>10.155284890580084</v>
          </cell>
          <cell r="V5472">
            <v>1805430</v>
          </cell>
          <cell r="W5472">
            <v>35416.9</v>
          </cell>
          <cell r="X5472">
            <v>45.6</v>
          </cell>
          <cell r="Y5472">
            <v>19.399999999999999</v>
          </cell>
          <cell r="Z5472">
            <v>0</v>
          </cell>
        </row>
        <row r="5473">
          <cell r="A5473">
            <v>43090</v>
          </cell>
          <cell r="B5473">
            <v>0</v>
          </cell>
          <cell r="C5473">
            <v>0</v>
          </cell>
          <cell r="D5473">
            <v>11087</v>
          </cell>
          <cell r="E5473">
            <v>1685100</v>
          </cell>
          <cell r="F5473">
            <v>93750</v>
          </cell>
          <cell r="H5473">
            <v>0</v>
          </cell>
          <cell r="I5473">
            <v>0</v>
          </cell>
          <cell r="J5473">
            <v>0</v>
          </cell>
          <cell r="K5473">
            <v>0</v>
          </cell>
          <cell r="L5473">
            <v>220</v>
          </cell>
          <cell r="M5473">
            <v>106.37</v>
          </cell>
          <cell r="N5473">
            <v>25.01</v>
          </cell>
          <cell r="O5473">
            <v>0.23512268496756605</v>
          </cell>
          <cell r="P5473">
            <v>240</v>
          </cell>
          <cell r="Q5473">
            <v>87000</v>
          </cell>
          <cell r="R5473">
            <v>8.3616151170442787</v>
          </cell>
          <cell r="S5473">
            <v>50.395454545454548</v>
          </cell>
          <cell r="T5473">
            <v>21522</v>
          </cell>
          <cell r="U5473">
            <v>10.027921653108463</v>
          </cell>
          <cell r="V5473">
            <v>1789937</v>
          </cell>
          <cell r="W5473">
            <v>32585.5</v>
          </cell>
          <cell r="X5473">
            <v>38.6</v>
          </cell>
          <cell r="Y5473">
            <v>26.4</v>
          </cell>
          <cell r="Z5473">
            <v>0</v>
          </cell>
        </row>
        <row r="5474">
          <cell r="A5474">
            <v>43091</v>
          </cell>
          <cell r="B5474">
            <v>0</v>
          </cell>
          <cell r="C5474">
            <v>0</v>
          </cell>
          <cell r="D5474">
            <v>1073</v>
          </cell>
          <cell r="E5474">
            <v>1587920</v>
          </cell>
          <cell r="F5474">
            <v>88740</v>
          </cell>
          <cell r="H5474">
            <v>0</v>
          </cell>
          <cell r="I5474">
            <v>0</v>
          </cell>
          <cell r="J5474">
            <v>0</v>
          </cell>
          <cell r="K5474">
            <v>0</v>
          </cell>
          <cell r="L5474">
            <v>40</v>
          </cell>
          <cell r="M5474">
            <v>103.35</v>
          </cell>
          <cell r="N5474">
            <v>24.58</v>
          </cell>
          <cell r="O5474">
            <v>0.23783260764392838</v>
          </cell>
          <cell r="P5474">
            <v>240</v>
          </cell>
          <cell r="Q5474">
            <v>82000</v>
          </cell>
          <cell r="R5474">
            <v>8.1115626511852934</v>
          </cell>
          <cell r="S5474">
            <v>26.824999999999999</v>
          </cell>
          <cell r="T5474">
            <v>19150</v>
          </cell>
          <cell r="U5474">
            <v>9.5194527377121396</v>
          </cell>
          <cell r="V5474">
            <v>1677733</v>
          </cell>
          <cell r="W5474">
            <v>37310.1</v>
          </cell>
          <cell r="X5474">
            <v>50.6</v>
          </cell>
          <cell r="Y5474">
            <v>14.399999999999999</v>
          </cell>
          <cell r="Z5474">
            <v>0</v>
          </cell>
        </row>
        <row r="5475">
          <cell r="A5475">
            <v>43092</v>
          </cell>
          <cell r="B5475">
            <v>0</v>
          </cell>
          <cell r="C5475">
            <v>0</v>
          </cell>
          <cell r="D5475">
            <v>5115</v>
          </cell>
          <cell r="E5475">
            <v>2052490</v>
          </cell>
          <cell r="F5475">
            <v>111850</v>
          </cell>
          <cell r="H5475">
            <v>0</v>
          </cell>
          <cell r="I5475">
            <v>0</v>
          </cell>
          <cell r="J5475">
            <v>0</v>
          </cell>
          <cell r="K5475">
            <v>0</v>
          </cell>
          <cell r="L5475">
            <v>1160</v>
          </cell>
          <cell r="M5475">
            <v>131.78</v>
          </cell>
          <cell r="N5475">
            <v>30.4</v>
          </cell>
          <cell r="O5475">
            <v>0.23068750948550612</v>
          </cell>
          <cell r="P5475">
            <v>240</v>
          </cell>
          <cell r="Q5475">
            <v>92000</v>
          </cell>
          <cell r="R5475">
            <v>8.2119441493398089</v>
          </cell>
          <cell r="S5475">
            <v>4.4094827586206895</v>
          </cell>
          <cell r="T5475">
            <v>22413</v>
          </cell>
          <cell r="U5475">
            <v>8.6161925460541919</v>
          </cell>
          <cell r="V5475">
            <v>2169455</v>
          </cell>
          <cell r="W5475">
            <v>35813.599999999999</v>
          </cell>
          <cell r="X5475">
            <v>35.799999999999997</v>
          </cell>
          <cell r="Y5475">
            <v>29.200000000000003</v>
          </cell>
          <cell r="Z5475">
            <v>0</v>
          </cell>
        </row>
        <row r="5476">
          <cell r="A5476">
            <v>43093</v>
          </cell>
          <cell r="B5476">
            <v>0</v>
          </cell>
          <cell r="C5476">
            <v>0</v>
          </cell>
          <cell r="D5476">
            <v>181913</v>
          </cell>
          <cell r="E5476">
            <v>2158200</v>
          </cell>
          <cell r="F5476">
            <v>119550</v>
          </cell>
          <cell r="H5476">
            <v>0</v>
          </cell>
          <cell r="I5476">
            <v>0</v>
          </cell>
          <cell r="J5476">
            <v>0</v>
          </cell>
          <cell r="K5476">
            <v>0</v>
          </cell>
          <cell r="L5476">
            <v>2680</v>
          </cell>
          <cell r="M5476">
            <v>138.08000000000001</v>
          </cell>
          <cell r="N5476">
            <v>31.86</v>
          </cell>
          <cell r="O5476">
            <v>0.23073580533024332</v>
          </cell>
          <cell r="P5476">
            <v>240</v>
          </cell>
          <cell r="Q5476">
            <v>105000</v>
          </cell>
          <cell r="R5476">
            <v>8.2479359791425253</v>
          </cell>
          <cell r="S5476">
            <v>67.877985074626864</v>
          </cell>
          <cell r="T5476">
            <v>23409</v>
          </cell>
          <cell r="U5476">
            <v>7.9373092980623765</v>
          </cell>
          <cell r="V5476">
            <v>2459663</v>
          </cell>
          <cell r="W5476">
            <v>34074.800000000003</v>
          </cell>
          <cell r="X5476">
            <v>28.7</v>
          </cell>
          <cell r="Y5476">
            <v>36.299999999999997</v>
          </cell>
          <cell r="Z5476">
            <v>0</v>
          </cell>
        </row>
        <row r="5477">
          <cell r="A5477">
            <v>43094</v>
          </cell>
          <cell r="B5477">
            <v>0</v>
          </cell>
          <cell r="C5477">
            <v>0</v>
          </cell>
          <cell r="D5477">
            <v>234347</v>
          </cell>
          <cell r="E5477">
            <v>2180300</v>
          </cell>
          <cell r="F5477">
            <v>121350</v>
          </cell>
          <cell r="H5477">
            <v>0</v>
          </cell>
          <cell r="I5477">
            <v>0</v>
          </cell>
          <cell r="J5477">
            <v>0</v>
          </cell>
          <cell r="K5477">
            <v>0</v>
          </cell>
          <cell r="L5477">
            <v>3230</v>
          </cell>
          <cell r="M5477">
            <v>139.1</v>
          </cell>
          <cell r="N5477">
            <v>33.76</v>
          </cell>
          <cell r="O5477">
            <v>0.24270309130122214</v>
          </cell>
          <cell r="P5477">
            <v>240</v>
          </cell>
          <cell r="Q5477">
            <v>109000</v>
          </cell>
          <cell r="R5477">
            <v>8.2733644859813076</v>
          </cell>
          <cell r="S5477">
            <v>72.55325077399381</v>
          </cell>
          <cell r="T5477">
            <v>23725</v>
          </cell>
          <cell r="U5477">
            <v>7.8023160122034847</v>
          </cell>
          <cell r="V5477">
            <v>2535997</v>
          </cell>
          <cell r="W5477">
            <v>51684.2</v>
          </cell>
          <cell r="X5477">
            <v>25.1</v>
          </cell>
          <cell r="Y5477">
            <v>39.9</v>
          </cell>
          <cell r="Z5477">
            <v>0</v>
          </cell>
        </row>
        <row r="5478">
          <cell r="A5478">
            <v>43095</v>
          </cell>
          <cell r="B5478">
            <v>0</v>
          </cell>
          <cell r="C5478">
            <v>0</v>
          </cell>
          <cell r="D5478">
            <v>331536</v>
          </cell>
          <cell r="E5478">
            <v>2178830</v>
          </cell>
          <cell r="F5478">
            <v>120620</v>
          </cell>
          <cell r="H5478">
            <v>0</v>
          </cell>
          <cell r="I5478">
            <v>0</v>
          </cell>
          <cell r="J5478">
            <v>0</v>
          </cell>
          <cell r="K5478">
            <v>0</v>
          </cell>
          <cell r="L5478">
            <v>4440</v>
          </cell>
          <cell r="M5478">
            <v>138.46</v>
          </cell>
          <cell r="N5478">
            <v>33.130000000000003</v>
          </cell>
          <cell r="O5478">
            <v>0.23927488083200926</v>
          </cell>
          <cell r="P5478">
            <v>240</v>
          </cell>
          <cell r="Q5478">
            <v>118000</v>
          </cell>
          <cell r="R5478">
            <v>8.3036617073523047</v>
          </cell>
          <cell r="S5478">
            <v>74.670270270270265</v>
          </cell>
          <cell r="T5478">
            <v>26789</v>
          </cell>
          <cell r="U5478">
            <v>8.4918832711386525</v>
          </cell>
          <cell r="V5478">
            <v>2630986</v>
          </cell>
          <cell r="W5478">
            <v>55991.1</v>
          </cell>
          <cell r="X5478">
            <v>25.6</v>
          </cell>
          <cell r="Y5478">
            <v>39.4</v>
          </cell>
          <cell r="Z5478">
            <v>0</v>
          </cell>
        </row>
        <row r="5479">
          <cell r="A5479">
            <v>43096</v>
          </cell>
          <cell r="B5479">
            <v>0</v>
          </cell>
          <cell r="C5479">
            <v>0</v>
          </cell>
          <cell r="D5479">
            <v>631059</v>
          </cell>
          <cell r="E5479">
            <v>2189020</v>
          </cell>
          <cell r="F5479">
            <v>119900</v>
          </cell>
          <cell r="H5479">
            <v>0</v>
          </cell>
          <cell r="I5479">
            <v>0</v>
          </cell>
          <cell r="J5479">
            <v>0</v>
          </cell>
          <cell r="K5479">
            <v>0</v>
          </cell>
          <cell r="L5479">
            <v>7610</v>
          </cell>
          <cell r="M5479">
            <v>138.87</v>
          </cell>
          <cell r="N5479">
            <v>32.229999999999997</v>
          </cell>
          <cell r="O5479">
            <v>0.23208756390869156</v>
          </cell>
          <cell r="P5479">
            <v>240</v>
          </cell>
          <cell r="Q5479">
            <v>121000</v>
          </cell>
          <cell r="R5479">
            <v>8.3132426009937355</v>
          </cell>
          <cell r="S5479">
            <v>82.924967148488832</v>
          </cell>
          <cell r="T5479">
            <v>29641</v>
          </cell>
          <cell r="U5479">
            <v>8.4084253663036375</v>
          </cell>
          <cell r="V5479">
            <v>2939979</v>
          </cell>
          <cell r="W5479">
            <v>56399.8</v>
          </cell>
          <cell r="X5479">
            <v>12.8</v>
          </cell>
          <cell r="Y5479">
            <v>52.2</v>
          </cell>
          <cell r="Z5479">
            <v>0</v>
          </cell>
        </row>
        <row r="5480">
          <cell r="A5480">
            <v>43097</v>
          </cell>
          <cell r="B5480">
            <v>0</v>
          </cell>
          <cell r="C5480">
            <v>0</v>
          </cell>
          <cell r="D5480">
            <v>425055</v>
          </cell>
          <cell r="E5480">
            <v>2210420</v>
          </cell>
          <cell r="F5480">
            <v>118720</v>
          </cell>
          <cell r="H5480">
            <v>0</v>
          </cell>
          <cell r="I5480">
            <v>0</v>
          </cell>
          <cell r="J5480">
            <v>0</v>
          </cell>
          <cell r="K5480">
            <v>0</v>
          </cell>
          <cell r="L5480">
            <v>5360</v>
          </cell>
          <cell r="M5480">
            <v>137.80000000000001</v>
          </cell>
          <cell r="N5480">
            <v>32.1</v>
          </cell>
          <cell r="O5480">
            <v>0.23294629898403482</v>
          </cell>
          <cell r="P5480">
            <v>240</v>
          </cell>
          <cell r="Q5480">
            <v>124000</v>
          </cell>
          <cell r="R5480">
            <v>8.4511611030478964</v>
          </cell>
          <cell r="S5480">
            <v>79.301305970149258</v>
          </cell>
          <cell r="T5480">
            <v>30372</v>
          </cell>
          <cell r="U5480">
            <v>9.1969697134734467</v>
          </cell>
          <cell r="V5480">
            <v>2754195</v>
          </cell>
          <cell r="W5480">
            <v>56866.5</v>
          </cell>
          <cell r="X5480">
            <v>14.8</v>
          </cell>
          <cell r="Y5480">
            <v>50.2</v>
          </cell>
          <cell r="Z5480">
            <v>0</v>
          </cell>
        </row>
        <row r="5481">
          <cell r="A5481">
            <v>43098</v>
          </cell>
          <cell r="B5481">
            <v>0</v>
          </cell>
          <cell r="C5481">
            <v>0</v>
          </cell>
          <cell r="D5481">
            <v>110454</v>
          </cell>
          <cell r="E5481">
            <v>2163860</v>
          </cell>
          <cell r="F5481">
            <v>118020</v>
          </cell>
          <cell r="H5481">
            <v>0</v>
          </cell>
          <cell r="I5481">
            <v>0</v>
          </cell>
          <cell r="J5481">
            <v>0</v>
          </cell>
          <cell r="K5481">
            <v>0</v>
          </cell>
          <cell r="L5481">
            <v>2250</v>
          </cell>
          <cell r="M5481">
            <v>135.78</v>
          </cell>
          <cell r="N5481">
            <v>30.89</v>
          </cell>
          <cell r="O5481">
            <v>0.22750036824274561</v>
          </cell>
          <cell r="P5481">
            <v>240</v>
          </cell>
          <cell r="Q5481">
            <v>106000</v>
          </cell>
          <cell r="R5481">
            <v>8.4028575637059948</v>
          </cell>
          <cell r="S5481">
            <v>49.090666666666664</v>
          </cell>
          <cell r="T5481">
            <v>24831</v>
          </cell>
          <cell r="U5481">
            <v>8.6564225563821768</v>
          </cell>
          <cell r="V5481">
            <v>2392334</v>
          </cell>
          <cell r="W5481">
            <v>56859.4</v>
          </cell>
          <cell r="X5481">
            <v>24.8</v>
          </cell>
          <cell r="Y5481">
            <v>40.200000000000003</v>
          </cell>
          <cell r="Z5481">
            <v>0</v>
          </cell>
        </row>
        <row r="5482">
          <cell r="A5482">
            <v>43099</v>
          </cell>
          <cell r="B5482">
            <v>0</v>
          </cell>
          <cell r="C5482">
            <v>0</v>
          </cell>
          <cell r="D5482">
            <v>291463</v>
          </cell>
          <cell r="E5482">
            <v>2148520</v>
          </cell>
          <cell r="F5482">
            <v>116420</v>
          </cell>
          <cell r="H5482">
            <v>0</v>
          </cell>
          <cell r="I5482">
            <v>0</v>
          </cell>
          <cell r="J5482">
            <v>0</v>
          </cell>
          <cell r="K5482">
            <v>0</v>
          </cell>
          <cell r="L5482">
            <v>3830</v>
          </cell>
          <cell r="M5482">
            <v>134.41</v>
          </cell>
          <cell r="N5482">
            <v>29.77</v>
          </cell>
          <cell r="O5482">
            <v>0.22148649654043598</v>
          </cell>
          <cell r="P5482">
            <v>240</v>
          </cell>
          <cell r="Q5482">
            <v>114000</v>
          </cell>
          <cell r="R5482">
            <v>8.4254891749125811</v>
          </cell>
          <cell r="S5482">
            <v>76.099999999999994</v>
          </cell>
          <cell r="T5482">
            <v>24422</v>
          </cell>
          <cell r="U5482">
            <v>7.9674245414357596</v>
          </cell>
          <cell r="V5482">
            <v>2556403</v>
          </cell>
          <cell r="W5482">
            <v>58094.9</v>
          </cell>
          <cell r="X5482">
            <v>25.5</v>
          </cell>
          <cell r="Y5482">
            <v>39.5</v>
          </cell>
          <cell r="Z5482">
            <v>0</v>
          </cell>
        </row>
        <row r="5483">
          <cell r="A5483">
            <v>43100</v>
          </cell>
          <cell r="B5483">
            <v>0</v>
          </cell>
          <cell r="C5483">
            <v>0</v>
          </cell>
          <cell r="D5483">
            <v>612919</v>
          </cell>
          <cell r="E5483">
            <v>2195060</v>
          </cell>
          <cell r="F5483">
            <v>120890</v>
          </cell>
          <cell r="H5483">
            <v>0</v>
          </cell>
          <cell r="I5483">
            <v>0</v>
          </cell>
          <cell r="J5483">
            <v>0</v>
          </cell>
          <cell r="K5483">
            <v>0</v>
          </cell>
          <cell r="L5483">
            <v>7540</v>
          </cell>
          <cell r="M5483">
            <v>137.13999999999999</v>
          </cell>
          <cell r="N5483">
            <v>30.1</v>
          </cell>
          <cell r="O5483">
            <v>0.21948373924456763</v>
          </cell>
          <cell r="P5483">
            <v>240</v>
          </cell>
          <cell r="Q5483">
            <v>120000</v>
          </cell>
          <cell r="R5483">
            <v>8.4437436196587434</v>
          </cell>
          <cell r="S5483">
            <v>81.288992042440313</v>
          </cell>
          <cell r="T5483">
            <v>26084</v>
          </cell>
          <cell r="U5483">
            <v>7.4274595415499984</v>
          </cell>
          <cell r="V5483">
            <v>2928869</v>
          </cell>
          <cell r="W5483">
            <v>55065.4</v>
          </cell>
          <cell r="X5483">
            <v>10.6</v>
          </cell>
          <cell r="Y5483">
            <v>54.4</v>
          </cell>
          <cell r="Z5483">
            <v>0</v>
          </cell>
        </row>
        <row r="5484">
          <cell r="A5484">
            <v>43101</v>
          </cell>
          <cell r="B5484">
            <v>0</v>
          </cell>
          <cell r="C5484">
            <v>0</v>
          </cell>
          <cell r="D5484">
            <v>784129</v>
          </cell>
          <cell r="E5484">
            <v>2205020</v>
          </cell>
          <cell r="F5484">
            <v>119410</v>
          </cell>
          <cell r="H5484">
            <v>0</v>
          </cell>
          <cell r="I5484">
            <v>0</v>
          </cell>
          <cell r="J5484">
            <v>0</v>
          </cell>
          <cell r="K5484">
            <v>0</v>
          </cell>
          <cell r="L5484">
            <v>9620</v>
          </cell>
          <cell r="M5484">
            <v>139.19999999999999</v>
          </cell>
          <cell r="N5484">
            <v>31.81</v>
          </cell>
          <cell r="O5484">
            <v>0.22852011494252875</v>
          </cell>
          <cell r="P5484">
            <v>240</v>
          </cell>
          <cell r="Q5484">
            <v>131000</v>
          </cell>
          <cell r="R5484">
            <v>8.3492456896551719</v>
          </cell>
          <cell r="S5484">
            <v>81.510291060291067</v>
          </cell>
          <cell r="T5484">
            <v>26051</v>
          </cell>
          <cell r="U5484">
            <v>6.9892622272892364</v>
          </cell>
          <cell r="V5484">
            <v>3108559</v>
          </cell>
          <cell r="W5484">
            <v>55940.1</v>
          </cell>
          <cell r="X5484">
            <v>5.8</v>
          </cell>
          <cell r="Y5484">
            <v>59.2</v>
          </cell>
          <cell r="Z5484">
            <v>0</v>
          </cell>
        </row>
        <row r="5485">
          <cell r="A5485">
            <v>43102</v>
          </cell>
          <cell r="B5485">
            <v>0</v>
          </cell>
          <cell r="C5485">
            <v>0</v>
          </cell>
          <cell r="D5485">
            <v>817400</v>
          </cell>
          <cell r="E5485">
            <v>2202170</v>
          </cell>
          <cell r="F5485">
            <v>119300</v>
          </cell>
          <cell r="H5485">
            <v>0</v>
          </cell>
          <cell r="I5485">
            <v>0</v>
          </cell>
          <cell r="J5485">
            <v>0</v>
          </cell>
          <cell r="K5485">
            <v>0</v>
          </cell>
          <cell r="L5485">
            <v>9990</v>
          </cell>
          <cell r="M5485">
            <v>138.77000000000001</v>
          </cell>
          <cell r="N5485">
            <v>32.72</v>
          </cell>
          <cell r="O5485">
            <v>0.23578583267276787</v>
          </cell>
          <cell r="P5485">
            <v>240</v>
          </cell>
          <cell r="Q5485">
            <v>136000</v>
          </cell>
          <cell r="R5485">
            <v>8.3644519708870799</v>
          </cell>
          <cell r="S5485">
            <v>81.821821821821828</v>
          </cell>
          <cell r="T5485">
            <v>27434</v>
          </cell>
          <cell r="U5485">
            <v>7.2892333865371928</v>
          </cell>
          <cell r="V5485">
            <v>3138870</v>
          </cell>
          <cell r="W5485">
            <v>57481.5</v>
          </cell>
          <cell r="X5485">
            <v>5.4</v>
          </cell>
          <cell r="Y5485">
            <v>59.6</v>
          </cell>
          <cell r="Z5485">
            <v>0</v>
          </cell>
        </row>
        <row r="5486">
          <cell r="A5486">
            <v>43103</v>
          </cell>
          <cell r="B5486">
            <v>0</v>
          </cell>
          <cell r="C5486">
            <v>0</v>
          </cell>
          <cell r="D5486">
            <v>592676</v>
          </cell>
          <cell r="E5486">
            <v>2199500</v>
          </cell>
          <cell r="F5486">
            <v>122110</v>
          </cell>
          <cell r="H5486">
            <v>0</v>
          </cell>
          <cell r="I5486">
            <v>0</v>
          </cell>
          <cell r="J5486">
            <v>0</v>
          </cell>
          <cell r="K5486">
            <v>0</v>
          </cell>
          <cell r="L5486">
            <v>7190</v>
          </cell>
          <cell r="M5486">
            <v>136.36000000000001</v>
          </cell>
          <cell r="N5486">
            <v>29.61</v>
          </cell>
          <cell r="O5486">
            <v>0.21714579055441477</v>
          </cell>
          <cell r="P5486">
            <v>240</v>
          </cell>
          <cell r="Q5486">
            <v>124000</v>
          </cell>
          <cell r="R5486">
            <v>8.5127970079202111</v>
          </cell>
          <cell r="S5486">
            <v>82.430598052851181</v>
          </cell>
          <cell r="T5486">
            <v>25574</v>
          </cell>
          <cell r="U5486">
            <v>7.3186763413062401</v>
          </cell>
          <cell r="V5486">
            <v>2914286</v>
          </cell>
          <cell r="W5486">
            <v>57271</v>
          </cell>
          <cell r="X5486">
            <v>17.3</v>
          </cell>
          <cell r="Y5486">
            <v>47.7</v>
          </cell>
          <cell r="Z5486">
            <v>0</v>
          </cell>
        </row>
        <row r="5487">
          <cell r="A5487">
            <v>43104</v>
          </cell>
          <cell r="B5487">
            <v>0</v>
          </cell>
          <cell r="C5487">
            <v>0</v>
          </cell>
          <cell r="D5487">
            <v>764264</v>
          </cell>
          <cell r="E5487">
            <v>2205930</v>
          </cell>
          <cell r="F5487">
            <v>122640</v>
          </cell>
          <cell r="H5487">
            <v>0</v>
          </cell>
          <cell r="I5487">
            <v>0</v>
          </cell>
          <cell r="J5487">
            <v>0</v>
          </cell>
          <cell r="K5487">
            <v>0</v>
          </cell>
          <cell r="L5487">
            <v>9270</v>
          </cell>
          <cell r="M5487">
            <v>134.9</v>
          </cell>
          <cell r="N5487">
            <v>29.57</v>
          </cell>
          <cell r="O5487">
            <v>0.21919940696812454</v>
          </cell>
          <cell r="P5487">
            <v>240</v>
          </cell>
          <cell r="Q5487">
            <v>133000</v>
          </cell>
          <cell r="R5487">
            <v>8.6307264640474433</v>
          </cell>
          <cell r="S5487">
            <v>82.444875943905075</v>
          </cell>
          <cell r="T5487">
            <v>28578</v>
          </cell>
          <cell r="U5487">
            <v>7.7062176631529518</v>
          </cell>
          <cell r="V5487">
            <v>3092834</v>
          </cell>
          <cell r="W5487">
            <v>57183.3</v>
          </cell>
          <cell r="X5487">
            <v>12.5</v>
          </cell>
          <cell r="Y5487">
            <v>52.5</v>
          </cell>
          <cell r="Z5487">
            <v>0</v>
          </cell>
        </row>
        <row r="5488">
          <cell r="A5488">
            <v>43105</v>
          </cell>
          <cell r="B5488">
            <v>0</v>
          </cell>
          <cell r="C5488">
            <v>0</v>
          </cell>
          <cell r="D5488">
            <v>636622</v>
          </cell>
          <cell r="E5488">
            <v>2213890</v>
          </cell>
          <cell r="F5488">
            <v>120670</v>
          </cell>
          <cell r="H5488">
            <v>0</v>
          </cell>
          <cell r="I5488">
            <v>0</v>
          </cell>
          <cell r="J5488">
            <v>0</v>
          </cell>
          <cell r="K5488">
            <v>0</v>
          </cell>
          <cell r="L5488">
            <v>7740</v>
          </cell>
          <cell r="M5488">
            <v>134.93</v>
          </cell>
          <cell r="N5488">
            <v>28.89</v>
          </cell>
          <cell r="O5488">
            <v>0.21411102052916325</v>
          </cell>
          <cell r="P5488">
            <v>240</v>
          </cell>
          <cell r="Q5488">
            <v>127000</v>
          </cell>
          <cell r="R5488">
            <v>8.6510042244126577</v>
          </cell>
          <cell r="S5488">
            <v>82.250904392764852</v>
          </cell>
          <cell r="T5488">
            <v>25882</v>
          </cell>
          <cell r="U5488">
            <v>7.2649834308366161</v>
          </cell>
          <cell r="V5488">
            <v>2971182</v>
          </cell>
          <cell r="W5488">
            <v>57237.599999999999</v>
          </cell>
          <cell r="X5488">
            <v>16.7</v>
          </cell>
          <cell r="Y5488">
            <v>48.3</v>
          </cell>
          <cell r="Z5488">
            <v>0</v>
          </cell>
        </row>
        <row r="5489">
          <cell r="A5489">
            <v>43106</v>
          </cell>
          <cell r="B5489">
            <v>0</v>
          </cell>
          <cell r="C5489">
            <v>0</v>
          </cell>
          <cell r="D5489">
            <v>695539</v>
          </cell>
          <cell r="E5489">
            <v>2217150</v>
          </cell>
          <cell r="F5489">
            <v>118480</v>
          </cell>
          <cell r="H5489">
            <v>0</v>
          </cell>
          <cell r="I5489">
            <v>0</v>
          </cell>
          <cell r="J5489">
            <v>0</v>
          </cell>
          <cell r="K5489">
            <v>0</v>
          </cell>
          <cell r="L5489">
            <v>8520</v>
          </cell>
          <cell r="M5489">
            <v>137.9</v>
          </cell>
          <cell r="N5489">
            <v>30.49</v>
          </cell>
          <cell r="O5489">
            <v>0.22110224800580128</v>
          </cell>
          <cell r="P5489">
            <v>240</v>
          </cell>
          <cell r="Q5489">
            <v>132000</v>
          </cell>
          <cell r="R5489">
            <v>8.468564176939811</v>
          </cell>
          <cell r="S5489">
            <v>81.636032863849763</v>
          </cell>
          <cell r="T5489">
            <v>26599</v>
          </cell>
          <cell r="U5489">
            <v>7.3184853764339763</v>
          </cell>
          <cell r="V5489">
            <v>3031169</v>
          </cell>
          <cell r="W5489">
            <v>57484.6</v>
          </cell>
          <cell r="X5489">
            <v>12</v>
          </cell>
          <cell r="Y5489">
            <v>53</v>
          </cell>
          <cell r="Z5489">
            <v>0</v>
          </cell>
        </row>
        <row r="5490">
          <cell r="A5490">
            <v>43107</v>
          </cell>
          <cell r="B5490">
            <v>0</v>
          </cell>
          <cell r="C5490">
            <v>0</v>
          </cell>
          <cell r="D5490">
            <v>212216</v>
          </cell>
          <cell r="E5490">
            <v>2183790</v>
          </cell>
          <cell r="F5490">
            <v>117680</v>
          </cell>
          <cell r="H5490">
            <v>0</v>
          </cell>
          <cell r="I5490">
            <v>0</v>
          </cell>
          <cell r="J5490">
            <v>0</v>
          </cell>
          <cell r="K5490">
            <v>0</v>
          </cell>
          <cell r="L5490">
            <v>3330</v>
          </cell>
          <cell r="M5490">
            <v>135.91999999999999</v>
          </cell>
          <cell r="N5490">
            <v>30.74</v>
          </cell>
          <cell r="O5490">
            <v>0.22616244849911712</v>
          </cell>
          <cell r="P5490">
            <v>240</v>
          </cell>
          <cell r="Q5490">
            <v>115000</v>
          </cell>
          <cell r="R5490">
            <v>8.4662669217186579</v>
          </cell>
          <cell r="S5490">
            <v>63.728528528528528</v>
          </cell>
          <cell r="T5490">
            <v>23837</v>
          </cell>
          <cell r="U5490">
            <v>7.908727661291028</v>
          </cell>
          <cell r="V5490">
            <v>2513686</v>
          </cell>
          <cell r="W5490">
            <v>57772.1</v>
          </cell>
          <cell r="X5490">
            <v>25.6</v>
          </cell>
          <cell r="Y5490">
            <v>39.4</v>
          </cell>
          <cell r="Z5490">
            <v>0</v>
          </cell>
        </row>
        <row r="5491">
          <cell r="A5491">
            <v>43108</v>
          </cell>
          <cell r="B5491">
            <v>0</v>
          </cell>
          <cell r="C5491">
            <v>0</v>
          </cell>
          <cell r="D5491">
            <v>67629</v>
          </cell>
          <cell r="E5491">
            <v>2065530</v>
          </cell>
          <cell r="F5491">
            <v>114430</v>
          </cell>
          <cell r="H5491">
            <v>0</v>
          </cell>
          <cell r="I5491">
            <v>0</v>
          </cell>
          <cell r="J5491">
            <v>0</v>
          </cell>
          <cell r="K5491">
            <v>0</v>
          </cell>
          <cell r="L5491">
            <v>1230</v>
          </cell>
          <cell r="M5491">
            <v>130.02000000000001</v>
          </cell>
          <cell r="N5491">
            <v>28</v>
          </cell>
          <cell r="O5491">
            <v>0.21535148438701737</v>
          </cell>
          <cell r="P5491">
            <v>240</v>
          </cell>
          <cell r="Q5491">
            <v>93000</v>
          </cell>
          <cell r="R5491">
            <v>8.383171819720042</v>
          </cell>
          <cell r="S5491">
            <v>54.982926829268294</v>
          </cell>
          <cell r="T5491">
            <v>23260</v>
          </cell>
          <cell r="U5491">
            <v>8.6309552146767032</v>
          </cell>
          <cell r="V5491">
            <v>2247589</v>
          </cell>
          <cell r="W5491">
            <v>57892.4</v>
          </cell>
          <cell r="X5491">
            <v>37.6</v>
          </cell>
          <cell r="Y5491">
            <v>27.4</v>
          </cell>
          <cell r="Z5491">
            <v>0</v>
          </cell>
        </row>
        <row r="5492">
          <cell r="A5492">
            <v>43109</v>
          </cell>
          <cell r="B5492">
            <v>0</v>
          </cell>
          <cell r="C5492">
            <v>0</v>
          </cell>
          <cell r="D5492">
            <v>63969</v>
          </cell>
          <cell r="E5492">
            <v>2066070</v>
          </cell>
          <cell r="F5492">
            <v>109490</v>
          </cell>
          <cell r="H5492">
            <v>0</v>
          </cell>
          <cell r="I5492">
            <v>0</v>
          </cell>
          <cell r="J5492">
            <v>0</v>
          </cell>
          <cell r="K5492">
            <v>0</v>
          </cell>
          <cell r="L5492">
            <v>990</v>
          </cell>
          <cell r="M5492">
            <v>126.68</v>
          </cell>
          <cell r="N5492">
            <v>28.54</v>
          </cell>
          <cell r="O5492">
            <v>0.22529207451847172</v>
          </cell>
          <cell r="P5492">
            <v>240</v>
          </cell>
          <cell r="Q5492">
            <v>95000</v>
          </cell>
          <cell r="R5492">
            <v>8.5868329649510571</v>
          </cell>
          <cell r="S5492">
            <v>64.61515151515151</v>
          </cell>
          <cell r="T5492">
            <v>27677</v>
          </cell>
          <cell r="U5492">
            <v>10.306907389902072</v>
          </cell>
          <cell r="V5492">
            <v>2239529</v>
          </cell>
          <cell r="W5492">
            <v>56407.4</v>
          </cell>
          <cell r="X5492">
            <v>35.200000000000003</v>
          </cell>
          <cell r="Y5492">
            <v>29.799999999999997</v>
          </cell>
          <cell r="Z5492">
            <v>0</v>
          </cell>
        </row>
        <row r="5493">
          <cell r="A5493">
            <v>43110</v>
          </cell>
          <cell r="B5493">
            <v>0</v>
          </cell>
          <cell r="C5493">
            <v>0</v>
          </cell>
          <cell r="D5493">
            <v>0</v>
          </cell>
          <cell r="E5493">
            <v>1657570</v>
          </cell>
          <cell r="F5493">
            <v>96450</v>
          </cell>
          <cell r="H5493">
            <v>0</v>
          </cell>
          <cell r="I5493">
            <v>0</v>
          </cell>
          <cell r="J5493">
            <v>0</v>
          </cell>
          <cell r="K5493">
            <v>0</v>
          </cell>
          <cell r="L5493">
            <v>0</v>
          </cell>
          <cell r="M5493">
            <v>104.64</v>
          </cell>
          <cell r="N5493">
            <v>23.17</v>
          </cell>
          <cell r="O5493">
            <v>0.22142584097859327</v>
          </cell>
          <cell r="P5493">
            <v>240</v>
          </cell>
          <cell r="Q5493">
            <v>82000</v>
          </cell>
          <cell r="R5493">
            <v>8.381211773700306</v>
          </cell>
          <cell r="S5493" t="str">
            <v/>
          </cell>
          <cell r="T5493">
            <v>21840</v>
          </cell>
          <cell r="U5493">
            <v>10.384465399482332</v>
          </cell>
          <cell r="V5493">
            <v>1754020</v>
          </cell>
          <cell r="W5493">
            <v>51412.5</v>
          </cell>
          <cell r="X5493">
            <v>46</v>
          </cell>
          <cell r="Y5493">
            <v>19</v>
          </cell>
          <cell r="Z5493">
            <v>0</v>
          </cell>
        </row>
        <row r="5494">
          <cell r="A5494">
            <v>43111</v>
          </cell>
          <cell r="B5494">
            <v>0</v>
          </cell>
          <cell r="C5494">
            <v>0</v>
          </cell>
          <cell r="D5494">
            <v>14597</v>
          </cell>
          <cell r="E5494">
            <v>1399540</v>
          </cell>
          <cell r="F5494">
            <v>82830</v>
          </cell>
          <cell r="H5494">
            <v>0</v>
          </cell>
          <cell r="I5494">
            <v>0</v>
          </cell>
          <cell r="J5494">
            <v>0</v>
          </cell>
          <cell r="K5494">
            <v>0</v>
          </cell>
          <cell r="L5494">
            <v>390</v>
          </cell>
          <cell r="M5494">
            <v>88.44</v>
          </cell>
          <cell r="N5494">
            <v>19.03</v>
          </cell>
          <cell r="O5494">
            <v>0.21517412935323385</v>
          </cell>
          <cell r="P5494">
            <v>240</v>
          </cell>
          <cell r="Q5494">
            <v>98000</v>
          </cell>
          <cell r="R5494">
            <v>8.3806535504296704</v>
          </cell>
          <cell r="S5494">
            <v>37.428205128205128</v>
          </cell>
          <cell r="T5494">
            <v>23701</v>
          </cell>
          <cell r="U5494">
            <v>13.204455408836669</v>
          </cell>
          <cell r="V5494">
            <v>1496967</v>
          </cell>
          <cell r="W5494">
            <v>50666.3</v>
          </cell>
          <cell r="X5494">
            <v>59.3</v>
          </cell>
          <cell r="Y5494">
            <v>5.7000000000000028</v>
          </cell>
          <cell r="Z5494">
            <v>8.2391999999999896</v>
          </cell>
        </row>
        <row r="5495">
          <cell r="A5495">
            <v>43112</v>
          </cell>
          <cell r="B5495">
            <v>0</v>
          </cell>
          <cell r="C5495">
            <v>0</v>
          </cell>
          <cell r="D5495">
            <v>565330</v>
          </cell>
          <cell r="E5495">
            <v>2153580</v>
          </cell>
          <cell r="F5495">
            <v>119740</v>
          </cell>
          <cell r="H5495">
            <v>0</v>
          </cell>
          <cell r="I5495">
            <v>0</v>
          </cell>
          <cell r="J5495">
            <v>0</v>
          </cell>
          <cell r="K5495">
            <v>0</v>
          </cell>
          <cell r="L5495">
            <v>7030</v>
          </cell>
          <cell r="M5495">
            <v>136.22</v>
          </cell>
          <cell r="N5495">
            <v>31.31</v>
          </cell>
          <cell r="O5495">
            <v>0.22984877404199089</v>
          </cell>
          <cell r="P5495">
            <v>240</v>
          </cell>
          <cell r="Q5495">
            <v>119000</v>
          </cell>
          <cell r="R5495">
            <v>8.3442959917780062</v>
          </cell>
          <cell r="S5495">
            <v>80.416785206258893</v>
          </cell>
          <cell r="T5495">
            <v>33994</v>
          </cell>
          <cell r="U5495">
            <v>9.9874926461522211</v>
          </cell>
          <cell r="V5495">
            <v>2838650</v>
          </cell>
          <cell r="W5495">
            <v>33267.5</v>
          </cell>
          <cell r="X5495">
            <v>22.4</v>
          </cell>
          <cell r="Y5495">
            <v>42.6</v>
          </cell>
          <cell r="Z5495">
            <v>0</v>
          </cell>
        </row>
        <row r="5496">
          <cell r="A5496">
            <v>43113</v>
          </cell>
          <cell r="B5496">
            <v>0</v>
          </cell>
          <cell r="C5496">
            <v>0</v>
          </cell>
          <cell r="D5496">
            <v>594705</v>
          </cell>
          <cell r="E5496">
            <v>2155750</v>
          </cell>
          <cell r="F5496">
            <v>122840</v>
          </cell>
          <cell r="H5496">
            <v>0</v>
          </cell>
          <cell r="I5496">
            <v>0</v>
          </cell>
          <cell r="J5496">
            <v>0</v>
          </cell>
          <cell r="K5496">
            <v>0</v>
          </cell>
          <cell r="L5496">
            <v>7370</v>
          </cell>
          <cell r="M5496">
            <v>137.52000000000001</v>
          </cell>
          <cell r="N5496">
            <v>30.32</v>
          </cell>
          <cell r="O5496">
            <v>0.22047702152414192</v>
          </cell>
          <cell r="P5496">
            <v>240</v>
          </cell>
          <cell r="Q5496">
            <v>123000</v>
          </cell>
          <cell r="R5496">
            <v>8.2845767888307158</v>
          </cell>
          <cell r="S5496">
            <v>80.692672998643147</v>
          </cell>
          <cell r="T5496">
            <v>35330</v>
          </cell>
          <cell r="U5496">
            <v>10.254853748048843</v>
          </cell>
          <cell r="V5496">
            <v>2873295</v>
          </cell>
          <cell r="W5496">
            <v>29215.3</v>
          </cell>
          <cell r="X5496">
            <v>19.7</v>
          </cell>
          <cell r="Y5496">
            <v>45.3</v>
          </cell>
          <cell r="Z5496">
            <v>0</v>
          </cell>
        </row>
        <row r="5497">
          <cell r="A5497">
            <v>43114</v>
          </cell>
          <cell r="B5497">
            <v>0</v>
          </cell>
          <cell r="C5497">
            <v>0</v>
          </cell>
          <cell r="D5497">
            <v>570900</v>
          </cell>
          <cell r="E5497">
            <v>2168790</v>
          </cell>
          <cell r="F5497">
            <v>123050</v>
          </cell>
          <cell r="H5497">
            <v>0</v>
          </cell>
          <cell r="I5497">
            <v>0</v>
          </cell>
          <cell r="J5497">
            <v>0</v>
          </cell>
          <cell r="K5497">
            <v>0</v>
          </cell>
          <cell r="L5497">
            <v>7120</v>
          </cell>
          <cell r="M5497">
            <v>138</v>
          </cell>
          <cell r="N5497">
            <v>32.409999999999997</v>
          </cell>
          <cell r="O5497">
            <v>0.23485507246376808</v>
          </cell>
          <cell r="P5497">
            <v>240</v>
          </cell>
          <cell r="Q5497">
            <v>122000</v>
          </cell>
          <cell r="R5497">
            <v>8.3037681159420291</v>
          </cell>
          <cell r="S5497">
            <v>80.182584269662925</v>
          </cell>
          <cell r="T5497">
            <v>32560</v>
          </cell>
          <cell r="U5497">
            <v>9.4856815498438571</v>
          </cell>
          <cell r="V5497">
            <v>2862740</v>
          </cell>
          <cell r="W5497">
            <v>55571.1</v>
          </cell>
          <cell r="X5497">
            <v>18</v>
          </cell>
          <cell r="Y5497">
            <v>47</v>
          </cell>
          <cell r="Z5497">
            <v>0</v>
          </cell>
        </row>
        <row r="5498">
          <cell r="A5498">
            <v>43115</v>
          </cell>
          <cell r="B5498">
            <v>0</v>
          </cell>
          <cell r="C5498">
            <v>0</v>
          </cell>
          <cell r="D5498">
            <v>459219</v>
          </cell>
          <cell r="E5498">
            <v>2190390</v>
          </cell>
          <cell r="F5498">
            <v>120100</v>
          </cell>
          <cell r="H5498">
            <v>0</v>
          </cell>
          <cell r="I5498">
            <v>0</v>
          </cell>
          <cell r="J5498">
            <v>0</v>
          </cell>
          <cell r="K5498">
            <v>0</v>
          </cell>
          <cell r="L5498">
            <v>5650</v>
          </cell>
          <cell r="M5498">
            <v>140.52000000000001</v>
          </cell>
          <cell r="N5498">
            <v>33.74</v>
          </cell>
          <cell r="O5498">
            <v>0.24010816965556503</v>
          </cell>
          <cell r="P5498">
            <v>240</v>
          </cell>
          <cell r="Q5498">
            <v>122000</v>
          </cell>
          <cell r="R5498">
            <v>8.221214062055223</v>
          </cell>
          <cell r="S5498">
            <v>81.277699115044243</v>
          </cell>
          <cell r="T5498">
            <v>32908</v>
          </cell>
          <cell r="U5498">
            <v>9.9090814233553051</v>
          </cell>
          <cell r="V5498">
            <v>2769709</v>
          </cell>
          <cell r="W5498">
            <v>55538.1</v>
          </cell>
          <cell r="X5498">
            <v>24.2</v>
          </cell>
          <cell r="Y5498">
            <v>40.799999999999997</v>
          </cell>
          <cell r="Z5498">
            <v>0</v>
          </cell>
        </row>
        <row r="5499">
          <cell r="A5499">
            <v>43116</v>
          </cell>
          <cell r="B5499">
            <v>0</v>
          </cell>
          <cell r="C5499">
            <v>0</v>
          </cell>
          <cell r="D5499">
            <v>874293</v>
          </cell>
          <cell r="E5499">
            <v>2184040</v>
          </cell>
          <cell r="F5499">
            <v>118590</v>
          </cell>
          <cell r="H5499">
            <v>0</v>
          </cell>
          <cell r="I5499">
            <v>0</v>
          </cell>
          <cell r="J5499">
            <v>0</v>
          </cell>
          <cell r="K5499">
            <v>0</v>
          </cell>
          <cell r="L5499">
            <v>10530</v>
          </cell>
          <cell r="M5499">
            <v>144.08000000000001</v>
          </cell>
          <cell r="N5499">
            <v>31.82</v>
          </cell>
          <cell r="O5499">
            <v>0.22084952803997776</v>
          </cell>
          <cell r="P5499">
            <v>240</v>
          </cell>
          <cell r="Q5499">
            <v>140000</v>
          </cell>
          <cell r="R5499">
            <v>7.9908037201554691</v>
          </cell>
          <cell r="S5499">
            <v>83.028774928774922</v>
          </cell>
          <cell r="T5499">
            <v>31306</v>
          </cell>
          <cell r="U5499">
            <v>8.218393709888467</v>
          </cell>
          <cell r="V5499">
            <v>3176923</v>
          </cell>
          <cell r="W5499">
            <v>55827.4</v>
          </cell>
          <cell r="X5499">
            <v>8.3000000000000007</v>
          </cell>
          <cell r="Y5499">
            <v>56.7</v>
          </cell>
          <cell r="Z5499">
            <v>0</v>
          </cell>
        </row>
        <row r="5500">
          <cell r="A5500">
            <v>43117</v>
          </cell>
          <cell r="B5500">
            <v>0</v>
          </cell>
          <cell r="C5500">
            <v>0</v>
          </cell>
          <cell r="D5500">
            <v>742291</v>
          </cell>
          <cell r="E5500">
            <v>2176660</v>
          </cell>
          <cell r="F5500">
            <v>121380</v>
          </cell>
          <cell r="H5500">
            <v>0</v>
          </cell>
          <cell r="I5500">
            <v>0</v>
          </cell>
          <cell r="J5500">
            <v>0</v>
          </cell>
          <cell r="K5500">
            <v>0</v>
          </cell>
          <cell r="L5500">
            <v>8920</v>
          </cell>
          <cell r="M5500">
            <v>139.28</v>
          </cell>
          <cell r="N5500">
            <v>32.35</v>
          </cell>
          <cell r="O5500">
            <v>0.2322659391154509</v>
          </cell>
          <cell r="P5500">
            <v>240</v>
          </cell>
          <cell r="Q5500">
            <v>134000</v>
          </cell>
          <cell r="R5500">
            <v>8.2497128087306137</v>
          </cell>
          <cell r="S5500">
            <v>83.216479820627796</v>
          </cell>
          <cell r="T5500">
            <v>26447</v>
          </cell>
          <cell r="U5500">
            <v>7.254735750811343</v>
          </cell>
          <cell r="V5500">
            <v>3040331</v>
          </cell>
          <cell r="W5500">
            <v>56403</v>
          </cell>
          <cell r="X5500">
            <v>12.6</v>
          </cell>
          <cell r="Y5500">
            <v>52.4</v>
          </cell>
          <cell r="Z5500">
            <v>0</v>
          </cell>
        </row>
        <row r="5501">
          <cell r="A5501">
            <v>43118</v>
          </cell>
          <cell r="B5501">
            <v>0</v>
          </cell>
          <cell r="C5501">
            <v>0</v>
          </cell>
          <cell r="D5501">
            <v>474820</v>
          </cell>
          <cell r="E5501">
            <v>2185730</v>
          </cell>
          <cell r="F5501">
            <v>121450</v>
          </cell>
          <cell r="H5501">
            <v>0</v>
          </cell>
          <cell r="I5501">
            <v>0</v>
          </cell>
          <cell r="J5501">
            <v>0</v>
          </cell>
          <cell r="K5501">
            <v>0</v>
          </cell>
          <cell r="L5501">
            <v>5950</v>
          </cell>
          <cell r="M5501">
            <v>143.18</v>
          </cell>
          <cell r="N5501">
            <v>34.81</v>
          </cell>
          <cell r="O5501">
            <v>0.24312054756250873</v>
          </cell>
          <cell r="P5501">
            <v>240</v>
          </cell>
          <cell r="Q5501">
            <v>123000</v>
          </cell>
          <cell r="R5501">
            <v>8.0569213577315271</v>
          </cell>
          <cell r="S5501">
            <v>79.801680672268901</v>
          </cell>
          <cell r="T5501">
            <v>23720</v>
          </cell>
          <cell r="U5501">
            <v>7.1108842559309844</v>
          </cell>
          <cell r="V5501">
            <v>2782000</v>
          </cell>
          <cell r="W5501">
            <v>56122</v>
          </cell>
          <cell r="X5501">
            <v>19.600000000000001</v>
          </cell>
          <cell r="Y5501">
            <v>45.4</v>
          </cell>
          <cell r="Z5501">
            <v>0</v>
          </cell>
        </row>
        <row r="5502">
          <cell r="A5502">
            <v>43119</v>
          </cell>
          <cell r="B5502">
            <v>0</v>
          </cell>
          <cell r="C5502">
            <v>0</v>
          </cell>
          <cell r="D5502">
            <v>158218</v>
          </cell>
          <cell r="E5502">
            <v>2155030</v>
          </cell>
          <cell r="F5502">
            <v>118360</v>
          </cell>
          <cell r="H5502">
            <v>0</v>
          </cell>
          <cell r="I5502">
            <v>0</v>
          </cell>
          <cell r="J5502">
            <v>0</v>
          </cell>
          <cell r="K5502">
            <v>0</v>
          </cell>
          <cell r="L5502">
            <v>2580</v>
          </cell>
          <cell r="M5502">
            <v>141.51</v>
          </cell>
          <cell r="N5502">
            <v>34.85</v>
          </cell>
          <cell r="O5502">
            <v>0.24627234824394037</v>
          </cell>
          <cell r="P5502">
            <v>240</v>
          </cell>
          <cell r="Q5502">
            <v>111000</v>
          </cell>
          <cell r="R5502">
            <v>8.0326125362165222</v>
          </cell>
          <cell r="S5502">
            <v>61.324806201550388</v>
          </cell>
          <cell r="T5502">
            <v>23720</v>
          </cell>
          <cell r="U5502">
            <v>8.1355547440212401</v>
          </cell>
          <cell r="V5502">
            <v>2431608</v>
          </cell>
          <cell r="W5502">
            <v>56110.3</v>
          </cell>
          <cell r="X5502">
            <v>29.7</v>
          </cell>
          <cell r="Y5502">
            <v>35.299999999999997</v>
          </cell>
          <cell r="Z5502">
            <v>0</v>
          </cell>
        </row>
        <row r="5503">
          <cell r="A5503">
            <v>43120</v>
          </cell>
          <cell r="B5503">
            <v>0</v>
          </cell>
          <cell r="C5503">
            <v>0</v>
          </cell>
          <cell r="D5503">
            <v>29883</v>
          </cell>
          <cell r="E5503">
            <v>1994590</v>
          </cell>
          <cell r="F5503">
            <v>107080</v>
          </cell>
          <cell r="H5503">
            <v>0</v>
          </cell>
          <cell r="I5503">
            <v>0</v>
          </cell>
          <cell r="J5503">
            <v>0</v>
          </cell>
          <cell r="K5503">
            <v>0</v>
          </cell>
          <cell r="L5503">
            <v>590</v>
          </cell>
          <cell r="M5503">
            <v>129.74</v>
          </cell>
          <cell r="N5503">
            <v>33.31</v>
          </cell>
          <cell r="O5503">
            <v>0.25674425774626175</v>
          </cell>
          <cell r="P5503">
            <v>240</v>
          </cell>
          <cell r="Q5503">
            <v>90000</v>
          </cell>
          <cell r="R5503">
            <v>8.0995452443348217</v>
          </cell>
          <cell r="S5503">
            <v>50.649152542372882</v>
          </cell>
          <cell r="T5503">
            <v>20891</v>
          </cell>
          <cell r="U5503">
            <v>8.1738966847176684</v>
          </cell>
          <cell r="V5503">
            <v>2131553</v>
          </cell>
          <cell r="W5503">
            <v>56473.3</v>
          </cell>
          <cell r="X5503">
            <v>39.5</v>
          </cell>
          <cell r="Y5503">
            <v>25.5</v>
          </cell>
          <cell r="Z5503">
            <v>0</v>
          </cell>
        </row>
        <row r="5504">
          <cell r="A5504">
            <v>43121</v>
          </cell>
          <cell r="B5504">
            <v>0</v>
          </cell>
          <cell r="C5504">
            <v>0</v>
          </cell>
          <cell r="D5504">
            <v>1054</v>
          </cell>
          <cell r="E5504">
            <v>1581430</v>
          </cell>
          <cell r="F5504">
            <v>94970</v>
          </cell>
          <cell r="H5504">
            <v>0</v>
          </cell>
          <cell r="I5504">
            <v>0</v>
          </cell>
          <cell r="J5504">
            <v>0</v>
          </cell>
          <cell r="K5504">
            <v>0</v>
          </cell>
          <cell r="L5504">
            <v>30</v>
          </cell>
          <cell r="M5504">
            <v>106.58</v>
          </cell>
          <cell r="N5504">
            <v>27.43</v>
          </cell>
          <cell r="O5504">
            <v>0.25736535935447552</v>
          </cell>
          <cell r="P5504">
            <v>240</v>
          </cell>
          <cell r="Q5504">
            <v>69000</v>
          </cell>
          <cell r="R5504">
            <v>7.8645149183711762</v>
          </cell>
          <cell r="S5504">
            <v>35.133333333333333</v>
          </cell>
          <cell r="T5504">
            <v>20686</v>
          </cell>
          <cell r="U5504">
            <v>10.284707658153367</v>
          </cell>
          <cell r="V5504">
            <v>1677454</v>
          </cell>
          <cell r="W5504">
            <v>54938.5</v>
          </cell>
          <cell r="X5504">
            <v>51.2</v>
          </cell>
          <cell r="Y5504">
            <v>13.799999999999997</v>
          </cell>
          <cell r="Z5504">
            <v>0.46879999999999455</v>
          </cell>
        </row>
        <row r="5505">
          <cell r="A5505">
            <v>43122</v>
          </cell>
          <cell r="B5505">
            <v>0</v>
          </cell>
          <cell r="C5505">
            <v>0</v>
          </cell>
          <cell r="D5505">
            <v>1368</v>
          </cell>
          <cell r="E5505">
            <v>1486420</v>
          </cell>
          <cell r="F5505">
            <v>89240</v>
          </cell>
          <cell r="H5505">
            <v>0</v>
          </cell>
          <cell r="I5505">
            <v>0</v>
          </cell>
          <cell r="J5505">
            <v>0</v>
          </cell>
          <cell r="K5505">
            <v>0</v>
          </cell>
          <cell r="L5505">
            <v>60</v>
          </cell>
          <cell r="M5505">
            <v>98.24</v>
          </cell>
          <cell r="N5505">
            <v>26.48</v>
          </cell>
          <cell r="O5505">
            <v>0.26954397394136809</v>
          </cell>
          <cell r="P5505">
            <v>240</v>
          </cell>
          <cell r="Q5505">
            <v>78000</v>
          </cell>
          <cell r="R5505">
            <v>8.0194421824104243</v>
          </cell>
          <cell r="S5505">
            <v>22.8</v>
          </cell>
          <cell r="T5505">
            <v>22474</v>
          </cell>
          <cell r="U5505">
            <v>11.885214466705728</v>
          </cell>
          <cell r="V5505">
            <v>1577028</v>
          </cell>
          <cell r="W5505">
            <v>46773.5</v>
          </cell>
          <cell r="X5505">
            <v>55</v>
          </cell>
          <cell r="Y5505">
            <v>10</v>
          </cell>
          <cell r="Z5505">
            <v>0.72479999999998768</v>
          </cell>
        </row>
        <row r="5506">
          <cell r="A5506">
            <v>43123</v>
          </cell>
          <cell r="B5506">
            <v>0</v>
          </cell>
          <cell r="C5506">
            <v>0</v>
          </cell>
          <cell r="D5506">
            <v>2347</v>
          </cell>
          <cell r="E5506">
            <v>1971260</v>
          </cell>
          <cell r="F5506">
            <v>104940</v>
          </cell>
          <cell r="H5506">
            <v>0</v>
          </cell>
          <cell r="I5506">
            <v>0</v>
          </cell>
          <cell r="J5506">
            <v>0</v>
          </cell>
          <cell r="K5506">
            <v>0</v>
          </cell>
          <cell r="L5506">
            <v>1080</v>
          </cell>
          <cell r="M5506">
            <v>129.88</v>
          </cell>
          <cell r="N5506">
            <v>33.75</v>
          </cell>
          <cell r="O5506">
            <v>0.25985525100092394</v>
          </cell>
          <cell r="P5506">
            <v>240</v>
          </cell>
          <cell r="Q5506">
            <v>89000</v>
          </cell>
          <cell r="R5506">
            <v>7.9927625500461961</v>
          </cell>
          <cell r="S5506">
            <v>2.1731481481481483</v>
          </cell>
          <cell r="T5506">
            <v>22844</v>
          </cell>
          <cell r="U5506">
            <v>9.1659683423083518</v>
          </cell>
          <cell r="V5506">
            <v>2078547</v>
          </cell>
          <cell r="W5506">
            <v>30017.8</v>
          </cell>
          <cell r="X5506">
            <v>39.200000000000003</v>
          </cell>
          <cell r="Y5506">
            <v>25.799999999999997</v>
          </cell>
          <cell r="Z5506">
            <v>0</v>
          </cell>
        </row>
        <row r="5507">
          <cell r="A5507">
            <v>43124</v>
          </cell>
          <cell r="B5507">
            <v>0</v>
          </cell>
          <cell r="C5507">
            <v>0</v>
          </cell>
          <cell r="D5507">
            <v>10784</v>
          </cell>
          <cell r="E5507">
            <v>2052060</v>
          </cell>
          <cell r="F5507">
            <v>110660</v>
          </cell>
          <cell r="H5507">
            <v>0</v>
          </cell>
          <cell r="I5507">
            <v>0</v>
          </cell>
          <cell r="J5507">
            <v>0</v>
          </cell>
          <cell r="K5507">
            <v>0</v>
          </cell>
          <cell r="L5507">
            <v>580</v>
          </cell>
          <cell r="M5507">
            <v>133.30000000000001</v>
          </cell>
          <cell r="N5507">
            <v>32.020000000000003</v>
          </cell>
          <cell r="O5507">
            <v>0.2402100525131283</v>
          </cell>
          <cell r="P5507">
            <v>240</v>
          </cell>
          <cell r="Q5507">
            <v>98000</v>
          </cell>
          <cell r="R5507">
            <v>8.1122280570142529</v>
          </cell>
          <cell r="S5507">
            <v>18.593103448275862</v>
          </cell>
          <cell r="T5507">
            <v>22055</v>
          </cell>
          <cell r="U5507">
            <v>8.4627725552840012</v>
          </cell>
          <cell r="V5507">
            <v>2173504</v>
          </cell>
          <cell r="W5507">
            <v>29932.5</v>
          </cell>
          <cell r="X5507">
            <v>35.5</v>
          </cell>
          <cell r="Y5507">
            <v>29.5</v>
          </cell>
          <cell r="Z5507">
            <v>0</v>
          </cell>
        </row>
        <row r="5508">
          <cell r="A5508">
            <v>43125</v>
          </cell>
          <cell r="B5508">
            <v>0</v>
          </cell>
          <cell r="C5508">
            <v>0</v>
          </cell>
          <cell r="D5508">
            <v>17738</v>
          </cell>
          <cell r="E5508">
            <v>1822490</v>
          </cell>
          <cell r="F5508">
            <v>106520</v>
          </cell>
          <cell r="H5508">
            <v>0</v>
          </cell>
          <cell r="I5508">
            <v>0</v>
          </cell>
          <cell r="J5508">
            <v>0</v>
          </cell>
          <cell r="K5508">
            <v>0</v>
          </cell>
          <cell r="L5508">
            <v>580</v>
          </cell>
          <cell r="M5508">
            <v>118.25</v>
          </cell>
          <cell r="N5508">
            <v>27.25</v>
          </cell>
          <cell r="O5508">
            <v>0.23044397463002114</v>
          </cell>
          <cell r="P5508">
            <v>240</v>
          </cell>
          <cell r="Q5508">
            <v>91000</v>
          </cell>
          <cell r="R5508">
            <v>8.1564904862579279</v>
          </cell>
          <cell r="S5508">
            <v>30.582758620689656</v>
          </cell>
          <cell r="T5508">
            <v>21597</v>
          </cell>
          <cell r="U5508">
            <v>9.2523007600367393</v>
          </cell>
          <cell r="V5508">
            <v>1946748</v>
          </cell>
          <cell r="W5508">
            <v>47425</v>
          </cell>
          <cell r="X5508">
            <v>36.700000000000003</v>
          </cell>
          <cell r="Y5508">
            <v>28.299999999999997</v>
          </cell>
          <cell r="Z5508">
            <v>0</v>
          </cell>
        </row>
        <row r="5509">
          <cell r="A5509">
            <v>43126</v>
          </cell>
          <cell r="B5509">
            <v>0</v>
          </cell>
          <cell r="C5509">
            <v>0</v>
          </cell>
          <cell r="D5509">
            <v>1552</v>
          </cell>
          <cell r="E5509">
            <v>1615340</v>
          </cell>
          <cell r="F5509">
            <v>95500</v>
          </cell>
          <cell r="H5509">
            <v>0</v>
          </cell>
          <cell r="I5509">
            <v>0</v>
          </cell>
          <cell r="J5509">
            <v>0</v>
          </cell>
          <cell r="K5509">
            <v>0</v>
          </cell>
          <cell r="L5509">
            <v>60</v>
          </cell>
          <cell r="M5509">
            <v>103.13</v>
          </cell>
          <cell r="N5509">
            <v>20.7</v>
          </cell>
          <cell r="O5509">
            <v>0.20071754096771066</v>
          </cell>
          <cell r="P5509">
            <v>240</v>
          </cell>
          <cell r="Q5509">
            <v>82000</v>
          </cell>
          <cell r="R5509">
            <v>8.294579656743915</v>
          </cell>
          <cell r="S5509">
            <v>25.866666666666667</v>
          </cell>
          <cell r="T5509">
            <v>19928</v>
          </cell>
          <cell r="U5509">
            <v>9.7056935561483577</v>
          </cell>
          <cell r="V5509">
            <v>1712392</v>
          </cell>
          <cell r="W5509">
            <v>50887.199999999997</v>
          </cell>
          <cell r="X5509">
            <v>48.4</v>
          </cell>
          <cell r="Y5509">
            <v>16.600000000000001</v>
          </cell>
          <cell r="Z5509">
            <v>0</v>
          </cell>
        </row>
        <row r="5510">
          <cell r="A5510">
            <v>43127</v>
          </cell>
          <cell r="B5510">
            <v>0</v>
          </cell>
          <cell r="C5510">
            <v>0</v>
          </cell>
          <cell r="D5510">
            <v>1344</v>
          </cell>
          <cell r="E5510">
            <v>1589720</v>
          </cell>
          <cell r="F5510">
            <v>95270</v>
          </cell>
          <cell r="H5510">
            <v>0</v>
          </cell>
          <cell r="I5510">
            <v>0</v>
          </cell>
          <cell r="J5510">
            <v>0</v>
          </cell>
          <cell r="K5510">
            <v>0</v>
          </cell>
          <cell r="L5510">
            <v>40</v>
          </cell>
          <cell r="M5510">
            <v>102.89</v>
          </cell>
          <cell r="N5510">
            <v>22.6</v>
          </cell>
          <cell r="O5510">
            <v>0.21965205559335213</v>
          </cell>
          <cell r="P5510">
            <v>240</v>
          </cell>
          <cell r="Q5510">
            <v>81000</v>
          </cell>
          <cell r="R5510">
            <v>8.1883079016425313</v>
          </cell>
          <cell r="S5510">
            <v>33.6</v>
          </cell>
          <cell r="T5510">
            <v>19388</v>
          </cell>
          <cell r="U5510">
            <v>9.5886058159297018</v>
          </cell>
          <cell r="V5510">
            <v>1686334</v>
          </cell>
          <cell r="W5510">
            <v>40142.6</v>
          </cell>
          <cell r="X5510">
            <v>51.1</v>
          </cell>
          <cell r="Y5510">
            <v>13.899999999999999</v>
          </cell>
          <cell r="Z5510">
            <v>0</v>
          </cell>
        </row>
        <row r="5511">
          <cell r="A5511">
            <v>43128</v>
          </cell>
          <cell r="B5511">
            <v>0</v>
          </cell>
          <cell r="C5511">
            <v>0</v>
          </cell>
          <cell r="D5511">
            <v>17239</v>
          </cell>
          <cell r="E5511">
            <v>1843870</v>
          </cell>
          <cell r="F5511">
            <v>103630</v>
          </cell>
          <cell r="H5511">
            <v>0</v>
          </cell>
          <cell r="I5511">
            <v>0</v>
          </cell>
          <cell r="J5511">
            <v>0</v>
          </cell>
          <cell r="K5511">
            <v>0</v>
          </cell>
          <cell r="L5511">
            <v>330</v>
          </cell>
          <cell r="M5511">
            <v>121.44</v>
          </cell>
          <cell r="N5511">
            <v>27.69</v>
          </cell>
          <cell r="O5511">
            <v>0.22801383399209488</v>
          </cell>
          <cell r="P5511">
            <v>240</v>
          </cell>
          <cell r="Q5511">
            <v>100000</v>
          </cell>
          <cell r="R5511">
            <v>8.0183629776021075</v>
          </cell>
          <cell r="S5511">
            <v>52.239393939393942</v>
          </cell>
          <cell r="T5511">
            <v>21423</v>
          </cell>
          <cell r="U5511">
            <v>9.0937177915234546</v>
          </cell>
          <cell r="V5511">
            <v>1964739</v>
          </cell>
          <cell r="W5511">
            <v>32614.799999999999</v>
          </cell>
          <cell r="X5511">
            <v>37.9</v>
          </cell>
          <cell r="Y5511">
            <v>27.1</v>
          </cell>
          <cell r="Z5511">
            <v>0</v>
          </cell>
        </row>
        <row r="5512">
          <cell r="A5512">
            <v>43129</v>
          </cell>
          <cell r="B5512">
            <v>0</v>
          </cell>
          <cell r="C5512">
            <v>0</v>
          </cell>
          <cell r="D5512">
            <v>127781</v>
          </cell>
          <cell r="E5512">
            <v>2126650</v>
          </cell>
          <cell r="F5512">
            <v>113620</v>
          </cell>
          <cell r="H5512">
            <v>0</v>
          </cell>
          <cell r="I5512">
            <v>0</v>
          </cell>
          <cell r="J5512">
            <v>0</v>
          </cell>
          <cell r="K5512">
            <v>0</v>
          </cell>
          <cell r="L5512">
            <v>1960</v>
          </cell>
          <cell r="M5512">
            <v>139.19999999999999</v>
          </cell>
          <cell r="N5512">
            <v>31.66</v>
          </cell>
          <cell r="O5512">
            <v>0.2274425287356322</v>
          </cell>
          <cell r="P5512">
            <v>240</v>
          </cell>
          <cell r="Q5512">
            <v>102000</v>
          </cell>
          <cell r="R5512">
            <v>8.0469468390804604</v>
          </cell>
          <cell r="S5512">
            <v>65.194387755102042</v>
          </cell>
          <cell r="T5512">
            <v>25087</v>
          </cell>
          <cell r="U5512">
            <v>8.8353494075929948</v>
          </cell>
          <cell r="V5512">
            <v>2368051</v>
          </cell>
          <cell r="W5512">
            <v>33050.1</v>
          </cell>
          <cell r="X5512">
            <v>34.5</v>
          </cell>
          <cell r="Y5512">
            <v>30.5</v>
          </cell>
          <cell r="Z5512">
            <v>0</v>
          </cell>
        </row>
        <row r="5513">
          <cell r="A5513">
            <v>43130</v>
          </cell>
          <cell r="B5513">
            <v>0</v>
          </cell>
          <cell r="C5513">
            <v>0</v>
          </cell>
          <cell r="D5513">
            <v>166696</v>
          </cell>
          <cell r="E5513">
            <v>2172910</v>
          </cell>
          <cell r="F5513">
            <v>116570</v>
          </cell>
          <cell r="H5513">
            <v>0</v>
          </cell>
          <cell r="I5513">
            <v>0</v>
          </cell>
          <cell r="J5513">
            <v>0</v>
          </cell>
          <cell r="K5513">
            <v>0</v>
          </cell>
          <cell r="L5513">
            <v>2600</v>
          </cell>
          <cell r="M5513">
            <v>137.15</v>
          </cell>
          <cell r="N5513">
            <v>28.88</v>
          </cell>
          <cell r="O5513">
            <v>0.21057236602260299</v>
          </cell>
          <cell r="P5513">
            <v>240</v>
          </cell>
          <cell r="Q5513">
            <v>111000</v>
          </cell>
          <cell r="R5513">
            <v>8.3466277798031356</v>
          </cell>
          <cell r="S5513">
            <v>64.113846153846154</v>
          </cell>
          <cell r="T5513">
            <v>24310</v>
          </cell>
          <cell r="U5513">
            <v>8.2545143344776601</v>
          </cell>
          <cell r="V5513">
            <v>2456176</v>
          </cell>
          <cell r="W5513">
            <v>41843.1</v>
          </cell>
          <cell r="X5513">
            <v>26.2</v>
          </cell>
          <cell r="Y5513">
            <v>38.799999999999997</v>
          </cell>
          <cell r="Z5513">
            <v>0</v>
          </cell>
        </row>
        <row r="5514">
          <cell r="A5514">
            <v>43131</v>
          </cell>
          <cell r="B5514">
            <v>0</v>
          </cell>
          <cell r="C5514">
            <v>0</v>
          </cell>
          <cell r="D5514">
            <v>41955</v>
          </cell>
          <cell r="E5514">
            <v>1884820</v>
          </cell>
          <cell r="F5514">
            <v>101840</v>
          </cell>
          <cell r="H5514">
            <v>0</v>
          </cell>
          <cell r="I5514">
            <v>0</v>
          </cell>
          <cell r="J5514">
            <v>0</v>
          </cell>
          <cell r="K5514">
            <v>0</v>
          </cell>
          <cell r="L5514">
            <v>640</v>
          </cell>
          <cell r="M5514">
            <v>116.93</v>
          </cell>
          <cell r="N5514">
            <v>25.9</v>
          </cell>
          <cell r="O5514">
            <v>0.22150004276062599</v>
          </cell>
          <cell r="P5514">
            <v>240</v>
          </cell>
          <cell r="Q5514">
            <v>86000</v>
          </cell>
          <cell r="R5514">
            <v>8.4950825280082096</v>
          </cell>
          <cell r="S5514">
            <v>65.5546875</v>
          </cell>
          <cell r="T5514">
            <v>28509</v>
          </cell>
          <cell r="U5514">
            <v>11.720561072455837</v>
          </cell>
          <cell r="V5514">
            <v>2028615</v>
          </cell>
          <cell r="W5514">
            <v>55084.6</v>
          </cell>
          <cell r="X5514">
            <v>39.9</v>
          </cell>
          <cell r="Y5514">
            <v>25.1</v>
          </cell>
          <cell r="Z5514">
            <v>0</v>
          </cell>
        </row>
        <row r="5515">
          <cell r="A5515">
            <v>43132</v>
          </cell>
          <cell r="B5515">
            <v>0</v>
          </cell>
          <cell r="C5515">
            <v>0</v>
          </cell>
          <cell r="D5515">
            <v>211126</v>
          </cell>
          <cell r="E5515">
            <v>1941840</v>
          </cell>
          <cell r="F5515">
            <v>104470</v>
          </cell>
          <cell r="H5515">
            <v>0</v>
          </cell>
          <cell r="I5515">
            <v>0</v>
          </cell>
          <cell r="J5515">
            <v>0</v>
          </cell>
          <cell r="K5515">
            <v>0</v>
          </cell>
          <cell r="L5515">
            <v>3000</v>
          </cell>
          <cell r="M5515">
            <v>123.36</v>
          </cell>
          <cell r="N5515">
            <v>27.13</v>
          </cell>
          <cell r="O5515">
            <v>0.21992542153047989</v>
          </cell>
          <cell r="P5515">
            <v>240</v>
          </cell>
          <cell r="Q5515">
            <v>111000</v>
          </cell>
          <cell r="R5515">
            <v>8.29405804150454</v>
          </cell>
          <cell r="S5515">
            <v>70.37533333333333</v>
          </cell>
          <cell r="T5515">
            <v>21825</v>
          </cell>
          <cell r="U5515">
            <v>8.0631521779576474</v>
          </cell>
          <cell r="V5515">
            <v>2257436</v>
          </cell>
          <cell r="W5515">
            <v>55229.7</v>
          </cell>
          <cell r="X5515">
            <v>38.700000000000003</v>
          </cell>
          <cell r="Y5515">
            <v>26.299999999999997</v>
          </cell>
          <cell r="Z5515">
            <v>0</v>
          </cell>
        </row>
        <row r="5516">
          <cell r="A5516">
            <v>43133</v>
          </cell>
          <cell r="B5516">
            <v>0</v>
          </cell>
          <cell r="C5516">
            <v>0</v>
          </cell>
          <cell r="D5516">
            <v>411388</v>
          </cell>
          <cell r="E5516">
            <v>2131480</v>
          </cell>
          <cell r="F5516">
            <v>119100</v>
          </cell>
          <cell r="H5516">
            <v>0</v>
          </cell>
          <cell r="I5516">
            <v>0</v>
          </cell>
          <cell r="J5516">
            <v>0</v>
          </cell>
          <cell r="K5516">
            <v>0</v>
          </cell>
          <cell r="L5516">
            <v>5170</v>
          </cell>
          <cell r="M5516">
            <v>137.21</v>
          </cell>
          <cell r="N5516">
            <v>29.93</v>
          </cell>
          <cell r="O5516">
            <v>0.21813278915530937</v>
          </cell>
          <cell r="P5516">
            <v>240</v>
          </cell>
          <cell r="Q5516">
            <v>118000</v>
          </cell>
          <cell r="R5516">
            <v>8.2012244005538957</v>
          </cell>
          <cell r="S5516">
            <v>79.572147001934241</v>
          </cell>
          <cell r="T5516">
            <v>24607</v>
          </cell>
          <cell r="U5516">
            <v>7.7094232537731484</v>
          </cell>
          <cell r="V5516">
            <v>2661968</v>
          </cell>
          <cell r="W5516">
            <v>42043.4</v>
          </cell>
          <cell r="X5516">
            <v>19.8</v>
          </cell>
          <cell r="Y5516">
            <v>45.2</v>
          </cell>
          <cell r="Z5516">
            <v>0</v>
          </cell>
        </row>
        <row r="5517">
          <cell r="A5517">
            <v>43134</v>
          </cell>
          <cell r="B5517">
            <v>0</v>
          </cell>
          <cell r="C5517">
            <v>0</v>
          </cell>
          <cell r="D5517">
            <v>93917</v>
          </cell>
          <cell r="E5517">
            <v>2096770</v>
          </cell>
          <cell r="F5517">
            <v>116330</v>
          </cell>
          <cell r="H5517">
            <v>0</v>
          </cell>
          <cell r="I5517">
            <v>0</v>
          </cell>
          <cell r="J5517">
            <v>0</v>
          </cell>
          <cell r="K5517">
            <v>0</v>
          </cell>
          <cell r="L5517">
            <v>1690</v>
          </cell>
          <cell r="M5517">
            <v>133.44</v>
          </cell>
          <cell r="N5517">
            <v>30.39</v>
          </cell>
          <cell r="O5517">
            <v>0.22774280575539568</v>
          </cell>
          <cell r="P5517">
            <v>240</v>
          </cell>
          <cell r="Q5517">
            <v>102000</v>
          </cell>
          <cell r="R5517">
            <v>8.2924910071942453</v>
          </cell>
          <cell r="S5517">
            <v>55.572189349112428</v>
          </cell>
          <cell r="T5517">
            <v>22994</v>
          </cell>
          <cell r="U5517">
            <v>8.3124641040789893</v>
          </cell>
          <cell r="V5517">
            <v>2307017</v>
          </cell>
          <cell r="W5517">
            <v>46590.400000000001</v>
          </cell>
          <cell r="X5517">
            <v>29.1</v>
          </cell>
          <cell r="Y5517">
            <v>35.9</v>
          </cell>
          <cell r="Z5517">
            <v>0</v>
          </cell>
        </row>
        <row r="5518">
          <cell r="A5518">
            <v>43135</v>
          </cell>
          <cell r="B5518">
            <v>0</v>
          </cell>
          <cell r="C5518">
            <v>0</v>
          </cell>
          <cell r="D5518">
            <v>141413</v>
          </cell>
          <cell r="E5518">
            <v>2094110</v>
          </cell>
          <cell r="F5518">
            <v>112560</v>
          </cell>
          <cell r="H5518">
            <v>0</v>
          </cell>
          <cell r="I5518">
            <v>0</v>
          </cell>
          <cell r="J5518">
            <v>0</v>
          </cell>
          <cell r="K5518">
            <v>0</v>
          </cell>
          <cell r="L5518">
            <v>1930</v>
          </cell>
          <cell r="M5518">
            <v>132.28</v>
          </cell>
          <cell r="N5518">
            <v>30.25</v>
          </cell>
          <cell r="O5518">
            <v>0.22868158451768975</v>
          </cell>
          <cell r="P5518">
            <v>240</v>
          </cell>
          <cell r="Q5518">
            <v>113000</v>
          </cell>
          <cell r="R5518">
            <v>8.3409056546719089</v>
          </cell>
          <cell r="S5518">
            <v>73.270984455958555</v>
          </cell>
          <cell r="T5518">
            <v>21285</v>
          </cell>
          <cell r="U5518">
            <v>7.5600777314941592</v>
          </cell>
          <cell r="V5518">
            <v>2348083</v>
          </cell>
          <cell r="W5518">
            <v>54537.599999999999</v>
          </cell>
          <cell r="X5518">
            <v>35.4</v>
          </cell>
          <cell r="Y5518">
            <v>29.6</v>
          </cell>
          <cell r="Z5518">
            <v>0</v>
          </cell>
        </row>
        <row r="5519">
          <cell r="A5519">
            <v>43136</v>
          </cell>
          <cell r="B5519">
            <v>0</v>
          </cell>
          <cell r="C5519">
            <v>0</v>
          </cell>
          <cell r="D5519">
            <v>263786</v>
          </cell>
          <cell r="E5519">
            <v>2196760</v>
          </cell>
          <cell r="F5519">
            <v>124090</v>
          </cell>
          <cell r="H5519">
            <v>0</v>
          </cell>
          <cell r="I5519">
            <v>0</v>
          </cell>
          <cell r="J5519">
            <v>0</v>
          </cell>
          <cell r="K5519">
            <v>0</v>
          </cell>
          <cell r="L5519">
            <v>3840</v>
          </cell>
          <cell r="M5519">
            <v>140.76</v>
          </cell>
          <cell r="N5519">
            <v>33.270000000000003</v>
          </cell>
          <cell r="O5519">
            <v>0.2363597612958227</v>
          </cell>
          <cell r="P5519">
            <v>240</v>
          </cell>
          <cell r="Q5519">
            <v>119000</v>
          </cell>
          <cell r="R5519">
            <v>8.2439968741119642</v>
          </cell>
          <cell r="S5519">
            <v>68.694270833333334</v>
          </cell>
          <cell r="T5519">
            <v>24195</v>
          </cell>
          <cell r="U5519">
            <v>7.8071457644325921</v>
          </cell>
          <cell r="V5519">
            <v>2584636</v>
          </cell>
          <cell r="W5519">
            <v>52011.3</v>
          </cell>
          <cell r="X5519">
            <v>19.399999999999999</v>
          </cell>
          <cell r="Y5519">
            <v>45.6</v>
          </cell>
          <cell r="Z5519">
            <v>0</v>
          </cell>
        </row>
        <row r="5520">
          <cell r="A5520">
            <v>43137</v>
          </cell>
          <cell r="B5520">
            <v>0</v>
          </cell>
          <cell r="C5520">
            <v>0</v>
          </cell>
          <cell r="D5520">
            <v>176655</v>
          </cell>
          <cell r="E5520">
            <v>2176410</v>
          </cell>
          <cell r="F5520">
            <v>123410</v>
          </cell>
          <cell r="H5520">
            <v>0</v>
          </cell>
          <cell r="I5520">
            <v>0</v>
          </cell>
          <cell r="J5520">
            <v>0</v>
          </cell>
          <cell r="K5520">
            <v>0</v>
          </cell>
          <cell r="L5520">
            <v>2780</v>
          </cell>
          <cell r="M5520">
            <v>138.32</v>
          </cell>
          <cell r="N5520">
            <v>29.92</v>
          </cell>
          <cell r="O5520">
            <v>0.21631000578369003</v>
          </cell>
          <cell r="P5520">
            <v>240</v>
          </cell>
          <cell r="Q5520">
            <v>108000</v>
          </cell>
          <cell r="R5520">
            <v>8.3134037015615956</v>
          </cell>
          <cell r="S5520">
            <v>63.544964028776981</v>
          </cell>
          <cell r="T5520">
            <v>24995</v>
          </cell>
          <cell r="U5520">
            <v>8.4175410613876576</v>
          </cell>
          <cell r="V5520">
            <v>2476475</v>
          </cell>
          <cell r="W5520">
            <v>53091.1</v>
          </cell>
          <cell r="X5520">
            <v>28.6</v>
          </cell>
          <cell r="Y5520">
            <v>36.4</v>
          </cell>
          <cell r="Z5520">
            <v>0</v>
          </cell>
        </row>
        <row r="5521">
          <cell r="A5521">
            <v>43138</v>
          </cell>
          <cell r="B5521">
            <v>0</v>
          </cell>
          <cell r="C5521">
            <v>0</v>
          </cell>
          <cell r="D5521">
            <v>252849</v>
          </cell>
          <cell r="E5521">
            <v>2191090</v>
          </cell>
          <cell r="F5521">
            <v>122000</v>
          </cell>
          <cell r="H5521">
            <v>0</v>
          </cell>
          <cell r="I5521">
            <v>0</v>
          </cell>
          <cell r="J5521">
            <v>0</v>
          </cell>
          <cell r="K5521">
            <v>0</v>
          </cell>
          <cell r="L5521">
            <v>3510</v>
          </cell>
          <cell r="M5521">
            <v>136.35</v>
          </cell>
          <cell r="N5521">
            <v>28.88</v>
          </cell>
          <cell r="O5521">
            <v>0.21180784745141182</v>
          </cell>
          <cell r="P5521">
            <v>240</v>
          </cell>
          <cell r="Q5521">
            <v>114000</v>
          </cell>
          <cell r="R5521">
            <v>8.4821782178217831</v>
          </cell>
          <cell r="S5521">
            <v>72.036752136752142</v>
          </cell>
          <cell r="T5521">
            <v>23035</v>
          </cell>
          <cell r="U5521">
            <v>7.487001834416172</v>
          </cell>
          <cell r="V5521">
            <v>2565939</v>
          </cell>
          <cell r="W5521">
            <v>56742.6</v>
          </cell>
          <cell r="X5521">
            <v>26.5</v>
          </cell>
          <cell r="Y5521">
            <v>38.5</v>
          </cell>
          <cell r="Z5521">
            <v>0</v>
          </cell>
        </row>
        <row r="5522">
          <cell r="A5522">
            <v>43139</v>
          </cell>
          <cell r="B5522">
            <v>0</v>
          </cell>
          <cell r="C5522">
            <v>0</v>
          </cell>
          <cell r="D5522">
            <v>154806</v>
          </cell>
          <cell r="E5522">
            <v>2100960</v>
          </cell>
          <cell r="F5522">
            <v>117370</v>
          </cell>
          <cell r="H5522">
            <v>0</v>
          </cell>
          <cell r="I5522">
            <v>0</v>
          </cell>
          <cell r="J5522">
            <v>0</v>
          </cell>
          <cell r="K5522">
            <v>0</v>
          </cell>
          <cell r="L5522">
            <v>2510</v>
          </cell>
          <cell r="M5522">
            <v>129.79</v>
          </cell>
          <cell r="N5522">
            <v>28.88</v>
          </cell>
          <cell r="O5522">
            <v>0.22251329070036213</v>
          </cell>
          <cell r="P5522">
            <v>240</v>
          </cell>
          <cell r="Q5522">
            <v>112000</v>
          </cell>
          <cell r="R5522">
            <v>8.5458432853070345</v>
          </cell>
          <cell r="S5522">
            <v>61.675697211155381</v>
          </cell>
          <cell r="T5522">
            <v>22466</v>
          </cell>
          <cell r="U5522">
            <v>7.8953098347503055</v>
          </cell>
          <cell r="V5522">
            <v>2373136</v>
          </cell>
          <cell r="W5522">
            <v>56181.8</v>
          </cell>
          <cell r="X5522">
            <v>26.9</v>
          </cell>
          <cell r="Y5522">
            <v>38.1</v>
          </cell>
          <cell r="Z5522">
            <v>0</v>
          </cell>
        </row>
        <row r="5523">
          <cell r="A5523">
            <v>43140</v>
          </cell>
          <cell r="B5523">
            <v>0</v>
          </cell>
          <cell r="C5523">
            <v>0</v>
          </cell>
          <cell r="D5523">
            <v>1100</v>
          </cell>
          <cell r="E5523">
            <v>1755900</v>
          </cell>
          <cell r="F5523">
            <v>101650</v>
          </cell>
          <cell r="H5523">
            <v>0</v>
          </cell>
          <cell r="I5523">
            <v>0</v>
          </cell>
          <cell r="J5523">
            <v>0</v>
          </cell>
          <cell r="K5523">
            <v>0</v>
          </cell>
          <cell r="L5523">
            <v>60</v>
          </cell>
          <cell r="M5523">
            <v>107.11</v>
          </cell>
          <cell r="N5523">
            <v>22.31</v>
          </cell>
          <cell r="O5523">
            <v>0.20829054243301279</v>
          </cell>
          <cell r="P5523">
            <v>240</v>
          </cell>
          <cell r="Q5523">
            <v>85000</v>
          </cell>
          <cell r="R5523">
            <v>8.6712258425917277</v>
          </cell>
          <cell r="S5523">
            <v>18.333333333333332</v>
          </cell>
          <cell r="T5523">
            <v>20841</v>
          </cell>
          <cell r="U5523">
            <v>9.3516229521426837</v>
          </cell>
          <cell r="V5523">
            <v>1858650</v>
          </cell>
          <cell r="W5523">
            <v>56865.5</v>
          </cell>
          <cell r="X5523">
            <v>43.5</v>
          </cell>
          <cell r="Y5523">
            <v>21.5</v>
          </cell>
          <cell r="Z5523">
            <v>0</v>
          </cell>
        </row>
        <row r="5524">
          <cell r="A5524">
            <v>43141</v>
          </cell>
          <cell r="B5524">
            <v>0</v>
          </cell>
          <cell r="C5524">
            <v>0</v>
          </cell>
          <cell r="D5524">
            <v>85106</v>
          </cell>
          <cell r="E5524">
            <v>2057450</v>
          </cell>
          <cell r="F5524">
            <v>115340</v>
          </cell>
          <cell r="H5524">
            <v>0</v>
          </cell>
          <cell r="I5524">
            <v>0</v>
          </cell>
          <cell r="J5524">
            <v>0</v>
          </cell>
          <cell r="K5524">
            <v>0</v>
          </cell>
          <cell r="L5524">
            <v>1510</v>
          </cell>
          <cell r="M5524">
            <v>127.7</v>
          </cell>
          <cell r="N5524">
            <v>27.88</v>
          </cell>
          <cell r="O5524">
            <v>0.21832419733750977</v>
          </cell>
          <cell r="P5524">
            <v>240</v>
          </cell>
          <cell r="Q5524">
            <v>96000</v>
          </cell>
          <cell r="R5524">
            <v>8.5074001566170718</v>
          </cell>
          <cell r="S5524">
            <v>56.361589403973511</v>
          </cell>
          <cell r="T5524">
            <v>21663</v>
          </cell>
          <cell r="U5524">
            <v>8.0016714675963811</v>
          </cell>
          <cell r="V5524">
            <v>2257896</v>
          </cell>
          <cell r="W5524">
            <v>51959</v>
          </cell>
          <cell r="X5524">
            <v>35.5</v>
          </cell>
          <cell r="Y5524">
            <v>29.5</v>
          </cell>
          <cell r="Z5524">
            <v>0</v>
          </cell>
        </row>
        <row r="5525">
          <cell r="A5525">
            <v>43142</v>
          </cell>
          <cell r="B5525">
            <v>0</v>
          </cell>
          <cell r="C5525">
            <v>0</v>
          </cell>
          <cell r="D5525">
            <v>310468</v>
          </cell>
          <cell r="E5525">
            <v>2142460</v>
          </cell>
          <cell r="F5525">
            <v>122200</v>
          </cell>
          <cell r="H5525">
            <v>0</v>
          </cell>
          <cell r="I5525">
            <v>0</v>
          </cell>
          <cell r="J5525">
            <v>0</v>
          </cell>
          <cell r="K5525">
            <v>0</v>
          </cell>
          <cell r="L5525">
            <v>4130</v>
          </cell>
          <cell r="M5525">
            <v>132.66</v>
          </cell>
          <cell r="N5525">
            <v>28.77</v>
          </cell>
          <cell r="O5525">
            <v>0.21687019448213479</v>
          </cell>
          <cell r="P5525">
            <v>240</v>
          </cell>
          <cell r="Q5525">
            <v>108000</v>
          </cell>
          <cell r="R5525">
            <v>8.5355796773707215</v>
          </cell>
          <cell r="S5525">
            <v>75.173849878934618</v>
          </cell>
          <cell r="T5525">
            <v>22408</v>
          </cell>
          <cell r="U5525">
            <v>7.2572206119462805</v>
          </cell>
          <cell r="V5525">
            <v>2575128</v>
          </cell>
          <cell r="W5525">
            <v>37987.699999999997</v>
          </cell>
          <cell r="X5525">
            <v>26.4</v>
          </cell>
          <cell r="Y5525">
            <v>38.6</v>
          </cell>
          <cell r="Z5525">
            <v>0</v>
          </cell>
        </row>
        <row r="5526">
          <cell r="A5526">
            <v>43143</v>
          </cell>
          <cell r="B5526">
            <v>0</v>
          </cell>
          <cell r="C5526">
            <v>0</v>
          </cell>
          <cell r="D5526">
            <v>253548</v>
          </cell>
          <cell r="E5526">
            <v>2148410</v>
          </cell>
          <cell r="F5526">
            <v>120690</v>
          </cell>
          <cell r="H5526">
            <v>0</v>
          </cell>
          <cell r="I5526">
            <v>0</v>
          </cell>
          <cell r="J5526">
            <v>0</v>
          </cell>
          <cell r="K5526">
            <v>0</v>
          </cell>
          <cell r="L5526">
            <v>3630</v>
          </cell>
          <cell r="M5526">
            <v>131.85</v>
          </cell>
          <cell r="N5526">
            <v>29.94</v>
          </cell>
          <cell r="O5526">
            <v>0.22707622298065985</v>
          </cell>
          <cell r="P5526">
            <v>240</v>
          </cell>
          <cell r="Q5526">
            <v>115000</v>
          </cell>
          <cell r="R5526">
            <v>8.6048540007584382</v>
          </cell>
          <cell r="S5526">
            <v>69.847933884297518</v>
          </cell>
          <cell r="T5526">
            <v>22530</v>
          </cell>
          <cell r="U5526">
            <v>7.4485302745369149</v>
          </cell>
          <cell r="V5526">
            <v>2522648</v>
          </cell>
          <cell r="W5526">
            <v>51541.9</v>
          </cell>
          <cell r="X5526">
            <v>25.8</v>
          </cell>
          <cell r="Y5526">
            <v>39.200000000000003</v>
          </cell>
          <cell r="Z5526">
            <v>0</v>
          </cell>
        </row>
        <row r="5527">
          <cell r="A5527">
            <v>43144</v>
          </cell>
          <cell r="B5527">
            <v>0</v>
          </cell>
          <cell r="C5527">
            <v>0</v>
          </cell>
          <cell r="D5527">
            <v>119795</v>
          </cell>
          <cell r="E5527">
            <v>2040660</v>
          </cell>
          <cell r="F5527">
            <v>114670</v>
          </cell>
          <cell r="H5527">
            <v>0</v>
          </cell>
          <cell r="I5527">
            <v>0</v>
          </cell>
          <cell r="J5527">
            <v>0</v>
          </cell>
          <cell r="K5527">
            <v>0</v>
          </cell>
          <cell r="L5527">
            <v>1700</v>
          </cell>
          <cell r="M5527">
            <v>125.03</v>
          </cell>
          <cell r="N5527">
            <v>27.1</v>
          </cell>
          <cell r="O5527">
            <v>0.21674798048468369</v>
          </cell>
          <cell r="P5527">
            <v>240</v>
          </cell>
          <cell r="Q5527">
            <v>105000</v>
          </cell>
          <cell r="R5527">
            <v>8.6192513796688797</v>
          </cell>
          <cell r="S5527">
            <v>70.46764705882353</v>
          </cell>
          <cell r="T5527">
            <v>25645</v>
          </cell>
          <cell r="U5527">
            <v>9.4007713861875715</v>
          </cell>
          <cell r="V5527">
            <v>2275125</v>
          </cell>
          <cell r="W5527">
            <v>54328.2</v>
          </cell>
          <cell r="X5527">
            <v>31.8</v>
          </cell>
          <cell r="Y5527">
            <v>33.200000000000003</v>
          </cell>
          <cell r="Z5527">
            <v>0</v>
          </cell>
        </row>
        <row r="5528">
          <cell r="A5528">
            <v>43145</v>
          </cell>
          <cell r="B5528">
            <v>0</v>
          </cell>
          <cell r="C5528">
            <v>0</v>
          </cell>
          <cell r="D5528">
            <v>1261</v>
          </cell>
          <cell r="E5528">
            <v>1604010</v>
          </cell>
          <cell r="F5528">
            <v>95810</v>
          </cell>
          <cell r="H5528">
            <v>0</v>
          </cell>
          <cell r="I5528">
            <v>0</v>
          </cell>
          <cell r="J5528">
            <v>0</v>
          </cell>
          <cell r="K5528">
            <v>0</v>
          </cell>
          <cell r="L5528">
            <v>30</v>
          </cell>
          <cell r="M5528">
            <v>98.58</v>
          </cell>
          <cell r="N5528">
            <v>19.32</v>
          </cell>
          <cell r="O5528">
            <v>0.19598295800365187</v>
          </cell>
          <cell r="P5528">
            <v>240</v>
          </cell>
          <cell r="Q5528">
            <v>74000</v>
          </cell>
          <cell r="R5528">
            <v>8.6215256644349765</v>
          </cell>
          <cell r="S5528">
            <v>42.033333333333331</v>
          </cell>
          <cell r="T5528">
            <v>20172</v>
          </cell>
          <cell r="U5528">
            <v>9.8898570967520065</v>
          </cell>
          <cell r="V5528">
            <v>1701081</v>
          </cell>
          <cell r="W5528">
            <v>54633.8</v>
          </cell>
          <cell r="X5528">
            <v>51.9</v>
          </cell>
          <cell r="Y5528">
            <v>13.100000000000001</v>
          </cell>
          <cell r="Z5528">
            <v>1.691999999999986</v>
          </cell>
        </row>
        <row r="5529">
          <cell r="A5529">
            <v>43146</v>
          </cell>
          <cell r="B5529">
            <v>0</v>
          </cell>
          <cell r="C5529">
            <v>0</v>
          </cell>
          <cell r="D5529">
            <v>1136</v>
          </cell>
          <cell r="E5529">
            <v>1202820</v>
          </cell>
          <cell r="F5529">
            <v>71590</v>
          </cell>
          <cell r="H5529">
            <v>0</v>
          </cell>
          <cell r="I5529">
            <v>0</v>
          </cell>
          <cell r="J5529">
            <v>0</v>
          </cell>
          <cell r="K5529">
            <v>0</v>
          </cell>
          <cell r="L5529">
            <v>30</v>
          </cell>
          <cell r="M5529">
            <v>75.11</v>
          </cell>
          <cell r="N5529">
            <v>14.99</v>
          </cell>
          <cell r="O5529">
            <v>0.19957395819464785</v>
          </cell>
          <cell r="P5529">
            <v>240</v>
          </cell>
          <cell r="Q5529">
            <v>54000</v>
          </cell>
          <cell r="R5529">
            <v>8.4836240181067772</v>
          </cell>
          <cell r="S5529">
            <v>37.866666666666667</v>
          </cell>
          <cell r="T5529">
            <v>18868</v>
          </cell>
          <cell r="U5529">
            <v>12.336608793410822</v>
          </cell>
          <cell r="V5529">
            <v>1275546</v>
          </cell>
          <cell r="W5529">
            <v>48977.8</v>
          </cell>
          <cell r="X5529">
            <v>63.3</v>
          </cell>
          <cell r="Y5529">
            <v>1.7000000000000028</v>
          </cell>
          <cell r="Z5529">
            <v>10.992799999999988</v>
          </cell>
        </row>
        <row r="5530">
          <cell r="A5530">
            <v>43147</v>
          </cell>
          <cell r="B5530">
            <v>0</v>
          </cell>
          <cell r="C5530">
            <v>0</v>
          </cell>
          <cell r="D5530">
            <v>956</v>
          </cell>
          <cell r="E5530">
            <v>1786830</v>
          </cell>
          <cell r="F5530">
            <v>94660</v>
          </cell>
          <cell r="H5530">
            <v>0</v>
          </cell>
          <cell r="I5530">
            <v>0</v>
          </cell>
          <cell r="J5530">
            <v>0</v>
          </cell>
          <cell r="K5530">
            <v>0</v>
          </cell>
          <cell r="L5530">
            <v>70</v>
          </cell>
          <cell r="M5530">
            <v>113.09</v>
          </cell>
          <cell r="N5530">
            <v>23.81</v>
          </cell>
          <cell r="O5530">
            <v>0.21054027765496505</v>
          </cell>
          <cell r="P5530">
            <v>240</v>
          </cell>
          <cell r="Q5530">
            <v>86000</v>
          </cell>
          <cell r="R5530">
            <v>8.3185515960739238</v>
          </cell>
          <cell r="S5530">
            <v>13.657142857142857</v>
          </cell>
          <cell r="T5530">
            <v>20435</v>
          </cell>
          <cell r="U5530">
            <v>9.0535346033830457</v>
          </cell>
          <cell r="V5530">
            <v>1882446</v>
          </cell>
          <cell r="W5530">
            <v>31670.2</v>
          </cell>
          <cell r="X5530">
            <v>48.2</v>
          </cell>
          <cell r="Y5530">
            <v>16.799999999999997</v>
          </cell>
          <cell r="Z5530">
            <v>0</v>
          </cell>
        </row>
        <row r="5531">
          <cell r="A5531">
            <v>43148</v>
          </cell>
          <cell r="B5531">
            <v>0</v>
          </cell>
          <cell r="C5531">
            <v>0</v>
          </cell>
          <cell r="D5531">
            <v>509</v>
          </cell>
          <cell r="E5531">
            <v>2004490</v>
          </cell>
          <cell r="F5531">
            <v>105620</v>
          </cell>
          <cell r="H5531">
            <v>0</v>
          </cell>
          <cell r="I5531">
            <v>0</v>
          </cell>
          <cell r="J5531">
            <v>0</v>
          </cell>
          <cell r="K5531">
            <v>0</v>
          </cell>
          <cell r="L5531">
            <v>70</v>
          </cell>
          <cell r="M5531">
            <v>122.89</v>
          </cell>
          <cell r="N5531">
            <v>28.14</v>
          </cell>
          <cell r="O5531">
            <v>0.22898527138090977</v>
          </cell>
          <cell r="P5531">
            <v>240</v>
          </cell>
          <cell r="Q5531">
            <v>90000</v>
          </cell>
          <cell r="R5531">
            <v>8.5853608918545046</v>
          </cell>
          <cell r="S5531">
            <v>7.2714285714285714</v>
          </cell>
          <cell r="T5531">
            <v>20826</v>
          </cell>
          <cell r="U5531">
            <v>8.2292843947676015</v>
          </cell>
          <cell r="V5531">
            <v>2110619</v>
          </cell>
          <cell r="W5531">
            <v>18767.8</v>
          </cell>
          <cell r="X5531">
            <v>34.6</v>
          </cell>
          <cell r="Y5531">
            <v>30.4</v>
          </cell>
          <cell r="Z5531">
            <v>0</v>
          </cell>
        </row>
        <row r="5532">
          <cell r="A5532">
            <v>43149</v>
          </cell>
          <cell r="B5532">
            <v>0</v>
          </cell>
          <cell r="C5532">
            <v>0</v>
          </cell>
          <cell r="D5532">
            <v>7690</v>
          </cell>
          <cell r="E5532">
            <v>1808280</v>
          </cell>
          <cell r="F5532">
            <v>102010</v>
          </cell>
          <cell r="H5532">
            <v>0</v>
          </cell>
          <cell r="I5532">
            <v>0</v>
          </cell>
          <cell r="J5532">
            <v>0</v>
          </cell>
          <cell r="K5532">
            <v>0</v>
          </cell>
          <cell r="L5532">
            <v>490</v>
          </cell>
          <cell r="M5532">
            <v>112.04</v>
          </cell>
          <cell r="N5532">
            <v>24.87</v>
          </cell>
          <cell r="O5532">
            <v>0.22197429489468046</v>
          </cell>
          <cell r="P5532">
            <v>240</v>
          </cell>
          <cell r="Q5532">
            <v>90000</v>
          </cell>
          <cell r="R5532">
            <v>8.5250357015351668</v>
          </cell>
          <cell r="S5532">
            <v>15.693877551020408</v>
          </cell>
          <cell r="T5532">
            <v>20162</v>
          </cell>
          <cell r="U5532">
            <v>8.7670924618609156</v>
          </cell>
          <cell r="V5532">
            <v>1917980</v>
          </cell>
          <cell r="W5532">
            <v>42034.5</v>
          </cell>
          <cell r="X5532">
            <v>37.1</v>
          </cell>
          <cell r="Y5532">
            <v>27.9</v>
          </cell>
          <cell r="Z5532">
            <v>0</v>
          </cell>
        </row>
        <row r="5533">
          <cell r="A5533">
            <v>43150</v>
          </cell>
          <cell r="B5533">
            <v>0</v>
          </cell>
          <cell r="C5533">
            <v>0</v>
          </cell>
          <cell r="D5533">
            <v>1508</v>
          </cell>
          <cell r="E5533">
            <v>1243520</v>
          </cell>
          <cell r="F5533">
            <v>76290</v>
          </cell>
          <cell r="H5533">
            <v>0</v>
          </cell>
          <cell r="I5533">
            <v>0</v>
          </cell>
          <cell r="J5533">
            <v>0</v>
          </cell>
          <cell r="K5533">
            <v>0</v>
          </cell>
          <cell r="L5533">
            <v>40</v>
          </cell>
          <cell r="M5533">
            <v>78.930000000000007</v>
          </cell>
          <cell r="N5533">
            <v>18.39</v>
          </cell>
          <cell r="O5533">
            <v>0.23299125807677687</v>
          </cell>
          <cell r="P5533">
            <v>240</v>
          </cell>
          <cell r="Q5533">
            <v>60000</v>
          </cell>
          <cell r="R5533">
            <v>8.3606360065881162</v>
          </cell>
          <cell r="S5533">
            <v>37.700000000000003</v>
          </cell>
          <cell r="T5533">
            <v>19398</v>
          </cell>
          <cell r="U5533">
            <v>12.243783858238517</v>
          </cell>
          <cell r="V5533">
            <v>1321318</v>
          </cell>
          <cell r="W5533">
            <v>48441.8</v>
          </cell>
          <cell r="X5533">
            <v>59.8</v>
          </cell>
          <cell r="Y5533">
            <v>5.2000000000000028</v>
          </cell>
          <cell r="Z5533">
            <v>5.6415999999999826</v>
          </cell>
        </row>
        <row r="5534">
          <cell r="A5534">
            <v>43151</v>
          </cell>
          <cell r="B5534">
            <v>0</v>
          </cell>
          <cell r="C5534">
            <v>0</v>
          </cell>
          <cell r="D5534">
            <v>1607</v>
          </cell>
          <cell r="E5534">
            <v>1091570</v>
          </cell>
          <cell r="F5534">
            <v>68340</v>
          </cell>
          <cell r="H5534">
            <v>0</v>
          </cell>
          <cell r="I5534">
            <v>0</v>
          </cell>
          <cell r="J5534">
            <v>0</v>
          </cell>
          <cell r="K5534">
            <v>0</v>
          </cell>
          <cell r="L5534">
            <v>50</v>
          </cell>
          <cell r="M5534">
            <v>70.510000000000005</v>
          </cell>
          <cell r="N5534">
            <v>17.37</v>
          </cell>
          <cell r="O5534">
            <v>0.24634803573961139</v>
          </cell>
          <cell r="P5534">
            <v>240</v>
          </cell>
          <cell r="Q5534">
            <v>68000</v>
          </cell>
          <cell r="R5534">
            <v>8.2251453694511412</v>
          </cell>
          <cell r="S5534">
            <v>32.14</v>
          </cell>
          <cell r="T5534">
            <v>25415</v>
          </cell>
          <cell r="U5534">
            <v>18.248643799445034</v>
          </cell>
          <cell r="V5534">
            <v>1161517</v>
          </cell>
          <cell r="W5534">
            <v>39051.800000000003</v>
          </cell>
          <cell r="X5534">
            <v>69.3</v>
          </cell>
          <cell r="Y5534">
            <v>0</v>
          </cell>
          <cell r="Z5534">
            <v>13.623199999999976</v>
          </cell>
        </row>
        <row r="5535">
          <cell r="A5535">
            <v>43152</v>
          </cell>
          <cell r="B5535">
            <v>0</v>
          </cell>
          <cell r="C5535">
            <v>0</v>
          </cell>
          <cell r="D5535">
            <v>397761</v>
          </cell>
          <cell r="E5535">
            <v>1690840</v>
          </cell>
          <cell r="F5535">
            <v>96360</v>
          </cell>
          <cell r="H5535">
            <v>0</v>
          </cell>
          <cell r="I5535">
            <v>0</v>
          </cell>
          <cell r="J5535">
            <v>0</v>
          </cell>
          <cell r="K5535">
            <v>0</v>
          </cell>
          <cell r="L5535">
            <v>5330</v>
          </cell>
          <cell r="M5535">
            <v>109.56</v>
          </cell>
          <cell r="N5535">
            <v>25.24</v>
          </cell>
          <cell r="O5535">
            <v>0.23037604965315805</v>
          </cell>
          <cell r="P5535">
            <v>240</v>
          </cell>
          <cell r="Q5535">
            <v>110000</v>
          </cell>
          <cell r="R5535">
            <v>8.1562614092734567</v>
          </cell>
          <cell r="S5535">
            <v>74.626829268292681</v>
          </cell>
          <cell r="T5535">
            <v>33868</v>
          </cell>
          <cell r="U5535">
            <v>12.927421587845275</v>
          </cell>
          <cell r="V5535">
            <v>2184961</v>
          </cell>
          <cell r="W5535">
            <v>20389.900000000001</v>
          </cell>
          <cell r="X5535">
            <v>40.799999999999997</v>
          </cell>
          <cell r="Y5535">
            <v>24.200000000000003</v>
          </cell>
          <cell r="Z5535">
            <v>0</v>
          </cell>
        </row>
        <row r="5536">
          <cell r="A5536">
            <v>43153</v>
          </cell>
          <cell r="B5536">
            <v>0</v>
          </cell>
          <cell r="C5536">
            <v>0</v>
          </cell>
          <cell r="D5536">
            <v>10841</v>
          </cell>
          <cell r="E5536">
            <v>1875660</v>
          </cell>
          <cell r="F5536">
            <v>102030</v>
          </cell>
          <cell r="H5536">
            <v>0</v>
          </cell>
          <cell r="I5536">
            <v>0</v>
          </cell>
          <cell r="J5536">
            <v>0</v>
          </cell>
          <cell r="K5536">
            <v>0</v>
          </cell>
          <cell r="L5536">
            <v>420</v>
          </cell>
          <cell r="M5536">
            <v>119.36</v>
          </cell>
          <cell r="N5536">
            <v>30.91</v>
          </cell>
          <cell r="O5536">
            <v>0.25896447721179627</v>
          </cell>
          <cell r="P5536">
            <v>240</v>
          </cell>
          <cell r="Q5536">
            <v>86000</v>
          </cell>
          <cell r="R5536">
            <v>8.2845593163538869</v>
          </cell>
          <cell r="S5536">
            <v>25.811904761904763</v>
          </cell>
          <cell r="T5536">
            <v>23113</v>
          </cell>
          <cell r="U5536">
            <v>9.693709577572589</v>
          </cell>
          <cell r="V5536">
            <v>1988531</v>
          </cell>
          <cell r="W5536">
            <v>16647.7</v>
          </cell>
          <cell r="X5536">
            <v>40.299999999999997</v>
          </cell>
          <cell r="Y5536">
            <v>24.700000000000003</v>
          </cell>
          <cell r="Z5536">
            <v>0</v>
          </cell>
        </row>
        <row r="5537">
          <cell r="A5537">
            <v>43154</v>
          </cell>
          <cell r="B5537">
            <v>0</v>
          </cell>
          <cell r="C5537">
            <v>0</v>
          </cell>
          <cell r="D5537">
            <v>13217</v>
          </cell>
          <cell r="E5537">
            <v>1532140</v>
          </cell>
          <cell r="F5537">
            <v>92770</v>
          </cell>
          <cell r="H5537">
            <v>0</v>
          </cell>
          <cell r="I5537">
            <v>0</v>
          </cell>
          <cell r="J5537">
            <v>0</v>
          </cell>
          <cell r="K5537">
            <v>0</v>
          </cell>
          <cell r="L5537">
            <v>580</v>
          </cell>
          <cell r="M5537">
            <v>100.23</v>
          </cell>
          <cell r="N5537">
            <v>26.13</v>
          </cell>
          <cell r="O5537">
            <v>0.26070038910505833</v>
          </cell>
          <cell r="P5537">
            <v>240</v>
          </cell>
          <cell r="Q5537">
            <v>68000</v>
          </cell>
          <cell r="R5537">
            <v>8.1059064152449363</v>
          </cell>
          <cell r="S5537">
            <v>22.78793103448276</v>
          </cell>
          <cell r="T5537">
            <v>20850</v>
          </cell>
          <cell r="U5537">
            <v>10.615111038399343</v>
          </cell>
          <cell r="V5537">
            <v>1638127</v>
          </cell>
          <cell r="W5537">
            <v>37567.800000000003</v>
          </cell>
          <cell r="X5537">
            <v>49.9</v>
          </cell>
          <cell r="Y5537">
            <v>15.100000000000001</v>
          </cell>
          <cell r="Z5537">
            <v>0</v>
          </cell>
        </row>
        <row r="5538">
          <cell r="A5538">
            <v>43155</v>
          </cell>
          <cell r="B5538">
            <v>0</v>
          </cell>
          <cell r="C5538">
            <v>0</v>
          </cell>
          <cell r="D5538">
            <v>1164</v>
          </cell>
          <cell r="E5538">
            <v>1535880</v>
          </cell>
          <cell r="F5538">
            <v>92500</v>
          </cell>
          <cell r="H5538">
            <v>0</v>
          </cell>
          <cell r="I5538">
            <v>0</v>
          </cell>
          <cell r="J5538">
            <v>0</v>
          </cell>
          <cell r="K5538">
            <v>0</v>
          </cell>
          <cell r="L5538">
            <v>40</v>
          </cell>
          <cell r="M5538">
            <v>102.68</v>
          </cell>
          <cell r="N5538">
            <v>27.11</v>
          </cell>
          <cell r="O5538">
            <v>0.26402415270744056</v>
          </cell>
          <cell r="P5538">
            <v>240</v>
          </cell>
          <cell r="Q5538">
            <v>69000</v>
          </cell>
          <cell r="R5538">
            <v>7.9293922867160109</v>
          </cell>
          <cell r="S5538">
            <v>29.1</v>
          </cell>
          <cell r="T5538">
            <v>23516</v>
          </cell>
          <cell r="U5538">
            <v>12.035479864305596</v>
          </cell>
          <cell r="V5538">
            <v>1629544</v>
          </cell>
          <cell r="W5538">
            <v>42000.800000000003</v>
          </cell>
          <cell r="X5538">
            <v>49.1</v>
          </cell>
          <cell r="Y5538">
            <v>15.899999999999999</v>
          </cell>
          <cell r="Z5538">
            <v>0</v>
          </cell>
        </row>
        <row r="5539">
          <cell r="A5539">
            <v>43156</v>
          </cell>
          <cell r="B5539">
            <v>0</v>
          </cell>
          <cell r="C5539">
            <v>0</v>
          </cell>
          <cell r="D5539">
            <v>1232</v>
          </cell>
          <cell r="E5539">
            <v>1696460</v>
          </cell>
          <cell r="F5539">
            <v>97330</v>
          </cell>
          <cell r="H5539">
            <v>0</v>
          </cell>
          <cell r="I5539">
            <v>0</v>
          </cell>
          <cell r="J5539">
            <v>0</v>
          </cell>
          <cell r="K5539">
            <v>0</v>
          </cell>
          <cell r="L5539">
            <v>60</v>
          </cell>
          <cell r="M5539">
            <v>113.53</v>
          </cell>
          <cell r="N5539">
            <v>31.44</v>
          </cell>
          <cell r="O5539">
            <v>0.27693120761032325</v>
          </cell>
          <cell r="P5539">
            <v>240</v>
          </cell>
          <cell r="Q5539">
            <v>84000</v>
          </cell>
          <cell r="R5539">
            <v>7.9000704659561354</v>
          </cell>
          <cell r="S5539">
            <v>20.533333333333335</v>
          </cell>
          <cell r="T5539">
            <v>23767</v>
          </cell>
          <cell r="U5539">
            <v>11.042582207906086</v>
          </cell>
          <cell r="V5539">
            <v>1795022</v>
          </cell>
          <cell r="W5539">
            <v>28845.1</v>
          </cell>
          <cell r="X5539">
            <v>48.5</v>
          </cell>
          <cell r="Y5539">
            <v>16.5</v>
          </cell>
          <cell r="Z5539">
            <v>0</v>
          </cell>
        </row>
        <row r="5540">
          <cell r="A5540">
            <v>43157</v>
          </cell>
          <cell r="B5540">
            <v>0</v>
          </cell>
          <cell r="C5540">
            <v>0</v>
          </cell>
          <cell r="D5540">
            <v>12658</v>
          </cell>
          <cell r="E5540">
            <v>1901340</v>
          </cell>
          <cell r="F5540">
            <v>105200</v>
          </cell>
          <cell r="H5540">
            <v>0</v>
          </cell>
          <cell r="I5540">
            <v>0</v>
          </cell>
          <cell r="J5540">
            <v>0</v>
          </cell>
          <cell r="K5540">
            <v>0</v>
          </cell>
          <cell r="L5540">
            <v>570</v>
          </cell>
          <cell r="M5540">
            <v>118.73</v>
          </cell>
          <cell r="N5540">
            <v>30.37</v>
          </cell>
          <cell r="O5540">
            <v>0.25579044891771247</v>
          </cell>
          <cell r="P5540">
            <v>240</v>
          </cell>
          <cell r="Q5540">
            <v>86000</v>
          </cell>
          <cell r="R5540">
            <v>8.4500126337067289</v>
          </cell>
          <cell r="S5540">
            <v>22.207017543859649</v>
          </cell>
          <cell r="T5540">
            <v>21190</v>
          </cell>
          <cell r="U5540">
            <v>8.7522174645577113</v>
          </cell>
          <cell r="V5540">
            <v>2019198</v>
          </cell>
          <cell r="W5540">
            <v>29234.799999999999</v>
          </cell>
          <cell r="X5540">
            <v>43.3</v>
          </cell>
          <cell r="Y5540">
            <v>21.700000000000003</v>
          </cell>
          <cell r="Z5540">
            <v>0</v>
          </cell>
        </row>
        <row r="5541">
          <cell r="A5541">
            <v>43158</v>
          </cell>
          <cell r="B5541">
            <v>0</v>
          </cell>
          <cell r="C5541">
            <v>0</v>
          </cell>
          <cell r="D5541">
            <v>14152</v>
          </cell>
          <cell r="E5541">
            <v>1898540</v>
          </cell>
          <cell r="F5541">
            <v>104570</v>
          </cell>
          <cell r="H5541">
            <v>0</v>
          </cell>
          <cell r="I5541">
            <v>0</v>
          </cell>
          <cell r="J5541">
            <v>0</v>
          </cell>
          <cell r="K5541">
            <v>0</v>
          </cell>
          <cell r="L5541">
            <v>380</v>
          </cell>
          <cell r="M5541">
            <v>119.93</v>
          </cell>
          <cell r="N5541">
            <v>30.94</v>
          </cell>
          <cell r="O5541">
            <v>0.25798382389727342</v>
          </cell>
          <cell r="P5541">
            <v>240</v>
          </cell>
          <cell r="Q5541">
            <v>86000</v>
          </cell>
          <cell r="R5541">
            <v>8.3511631785208031</v>
          </cell>
          <cell r="S5541">
            <v>37.242105263157896</v>
          </cell>
          <cell r="T5541">
            <v>20243</v>
          </cell>
          <cell r="U5541">
            <v>8.3690973210222559</v>
          </cell>
          <cell r="V5541">
            <v>2017262</v>
          </cell>
          <cell r="W5541">
            <v>36344.5</v>
          </cell>
          <cell r="X5541">
            <v>47.9</v>
          </cell>
          <cell r="Y5541">
            <v>17.100000000000001</v>
          </cell>
          <cell r="Z5541">
            <v>0</v>
          </cell>
        </row>
        <row r="5542">
          <cell r="A5542">
            <v>43159</v>
          </cell>
          <cell r="B5542">
            <v>0</v>
          </cell>
          <cell r="C5542">
            <v>0</v>
          </cell>
          <cell r="D5542">
            <v>1183</v>
          </cell>
          <cell r="E5542">
            <v>1805680</v>
          </cell>
          <cell r="F5542">
            <v>101100</v>
          </cell>
          <cell r="H5542">
            <v>0</v>
          </cell>
          <cell r="I5542">
            <v>0</v>
          </cell>
          <cell r="J5542">
            <v>0</v>
          </cell>
          <cell r="K5542">
            <v>0</v>
          </cell>
          <cell r="L5542">
            <v>60</v>
          </cell>
          <cell r="M5542">
            <v>116.61</v>
          </cell>
          <cell r="N5542">
            <v>29.13</v>
          </cell>
          <cell r="O5542">
            <v>0.2498070491381528</v>
          </cell>
          <cell r="P5542">
            <v>240</v>
          </cell>
          <cell r="Q5542">
            <v>82000</v>
          </cell>
          <cell r="R5542">
            <v>8.1758854300660317</v>
          </cell>
          <cell r="S5542">
            <v>19.716666666666665</v>
          </cell>
          <cell r="T5542">
            <v>18698</v>
          </cell>
          <cell r="U5542">
            <v>8.1731836518842353</v>
          </cell>
          <cell r="V5542">
            <v>1907963</v>
          </cell>
          <cell r="W5542">
            <v>44196.9</v>
          </cell>
          <cell r="X5542">
            <v>54.8</v>
          </cell>
          <cell r="Y5542">
            <v>10.200000000000003</v>
          </cell>
          <cell r="Z5542">
            <v>1.011199999999981</v>
          </cell>
        </row>
        <row r="5543">
          <cell r="A5543">
            <v>43160</v>
          </cell>
          <cell r="B5543">
            <v>0</v>
          </cell>
          <cell r="C5543">
            <v>0</v>
          </cell>
          <cell r="D5543">
            <v>1136</v>
          </cell>
          <cell r="E5543">
            <v>1903640</v>
          </cell>
          <cell r="F5543">
            <v>104110</v>
          </cell>
          <cell r="H5543">
            <v>0</v>
          </cell>
          <cell r="I5543">
            <v>0</v>
          </cell>
          <cell r="J5543">
            <v>0</v>
          </cell>
          <cell r="K5543">
            <v>0</v>
          </cell>
          <cell r="L5543">
            <v>170</v>
          </cell>
          <cell r="M5543">
            <v>119.38</v>
          </cell>
          <cell r="N5543">
            <v>29.47</v>
          </cell>
          <cell r="O5543">
            <v>0.24685877031328532</v>
          </cell>
          <cell r="P5543">
            <v>240</v>
          </cell>
          <cell r="Q5543">
            <v>90000</v>
          </cell>
          <cell r="R5543">
            <v>8.4090718713352324</v>
          </cell>
          <cell r="S5543">
            <v>6.6823529411764708</v>
          </cell>
          <cell r="T5543">
            <v>19078</v>
          </cell>
          <cell r="U5543">
            <v>7.9203359473857651</v>
          </cell>
          <cell r="V5543">
            <v>2008886</v>
          </cell>
          <cell r="W5543">
            <v>42550.9</v>
          </cell>
          <cell r="X5543">
            <v>55.5</v>
          </cell>
          <cell r="Y5543">
            <v>9.5</v>
          </cell>
          <cell r="Z5543">
            <v>3.7959999999999781</v>
          </cell>
        </row>
        <row r="5544">
          <cell r="A5544">
            <v>43161</v>
          </cell>
          <cell r="B5544">
            <v>0</v>
          </cell>
          <cell r="C5544">
            <v>0</v>
          </cell>
          <cell r="D5544">
            <v>58702</v>
          </cell>
          <cell r="E5544">
            <v>2074480</v>
          </cell>
          <cell r="F5544">
            <v>112120</v>
          </cell>
          <cell r="H5544">
            <v>0</v>
          </cell>
          <cell r="I5544">
            <v>0</v>
          </cell>
          <cell r="J5544">
            <v>0</v>
          </cell>
          <cell r="K5544">
            <v>0</v>
          </cell>
          <cell r="L5544">
            <v>1130</v>
          </cell>
          <cell r="M5544">
            <v>130.08000000000001</v>
          </cell>
          <cell r="N5544">
            <v>31.77</v>
          </cell>
          <cell r="O5544">
            <v>0.24423431734317341</v>
          </cell>
          <cell r="P5544">
            <v>240</v>
          </cell>
          <cell r="Q5544">
            <v>108000</v>
          </cell>
          <cell r="R5544">
            <v>8.4048277982779815</v>
          </cell>
          <cell r="S5544">
            <v>51.948672566371684</v>
          </cell>
          <cell r="T5544">
            <v>21048</v>
          </cell>
          <cell r="U5544">
            <v>7.8181162266813109</v>
          </cell>
          <cell r="V5544">
            <v>2245302</v>
          </cell>
          <cell r="W5544">
            <v>39638.9</v>
          </cell>
          <cell r="X5544">
            <v>43.4</v>
          </cell>
          <cell r="Y5544">
            <v>21.6</v>
          </cell>
          <cell r="Z5544">
            <v>0</v>
          </cell>
        </row>
        <row r="5545">
          <cell r="A5545">
            <v>43162</v>
          </cell>
          <cell r="B5545">
            <v>0</v>
          </cell>
          <cell r="C5545">
            <v>0</v>
          </cell>
          <cell r="D5545">
            <v>54953</v>
          </cell>
          <cell r="E5545">
            <v>2068210</v>
          </cell>
          <cell r="F5545">
            <v>109050</v>
          </cell>
          <cell r="H5545">
            <v>0</v>
          </cell>
          <cell r="I5545">
            <v>0</v>
          </cell>
          <cell r="J5545">
            <v>0</v>
          </cell>
          <cell r="K5545">
            <v>0</v>
          </cell>
          <cell r="L5545">
            <v>1410</v>
          </cell>
          <cell r="M5545">
            <v>133.03</v>
          </cell>
          <cell r="N5545">
            <v>31.98</v>
          </cell>
          <cell r="O5545">
            <v>0.24039690295422086</v>
          </cell>
          <cell r="P5545">
            <v>240</v>
          </cell>
          <cell r="Q5545">
            <v>103000</v>
          </cell>
          <cell r="R5545">
            <v>8.1833421032849731</v>
          </cell>
          <cell r="S5545">
            <v>38.973758865248229</v>
          </cell>
          <cell r="T5545">
            <v>21225</v>
          </cell>
          <cell r="U5545">
            <v>7.9300900048516878</v>
          </cell>
          <cell r="V5545">
            <v>2232213</v>
          </cell>
          <cell r="W5545">
            <v>44593.1</v>
          </cell>
          <cell r="X5545">
            <v>42.3</v>
          </cell>
          <cell r="Y5545">
            <v>22.700000000000003</v>
          </cell>
          <cell r="Z5545">
            <v>0</v>
          </cell>
        </row>
        <row r="5546">
          <cell r="A5546">
            <v>43163</v>
          </cell>
          <cell r="B5546">
            <v>0</v>
          </cell>
          <cell r="C5546">
            <v>0</v>
          </cell>
          <cell r="D5546">
            <v>24657</v>
          </cell>
          <cell r="E5546">
            <v>1993650</v>
          </cell>
          <cell r="F5546">
            <v>110100</v>
          </cell>
          <cell r="H5546">
            <v>0</v>
          </cell>
          <cell r="I5546">
            <v>0</v>
          </cell>
          <cell r="J5546">
            <v>0</v>
          </cell>
          <cell r="K5546">
            <v>0</v>
          </cell>
          <cell r="L5546">
            <v>720</v>
          </cell>
          <cell r="M5546">
            <v>128.37</v>
          </cell>
          <cell r="N5546">
            <v>31.07</v>
          </cell>
          <cell r="O5546">
            <v>0.24203474332009037</v>
          </cell>
          <cell r="P5546">
            <v>240</v>
          </cell>
          <cell r="Q5546">
            <v>98000</v>
          </cell>
          <cell r="R5546">
            <v>8.1940874035989726</v>
          </cell>
          <cell r="S5546">
            <v>34.24583333333333</v>
          </cell>
          <cell r="T5546">
            <v>20840</v>
          </cell>
          <cell r="U5546">
            <v>8.1659945677682888</v>
          </cell>
          <cell r="V5546">
            <v>2128407</v>
          </cell>
          <cell r="W5546">
            <v>51759.5</v>
          </cell>
          <cell r="X5546">
            <v>44.6</v>
          </cell>
          <cell r="Y5546">
            <v>20.399999999999999</v>
          </cell>
          <cell r="Z5546">
            <v>0</v>
          </cell>
        </row>
        <row r="5547">
          <cell r="A5547">
            <v>43164</v>
          </cell>
          <cell r="B5547">
            <v>0</v>
          </cell>
          <cell r="C5547">
            <v>0</v>
          </cell>
          <cell r="D5547">
            <v>15175</v>
          </cell>
          <cell r="E5547">
            <v>2032000</v>
          </cell>
          <cell r="F5547">
            <v>107010</v>
          </cell>
          <cell r="H5547">
            <v>0</v>
          </cell>
          <cell r="I5547">
            <v>0</v>
          </cell>
          <cell r="J5547">
            <v>0</v>
          </cell>
          <cell r="K5547">
            <v>0</v>
          </cell>
          <cell r="L5547">
            <v>640</v>
          </cell>
          <cell r="M5547">
            <v>129.57</v>
          </cell>
          <cell r="N5547">
            <v>31.02</v>
          </cell>
          <cell r="O5547">
            <v>0.23940727020143554</v>
          </cell>
          <cell r="P5547">
            <v>240</v>
          </cell>
          <cell r="Q5547">
            <v>101000</v>
          </cell>
          <cell r="R5547">
            <v>8.2542641043451415</v>
          </cell>
          <cell r="S5547">
            <v>23.7109375</v>
          </cell>
          <cell r="T5547">
            <v>20362</v>
          </cell>
          <cell r="U5547">
            <v>7.8832170867404603</v>
          </cell>
          <cell r="V5547">
            <v>2154185</v>
          </cell>
          <cell r="W5547">
            <v>50895.1</v>
          </cell>
          <cell r="X5547">
            <v>45.6</v>
          </cell>
          <cell r="Y5547">
            <v>19.399999999999999</v>
          </cell>
          <cell r="Z5547">
            <v>0</v>
          </cell>
        </row>
        <row r="5548">
          <cell r="A5548">
            <v>43165</v>
          </cell>
          <cell r="B5548">
            <v>0</v>
          </cell>
          <cell r="C5548">
            <v>0</v>
          </cell>
          <cell r="D5548">
            <v>69287</v>
          </cell>
          <cell r="E5548">
            <v>2035290</v>
          </cell>
          <cell r="F5548">
            <v>109650</v>
          </cell>
          <cell r="H5548">
            <v>0</v>
          </cell>
          <cell r="I5548">
            <v>0</v>
          </cell>
          <cell r="J5548">
            <v>0</v>
          </cell>
          <cell r="K5548">
            <v>0</v>
          </cell>
          <cell r="L5548">
            <v>1580</v>
          </cell>
          <cell r="M5548">
            <v>127.82</v>
          </cell>
          <cell r="N5548">
            <v>31.21</v>
          </cell>
          <cell r="O5548">
            <v>0.24417149115944298</v>
          </cell>
          <cell r="P5548">
            <v>240</v>
          </cell>
          <cell r="Q5548">
            <v>104000</v>
          </cell>
          <cell r="R5548">
            <v>8.3904709748083235</v>
          </cell>
          <cell r="S5548">
            <v>43.85253164556962</v>
          </cell>
          <cell r="T5548">
            <v>20760</v>
          </cell>
          <cell r="U5548">
            <v>7.8193608875693403</v>
          </cell>
          <cell r="V5548">
            <v>2214227</v>
          </cell>
          <cell r="W5548">
            <v>47320</v>
          </cell>
          <cell r="X5548">
            <v>43.9</v>
          </cell>
          <cell r="Y5548">
            <v>21.1</v>
          </cell>
          <cell r="Z5548">
            <v>0</v>
          </cell>
        </row>
        <row r="5549">
          <cell r="A5549">
            <v>43166</v>
          </cell>
          <cell r="B5549">
            <v>0</v>
          </cell>
          <cell r="C5549">
            <v>0</v>
          </cell>
          <cell r="D5549">
            <v>259700</v>
          </cell>
          <cell r="E5549">
            <v>2172420</v>
          </cell>
          <cell r="F5549">
            <v>118860</v>
          </cell>
          <cell r="H5549">
            <v>0</v>
          </cell>
          <cell r="I5549">
            <v>0</v>
          </cell>
          <cell r="J5549">
            <v>0</v>
          </cell>
          <cell r="K5549">
            <v>0</v>
          </cell>
          <cell r="L5549">
            <v>3410</v>
          </cell>
          <cell r="M5549">
            <v>137.97</v>
          </cell>
          <cell r="N5549">
            <v>33.14</v>
          </cell>
          <cell r="O5549">
            <v>0.24019714430673336</v>
          </cell>
          <cell r="P5549">
            <v>240</v>
          </cell>
          <cell r="Q5549">
            <v>107000</v>
          </cell>
          <cell r="R5549">
            <v>8.3035442487497289</v>
          </cell>
          <cell r="S5549">
            <v>76.158357771260995</v>
          </cell>
          <cell r="T5549">
            <v>31009</v>
          </cell>
          <cell r="U5549">
            <v>10.137870935875624</v>
          </cell>
          <cell r="V5549">
            <v>2550980</v>
          </cell>
          <cell r="W5549">
            <v>48816.4</v>
          </cell>
          <cell r="X5549">
            <v>36.299999999999997</v>
          </cell>
          <cell r="Y5549">
            <v>28.700000000000003</v>
          </cell>
          <cell r="Z5549">
            <v>0</v>
          </cell>
        </row>
        <row r="5550">
          <cell r="A5550">
            <v>43167</v>
          </cell>
          <cell r="B5550">
            <v>0</v>
          </cell>
          <cell r="C5550">
            <v>0</v>
          </cell>
          <cell r="D5550">
            <v>267035</v>
          </cell>
          <cell r="E5550">
            <v>2189660</v>
          </cell>
          <cell r="F5550">
            <v>120640</v>
          </cell>
          <cell r="H5550">
            <v>0</v>
          </cell>
          <cell r="I5550">
            <v>0</v>
          </cell>
          <cell r="J5550">
            <v>0</v>
          </cell>
          <cell r="K5550">
            <v>0</v>
          </cell>
          <cell r="L5550">
            <v>3520</v>
          </cell>
          <cell r="M5550">
            <v>139.27000000000001</v>
          </cell>
          <cell r="N5550">
            <v>32.15</v>
          </cell>
          <cell r="O5550">
            <v>0.23084655704746174</v>
          </cell>
          <cell r="P5550">
            <v>240</v>
          </cell>
          <cell r="Q5550">
            <v>112000</v>
          </cell>
          <cell r="R5550">
            <v>8.2943203848639335</v>
          </cell>
          <cell r="S5550">
            <v>75.862215909090907</v>
          </cell>
          <cell r="T5550">
            <v>32609</v>
          </cell>
          <cell r="U5550">
            <v>10.551948427348403</v>
          </cell>
          <cell r="V5550">
            <v>2577335</v>
          </cell>
          <cell r="W5550">
            <v>50422.5</v>
          </cell>
          <cell r="X5550">
            <v>34</v>
          </cell>
          <cell r="Y5550">
            <v>31</v>
          </cell>
          <cell r="Z5550">
            <v>0</v>
          </cell>
        </row>
        <row r="5551">
          <cell r="A5551">
            <v>43168</v>
          </cell>
          <cell r="B5551">
            <v>0</v>
          </cell>
          <cell r="C5551">
            <v>0</v>
          </cell>
          <cell r="D5551">
            <v>139851</v>
          </cell>
          <cell r="E5551">
            <v>2100350</v>
          </cell>
          <cell r="F5551">
            <v>115840</v>
          </cell>
          <cell r="H5551">
            <v>0</v>
          </cell>
          <cell r="I5551">
            <v>0</v>
          </cell>
          <cell r="J5551">
            <v>0</v>
          </cell>
          <cell r="K5551">
            <v>0</v>
          </cell>
          <cell r="L5551">
            <v>2550</v>
          </cell>
          <cell r="M5551">
            <v>129.21</v>
          </cell>
          <cell r="N5551">
            <v>30.39</v>
          </cell>
          <cell r="O5551">
            <v>0.2351985140469004</v>
          </cell>
          <cell r="P5551">
            <v>240</v>
          </cell>
          <cell r="Q5551">
            <v>110000</v>
          </cell>
          <cell r="R5551">
            <v>8.5759229161829573</v>
          </cell>
          <cell r="S5551">
            <v>54.843529411764706</v>
          </cell>
          <cell r="T5551">
            <v>30371</v>
          </cell>
          <cell r="U5551">
            <v>10.750837527869846</v>
          </cell>
          <cell r="V5551">
            <v>2356041</v>
          </cell>
          <cell r="W5551">
            <v>55134.3</v>
          </cell>
          <cell r="X5551">
            <v>35.4</v>
          </cell>
          <cell r="Y5551">
            <v>29.6</v>
          </cell>
          <cell r="Z5551">
            <v>0</v>
          </cell>
        </row>
        <row r="5552">
          <cell r="A5552">
            <v>43169</v>
          </cell>
          <cell r="B5552">
            <v>0</v>
          </cell>
          <cell r="C5552">
            <v>0</v>
          </cell>
          <cell r="D5552">
            <v>63319</v>
          </cell>
          <cell r="E5552">
            <v>2051670</v>
          </cell>
          <cell r="F5552">
            <v>106280</v>
          </cell>
          <cell r="H5552">
            <v>0</v>
          </cell>
          <cell r="I5552">
            <v>0</v>
          </cell>
          <cell r="J5552">
            <v>0</v>
          </cell>
          <cell r="K5552">
            <v>0</v>
          </cell>
          <cell r="L5552">
            <v>810</v>
          </cell>
          <cell r="M5552">
            <v>127.07</v>
          </cell>
          <cell r="N5552">
            <v>30.65</v>
          </cell>
          <cell r="O5552">
            <v>0.2412056346895412</v>
          </cell>
          <cell r="P5552">
            <v>240</v>
          </cell>
          <cell r="Q5552">
            <v>96000</v>
          </cell>
          <cell r="R5552">
            <v>8.4911859604942155</v>
          </cell>
          <cell r="S5552">
            <v>78.171604938271599</v>
          </cell>
          <cell r="T5552">
            <v>26679</v>
          </cell>
          <cell r="U5552">
            <v>10.016925460176141</v>
          </cell>
          <cell r="V5552">
            <v>2221269</v>
          </cell>
          <cell r="W5552">
            <v>56389.3</v>
          </cell>
          <cell r="X5552">
            <v>44.3</v>
          </cell>
          <cell r="Y5552">
            <v>20.700000000000003</v>
          </cell>
          <cell r="Z5552">
            <v>0</v>
          </cell>
        </row>
        <row r="5553">
          <cell r="A5553">
            <v>43170</v>
          </cell>
          <cell r="B5553">
            <v>0</v>
          </cell>
          <cell r="C5553">
            <v>0</v>
          </cell>
          <cell r="D5553">
            <v>141607</v>
          </cell>
          <cell r="E5553">
            <v>2103800</v>
          </cell>
          <cell r="F5553">
            <v>111290</v>
          </cell>
          <cell r="H5553">
            <v>0</v>
          </cell>
          <cell r="I5553">
            <v>0</v>
          </cell>
          <cell r="J5553">
            <v>0</v>
          </cell>
          <cell r="K5553">
            <v>0</v>
          </cell>
          <cell r="L5553">
            <v>2190</v>
          </cell>
          <cell r="M5553">
            <v>131.97</v>
          </cell>
          <cell r="N5553">
            <v>32.76</v>
          </cell>
          <cell r="O5553">
            <v>0.2482382359627188</v>
          </cell>
          <cell r="P5553">
            <v>240</v>
          </cell>
          <cell r="Q5553">
            <v>107000</v>
          </cell>
          <cell r="R5553">
            <v>8.3923997878305681</v>
          </cell>
          <cell r="S5553">
            <v>64.660730593607312</v>
          </cell>
          <cell r="T5553">
            <v>25024</v>
          </cell>
          <cell r="U5553">
            <v>8.8556212359925777</v>
          </cell>
          <cell r="V5553">
            <v>2356697</v>
          </cell>
          <cell r="W5553">
            <v>51559.4</v>
          </cell>
          <cell r="X5553">
            <v>43.4</v>
          </cell>
          <cell r="Y5553">
            <v>21.6</v>
          </cell>
          <cell r="Z5553">
            <v>0</v>
          </cell>
        </row>
        <row r="5554">
          <cell r="A5554">
            <v>43171</v>
          </cell>
          <cell r="B5554">
            <v>0</v>
          </cell>
          <cell r="C5554">
            <v>0</v>
          </cell>
          <cell r="D5554">
            <v>284339</v>
          </cell>
          <cell r="E5554">
            <v>2151790</v>
          </cell>
          <cell r="F5554">
            <v>118720</v>
          </cell>
          <cell r="H5554">
            <v>0</v>
          </cell>
          <cell r="I5554">
            <v>0</v>
          </cell>
          <cell r="J5554">
            <v>0</v>
          </cell>
          <cell r="K5554">
            <v>0</v>
          </cell>
          <cell r="L5554">
            <v>3760</v>
          </cell>
          <cell r="M5554">
            <v>135.34</v>
          </cell>
          <cell r="N5554">
            <v>32.08</v>
          </cell>
          <cell r="O5554">
            <v>0.23703265848972954</v>
          </cell>
          <cell r="P5554">
            <v>240</v>
          </cell>
          <cell r="Q5554">
            <v>109000</v>
          </cell>
          <cell r="R5554">
            <v>8.3881705334712571</v>
          </cell>
          <cell r="S5554">
            <v>75.622074468085103</v>
          </cell>
          <cell r="T5554">
            <v>27490</v>
          </cell>
          <cell r="U5554">
            <v>8.9737827949910152</v>
          </cell>
          <cell r="V5554">
            <v>2554849</v>
          </cell>
          <cell r="W5554">
            <v>49465.3</v>
          </cell>
          <cell r="X5554">
            <v>35.799999999999997</v>
          </cell>
          <cell r="Y5554">
            <v>29.200000000000003</v>
          </cell>
          <cell r="Z5554">
            <v>0</v>
          </cell>
        </row>
        <row r="5555">
          <cell r="A5555">
            <v>43172</v>
          </cell>
          <cell r="B5555">
            <v>0</v>
          </cell>
          <cell r="C5555">
            <v>0</v>
          </cell>
          <cell r="D5555">
            <v>208106</v>
          </cell>
          <cell r="E5555">
            <v>2149140</v>
          </cell>
          <cell r="F5555">
            <v>117180</v>
          </cell>
          <cell r="H5555">
            <v>0</v>
          </cell>
          <cell r="I5555">
            <v>0</v>
          </cell>
          <cell r="J5555">
            <v>0</v>
          </cell>
          <cell r="K5555">
            <v>0</v>
          </cell>
          <cell r="L5555">
            <v>3140</v>
          </cell>
          <cell r="M5555">
            <v>134.58000000000001</v>
          </cell>
          <cell r="N5555">
            <v>30.46</v>
          </cell>
          <cell r="O5555">
            <v>0.22633377916480901</v>
          </cell>
          <cell r="P5555">
            <v>240</v>
          </cell>
          <cell r="Q5555">
            <v>113000</v>
          </cell>
          <cell r="R5555">
            <v>8.4199732501114575</v>
          </cell>
          <cell r="S5555">
            <v>66.275796178343953</v>
          </cell>
          <cell r="T5555">
            <v>28110</v>
          </cell>
          <cell r="U5555">
            <v>9.4744154806003493</v>
          </cell>
          <cell r="V5555">
            <v>2474426</v>
          </cell>
          <cell r="W5555">
            <v>49568</v>
          </cell>
          <cell r="X5555">
            <v>37.1</v>
          </cell>
          <cell r="Y5555">
            <v>27.9</v>
          </cell>
          <cell r="Z5555">
            <v>0</v>
          </cell>
        </row>
        <row r="5556">
          <cell r="A5556">
            <v>43173</v>
          </cell>
          <cell r="B5556">
            <v>0</v>
          </cell>
          <cell r="C5556">
            <v>0</v>
          </cell>
          <cell r="D5556">
            <v>175409</v>
          </cell>
          <cell r="E5556">
            <v>2105890</v>
          </cell>
          <cell r="F5556">
            <v>114050</v>
          </cell>
          <cell r="H5556">
            <v>0</v>
          </cell>
          <cell r="I5556">
            <v>0</v>
          </cell>
          <cell r="J5556">
            <v>0</v>
          </cell>
          <cell r="K5556">
            <v>0</v>
          </cell>
          <cell r="L5556">
            <v>2740</v>
          </cell>
          <cell r="M5556">
            <v>133.44</v>
          </cell>
          <cell r="N5556">
            <v>30</v>
          </cell>
          <cell r="O5556">
            <v>0.22482014388489208</v>
          </cell>
          <cell r="P5556">
            <v>240</v>
          </cell>
          <cell r="Q5556">
            <v>115000</v>
          </cell>
          <cell r="R5556">
            <v>8.3181205035971217</v>
          </cell>
          <cell r="S5556">
            <v>64.017883211678836</v>
          </cell>
          <cell r="T5556">
            <v>28416</v>
          </cell>
          <cell r="U5556">
            <v>9.8937332305229848</v>
          </cell>
          <cell r="V5556">
            <v>2395349</v>
          </cell>
          <cell r="W5556">
            <v>54296.2</v>
          </cell>
          <cell r="X5556">
            <v>36.4</v>
          </cell>
          <cell r="Y5556">
            <v>28.6</v>
          </cell>
          <cell r="Z5556">
            <v>0</v>
          </cell>
        </row>
        <row r="5557">
          <cell r="A5557">
            <v>43174</v>
          </cell>
          <cell r="B5557">
            <v>0</v>
          </cell>
          <cell r="C5557">
            <v>0</v>
          </cell>
          <cell r="D5557">
            <v>27527</v>
          </cell>
          <cell r="E5557">
            <v>1885530</v>
          </cell>
          <cell r="F5557">
            <v>103490</v>
          </cell>
          <cell r="H5557">
            <v>0</v>
          </cell>
          <cell r="I5557">
            <v>0</v>
          </cell>
          <cell r="J5557">
            <v>0</v>
          </cell>
          <cell r="K5557">
            <v>0</v>
          </cell>
          <cell r="L5557">
            <v>340</v>
          </cell>
          <cell r="M5557">
            <v>118.86</v>
          </cell>
          <cell r="N5557">
            <v>26.22</v>
          </cell>
          <cell r="O5557">
            <v>0.22059565875820292</v>
          </cell>
          <cell r="P5557">
            <v>240</v>
          </cell>
          <cell r="Q5557">
            <v>89000</v>
          </cell>
          <cell r="R5557">
            <v>8.367070503112906</v>
          </cell>
          <cell r="S5557">
            <v>80.961764705882359</v>
          </cell>
          <cell r="T5557">
            <v>26535</v>
          </cell>
          <cell r="U5557">
            <v>10.974299136097496</v>
          </cell>
          <cell r="V5557">
            <v>2016547</v>
          </cell>
          <cell r="W5557">
            <v>53391.3</v>
          </cell>
          <cell r="X5557">
            <v>52.6</v>
          </cell>
          <cell r="Y5557">
            <v>12.399999999999999</v>
          </cell>
          <cell r="Z5557">
            <v>0</v>
          </cell>
        </row>
        <row r="5558">
          <cell r="A5558">
            <v>43175</v>
          </cell>
          <cell r="B5558">
            <v>0</v>
          </cell>
          <cell r="C5558">
            <v>0</v>
          </cell>
          <cell r="D5558">
            <v>18445</v>
          </cell>
          <cell r="E5558">
            <v>1961170</v>
          </cell>
          <cell r="F5558">
            <v>108080</v>
          </cell>
          <cell r="H5558">
            <v>0</v>
          </cell>
          <cell r="I5558">
            <v>0</v>
          </cell>
          <cell r="J5558">
            <v>0</v>
          </cell>
          <cell r="K5558">
            <v>0</v>
          </cell>
          <cell r="L5558">
            <v>430</v>
          </cell>
          <cell r="M5558">
            <v>119.41</v>
          </cell>
          <cell r="N5558">
            <v>26.58</v>
          </cell>
          <cell r="O5558">
            <v>0.22259442257767356</v>
          </cell>
          <cell r="P5558">
            <v>240</v>
          </cell>
          <cell r="Q5558">
            <v>90000</v>
          </cell>
          <cell r="R5558">
            <v>8.6644753370739469</v>
          </cell>
          <cell r="S5558">
            <v>42.895348837209305</v>
          </cell>
          <cell r="T5558">
            <v>25035</v>
          </cell>
          <cell r="U5558">
            <v>10.001072953664208</v>
          </cell>
          <cell r="V5558">
            <v>2087695</v>
          </cell>
          <cell r="W5558">
            <v>52537.2</v>
          </cell>
          <cell r="X5558">
            <v>47.9</v>
          </cell>
          <cell r="Y5558">
            <v>17.100000000000001</v>
          </cell>
          <cell r="Z5558">
            <v>0</v>
          </cell>
        </row>
        <row r="5559">
          <cell r="A5559">
            <v>43176</v>
          </cell>
          <cell r="B5559">
            <v>0</v>
          </cell>
          <cell r="C5559">
            <v>0</v>
          </cell>
          <cell r="D5559">
            <v>1269</v>
          </cell>
          <cell r="E5559">
            <v>1885010</v>
          </cell>
          <cell r="F5559">
            <v>102700</v>
          </cell>
          <cell r="H5559">
            <v>0</v>
          </cell>
          <cell r="I5559">
            <v>0</v>
          </cell>
          <cell r="J5559">
            <v>0</v>
          </cell>
          <cell r="K5559">
            <v>0</v>
          </cell>
          <cell r="L5559">
            <v>30</v>
          </cell>
          <cell r="M5559">
            <v>114.82</v>
          </cell>
          <cell r="N5559">
            <v>26.28</v>
          </cell>
          <cell r="O5559">
            <v>0.22887998606514548</v>
          </cell>
          <cell r="P5559">
            <v>240</v>
          </cell>
          <cell r="Q5559">
            <v>90000</v>
          </cell>
          <cell r="R5559">
            <v>8.6557655460721126</v>
          </cell>
          <cell r="S5559">
            <v>42.3</v>
          </cell>
          <cell r="T5559">
            <v>24152</v>
          </cell>
          <cell r="U5559">
            <v>10.127189879832818</v>
          </cell>
          <cell r="V5559">
            <v>1988979</v>
          </cell>
          <cell r="W5559">
            <v>42535.8</v>
          </cell>
          <cell r="X5559">
            <v>50.4</v>
          </cell>
          <cell r="Y5559">
            <v>14.600000000000001</v>
          </cell>
          <cell r="Z5559">
            <v>0</v>
          </cell>
        </row>
        <row r="5560">
          <cell r="A5560">
            <v>43177</v>
          </cell>
          <cell r="B5560">
            <v>0</v>
          </cell>
          <cell r="C5560">
            <v>0</v>
          </cell>
          <cell r="D5560">
            <v>13194</v>
          </cell>
          <cell r="E5560">
            <v>2103490</v>
          </cell>
          <cell r="F5560">
            <v>114330</v>
          </cell>
          <cell r="H5560">
            <v>0</v>
          </cell>
          <cell r="I5560">
            <v>0</v>
          </cell>
          <cell r="J5560">
            <v>0</v>
          </cell>
          <cell r="K5560">
            <v>0</v>
          </cell>
          <cell r="L5560">
            <v>1380</v>
          </cell>
          <cell r="M5560">
            <v>129.41</v>
          </cell>
          <cell r="N5560">
            <v>29.94</v>
          </cell>
          <cell r="O5560">
            <v>0.23135770033227726</v>
          </cell>
          <cell r="P5560">
            <v>240</v>
          </cell>
          <cell r="Q5560">
            <v>95000</v>
          </cell>
          <cell r="R5560">
            <v>8.5689668495479481</v>
          </cell>
          <cell r="S5560">
            <v>9.5608695652173914</v>
          </cell>
          <cell r="T5560">
            <v>26683</v>
          </cell>
          <cell r="U5560">
            <v>9.9746671244555163</v>
          </cell>
          <cell r="V5560">
            <v>2231014</v>
          </cell>
          <cell r="W5560">
            <v>45435.199999999997</v>
          </cell>
          <cell r="X5560">
            <v>41.6</v>
          </cell>
          <cell r="Y5560">
            <v>23.4</v>
          </cell>
          <cell r="Z5560">
            <v>0</v>
          </cell>
        </row>
        <row r="5561">
          <cell r="A5561">
            <v>43178</v>
          </cell>
          <cell r="B5561">
            <v>0</v>
          </cell>
          <cell r="C5561">
            <v>0</v>
          </cell>
          <cell r="D5561">
            <v>5502</v>
          </cell>
          <cell r="E5561">
            <v>1989610</v>
          </cell>
          <cell r="F5561">
            <v>106180</v>
          </cell>
          <cell r="H5561">
            <v>0</v>
          </cell>
          <cell r="I5561">
            <v>0</v>
          </cell>
          <cell r="J5561">
            <v>0</v>
          </cell>
          <cell r="K5561">
            <v>0</v>
          </cell>
          <cell r="L5561">
            <v>320</v>
          </cell>
          <cell r="M5561">
            <v>124.35</v>
          </cell>
          <cell r="N5561">
            <v>29.14</v>
          </cell>
          <cell r="O5561">
            <v>0.23433856051467633</v>
          </cell>
          <cell r="P5561">
            <v>240</v>
          </cell>
          <cell r="Q5561">
            <v>87000</v>
          </cell>
          <cell r="R5561">
            <v>8.4269802975472459</v>
          </cell>
          <cell r="S5561">
            <v>17.193750000000001</v>
          </cell>
          <cell r="T5561">
            <v>25103</v>
          </cell>
          <cell r="U5561">
            <v>9.9633473120346903</v>
          </cell>
          <cell r="V5561">
            <v>2101292</v>
          </cell>
          <cell r="W5561">
            <v>42273.9</v>
          </cell>
          <cell r="X5561">
            <v>45.7</v>
          </cell>
          <cell r="Y5561">
            <v>19.299999999999997</v>
          </cell>
          <cell r="Z5561">
            <v>0</v>
          </cell>
        </row>
        <row r="5562">
          <cell r="A5562">
            <v>43179</v>
          </cell>
          <cell r="B5562">
            <v>0</v>
          </cell>
          <cell r="C5562">
            <v>0</v>
          </cell>
          <cell r="D5562">
            <v>202592</v>
          </cell>
          <cell r="E5562">
            <v>2105520</v>
          </cell>
          <cell r="F5562">
            <v>115680</v>
          </cell>
          <cell r="H5562">
            <v>0</v>
          </cell>
          <cell r="I5562">
            <v>0</v>
          </cell>
          <cell r="J5562">
            <v>0</v>
          </cell>
          <cell r="K5562">
            <v>0</v>
          </cell>
          <cell r="L5562">
            <v>3450</v>
          </cell>
          <cell r="M5562">
            <v>133.69</v>
          </cell>
          <cell r="N5562">
            <v>29.34</v>
          </cell>
          <cell r="O5562">
            <v>0.21946293664447603</v>
          </cell>
          <cell r="P5562">
            <v>240</v>
          </cell>
          <cell r="Q5562">
            <v>106000</v>
          </cell>
          <cell r="R5562">
            <v>8.3072780312663621</v>
          </cell>
          <cell r="S5562">
            <v>58.72231884057971</v>
          </cell>
          <cell r="T5562">
            <v>27884</v>
          </cell>
          <cell r="U5562">
            <v>9.5945757721784712</v>
          </cell>
          <cell r="V5562">
            <v>2423792</v>
          </cell>
          <cell r="W5562">
            <v>51177.5</v>
          </cell>
          <cell r="X5562">
            <v>39.9</v>
          </cell>
          <cell r="Y5562">
            <v>25.1</v>
          </cell>
          <cell r="Z5562">
            <v>0</v>
          </cell>
        </row>
        <row r="5563">
          <cell r="A5563">
            <v>43180</v>
          </cell>
          <cell r="B5563">
            <v>0</v>
          </cell>
          <cell r="C5563">
            <v>0</v>
          </cell>
          <cell r="D5563">
            <v>109457</v>
          </cell>
          <cell r="E5563">
            <v>2132790</v>
          </cell>
          <cell r="F5563">
            <v>117230</v>
          </cell>
          <cell r="H5563">
            <v>0</v>
          </cell>
          <cell r="I5563">
            <v>0</v>
          </cell>
          <cell r="J5563">
            <v>0</v>
          </cell>
          <cell r="K5563">
            <v>0</v>
          </cell>
          <cell r="L5563">
            <v>1960</v>
          </cell>
          <cell r="M5563">
            <v>132.61000000000001</v>
          </cell>
          <cell r="N5563">
            <v>28.57</v>
          </cell>
          <cell r="O5563">
            <v>0.21544378252017191</v>
          </cell>
          <cell r="P5563">
            <v>240</v>
          </cell>
          <cell r="Q5563">
            <v>103000</v>
          </cell>
          <cell r="R5563">
            <v>8.4835985219817509</v>
          </cell>
          <cell r="S5563">
            <v>55.845408163265304</v>
          </cell>
          <cell r="T5563">
            <v>28144</v>
          </cell>
          <cell r="U5563">
            <v>9.9480079695627452</v>
          </cell>
          <cell r="V5563">
            <v>2359477</v>
          </cell>
          <cell r="W5563">
            <v>46203.5</v>
          </cell>
          <cell r="X5563">
            <v>39.6</v>
          </cell>
          <cell r="Y5563">
            <v>25.4</v>
          </cell>
          <cell r="Z5563">
            <v>0</v>
          </cell>
        </row>
        <row r="5564">
          <cell r="A5564">
            <v>43181</v>
          </cell>
          <cell r="B5564">
            <v>0</v>
          </cell>
          <cell r="C5564">
            <v>0</v>
          </cell>
          <cell r="D5564">
            <v>88956</v>
          </cell>
          <cell r="E5564">
            <v>2068840</v>
          </cell>
          <cell r="F5564">
            <v>112960</v>
          </cell>
          <cell r="H5564">
            <v>0</v>
          </cell>
          <cell r="I5564">
            <v>0</v>
          </cell>
          <cell r="J5564">
            <v>0</v>
          </cell>
          <cell r="K5564">
            <v>0</v>
          </cell>
          <cell r="L5564">
            <v>1430</v>
          </cell>
          <cell r="M5564">
            <v>130.9</v>
          </cell>
          <cell r="N5564">
            <v>27.67</v>
          </cell>
          <cell r="O5564">
            <v>0.21138273491214668</v>
          </cell>
          <cell r="P5564">
            <v>240</v>
          </cell>
          <cell r="Q5564">
            <v>105000</v>
          </cell>
          <cell r="R5564">
            <v>8.3338426279602746</v>
          </cell>
          <cell r="S5564">
            <v>62.206993006993009</v>
          </cell>
          <cell r="T5564">
            <v>32672</v>
          </cell>
          <cell r="U5564">
            <v>11.999725201650904</v>
          </cell>
          <cell r="V5564">
            <v>2270756</v>
          </cell>
          <cell r="W5564">
            <v>52124.3</v>
          </cell>
          <cell r="X5564">
            <v>39.200000000000003</v>
          </cell>
          <cell r="Y5564">
            <v>25.799999999999997</v>
          </cell>
          <cell r="Z5564">
            <v>0</v>
          </cell>
        </row>
        <row r="5565">
          <cell r="A5565">
            <v>43182</v>
          </cell>
          <cell r="B5565">
            <v>0</v>
          </cell>
          <cell r="C5565">
            <v>0</v>
          </cell>
          <cell r="D5565">
            <v>1077</v>
          </cell>
          <cell r="E5565">
            <v>2001720</v>
          </cell>
          <cell r="F5565">
            <v>106080</v>
          </cell>
          <cell r="H5565">
            <v>0</v>
          </cell>
          <cell r="I5565">
            <v>0</v>
          </cell>
          <cell r="J5565">
            <v>0</v>
          </cell>
          <cell r="K5565">
            <v>0</v>
          </cell>
          <cell r="L5565">
            <v>190</v>
          </cell>
          <cell r="M5565">
            <v>124.65</v>
          </cell>
          <cell r="N5565">
            <v>26.8</v>
          </cell>
          <cell r="O5565">
            <v>0.21500200561572402</v>
          </cell>
          <cell r="P5565">
            <v>240</v>
          </cell>
          <cell r="Q5565">
            <v>90000</v>
          </cell>
          <cell r="R5565">
            <v>8.4548736462093856</v>
          </cell>
          <cell r="S5565">
            <v>5.6684210526315786</v>
          </cell>
          <cell r="T5565">
            <v>31440</v>
          </cell>
          <cell r="U5565">
            <v>12.43361277115735</v>
          </cell>
          <cell r="V5565">
            <v>2108877</v>
          </cell>
          <cell r="W5565">
            <v>52936.6</v>
          </cell>
          <cell r="X5565">
            <v>45.9</v>
          </cell>
          <cell r="Y5565">
            <v>19.100000000000001</v>
          </cell>
          <cell r="Z5565">
            <v>0</v>
          </cell>
        </row>
        <row r="5566">
          <cell r="A5566">
            <v>43183</v>
          </cell>
          <cell r="B5566">
            <v>0</v>
          </cell>
          <cell r="C5566">
            <v>0</v>
          </cell>
          <cell r="D5566">
            <v>15772</v>
          </cell>
          <cell r="E5566">
            <v>2066120</v>
          </cell>
          <cell r="F5566">
            <v>111790</v>
          </cell>
          <cell r="H5566">
            <v>0</v>
          </cell>
          <cell r="I5566">
            <v>0</v>
          </cell>
          <cell r="J5566">
            <v>0</v>
          </cell>
          <cell r="K5566">
            <v>0</v>
          </cell>
          <cell r="L5566">
            <v>1080</v>
          </cell>
          <cell r="M5566">
            <v>128.44999999999999</v>
          </cell>
          <cell r="N5566">
            <v>29.24</v>
          </cell>
          <cell r="O5566">
            <v>0.22763721292331648</v>
          </cell>
          <cell r="P5566">
            <v>240</v>
          </cell>
          <cell r="Q5566">
            <v>96000</v>
          </cell>
          <cell r="R5566">
            <v>8.4776566757493192</v>
          </cell>
          <cell r="S5566">
            <v>14.603703703703705</v>
          </cell>
          <cell r="T5566">
            <v>32207</v>
          </cell>
          <cell r="U5566">
            <v>12.244545016096225</v>
          </cell>
          <cell r="V5566">
            <v>2193682</v>
          </cell>
          <cell r="W5566">
            <v>49862.8</v>
          </cell>
          <cell r="X5566">
            <v>44.7</v>
          </cell>
          <cell r="Y5566">
            <v>20.299999999999997</v>
          </cell>
          <cell r="Z5566">
            <v>0</v>
          </cell>
        </row>
        <row r="5567">
          <cell r="A5567">
            <v>43184</v>
          </cell>
          <cell r="B5567">
            <v>0</v>
          </cell>
          <cell r="C5567">
            <v>0</v>
          </cell>
          <cell r="D5567">
            <v>105836</v>
          </cell>
          <cell r="E5567">
            <v>2129460</v>
          </cell>
          <cell r="F5567">
            <v>119140</v>
          </cell>
          <cell r="H5567">
            <v>0</v>
          </cell>
          <cell r="I5567">
            <v>0</v>
          </cell>
          <cell r="J5567">
            <v>0</v>
          </cell>
          <cell r="K5567">
            <v>0</v>
          </cell>
          <cell r="L5567">
            <v>2120</v>
          </cell>
          <cell r="M5567">
            <v>130.49</v>
          </cell>
          <cell r="N5567">
            <v>30.83</v>
          </cell>
          <cell r="O5567">
            <v>0.23626331519656676</v>
          </cell>
          <cell r="P5567">
            <v>240</v>
          </cell>
          <cell r="Q5567">
            <v>102000</v>
          </cell>
          <cell r="R5567">
            <v>8.6159858993026273</v>
          </cell>
          <cell r="S5567">
            <v>49.922641509433966</v>
          </cell>
          <cell r="T5567">
            <v>33667</v>
          </cell>
          <cell r="U5567">
            <v>11.925691758026124</v>
          </cell>
          <cell r="V5567">
            <v>2354436</v>
          </cell>
          <cell r="W5567">
            <v>46658.8</v>
          </cell>
          <cell r="X5567">
            <v>40.4</v>
          </cell>
          <cell r="Y5567">
            <v>24.6</v>
          </cell>
          <cell r="Z5567">
            <v>0</v>
          </cell>
        </row>
        <row r="5568">
          <cell r="A5568">
            <v>43185</v>
          </cell>
          <cell r="B5568">
            <v>0</v>
          </cell>
          <cell r="C5568">
            <v>0</v>
          </cell>
          <cell r="D5568">
            <v>26965</v>
          </cell>
          <cell r="E5568">
            <v>2014420</v>
          </cell>
          <cell r="F5568">
            <v>108300</v>
          </cell>
          <cell r="H5568">
            <v>0</v>
          </cell>
          <cell r="I5568">
            <v>0</v>
          </cell>
          <cell r="J5568">
            <v>0</v>
          </cell>
          <cell r="K5568">
            <v>0</v>
          </cell>
          <cell r="L5568">
            <v>790</v>
          </cell>
          <cell r="M5568">
            <v>124.72</v>
          </cell>
          <cell r="N5568">
            <v>28.91</v>
          </cell>
          <cell r="O5568">
            <v>0.23179923027581784</v>
          </cell>
          <cell r="P5568">
            <v>240</v>
          </cell>
          <cell r="Q5568">
            <v>100000</v>
          </cell>
          <cell r="R5568">
            <v>8.5099422706863379</v>
          </cell>
          <cell r="S5568">
            <v>34.132911392405063</v>
          </cell>
          <cell r="T5568">
            <v>30260</v>
          </cell>
          <cell r="U5568">
            <v>11.739785131309937</v>
          </cell>
          <cell r="V5568">
            <v>2149685</v>
          </cell>
          <cell r="W5568">
            <v>50325.5</v>
          </cell>
          <cell r="X5568">
            <v>44.5</v>
          </cell>
          <cell r="Y5568">
            <v>20.5</v>
          </cell>
          <cell r="Z5568">
            <v>0</v>
          </cell>
        </row>
        <row r="5569">
          <cell r="A5569">
            <v>43186</v>
          </cell>
          <cell r="B5569">
            <v>0</v>
          </cell>
          <cell r="C5569">
            <v>0</v>
          </cell>
          <cell r="D5569">
            <v>890</v>
          </cell>
          <cell r="E5569">
            <v>1835400</v>
          </cell>
          <cell r="F5569">
            <v>102690</v>
          </cell>
          <cell r="H5569">
            <v>0</v>
          </cell>
          <cell r="I5569">
            <v>0</v>
          </cell>
          <cell r="J5569">
            <v>0</v>
          </cell>
          <cell r="K5569">
            <v>0</v>
          </cell>
          <cell r="L5569">
            <v>120</v>
          </cell>
          <cell r="M5569">
            <v>112.44</v>
          </cell>
          <cell r="N5569">
            <v>24.7</v>
          </cell>
          <cell r="O5569">
            <v>0.21967271433653504</v>
          </cell>
          <cell r="P5569">
            <v>240</v>
          </cell>
          <cell r="Q5569">
            <v>90000</v>
          </cell>
          <cell r="R5569">
            <v>8.6183297758804702</v>
          </cell>
          <cell r="S5569">
            <v>7.416666666666667</v>
          </cell>
          <cell r="T5569">
            <v>23120</v>
          </cell>
          <cell r="U5569">
            <v>9.9444450174834174</v>
          </cell>
          <cell r="V5569">
            <v>1938980</v>
          </cell>
          <cell r="W5569">
            <v>52937.599999999999</v>
          </cell>
          <cell r="X5569">
            <v>56.4</v>
          </cell>
          <cell r="Y5569">
            <v>8.6000000000000014</v>
          </cell>
          <cell r="Z5569">
            <v>4.2815999999999832</v>
          </cell>
        </row>
        <row r="5570">
          <cell r="A5570">
            <v>43187</v>
          </cell>
          <cell r="B5570">
            <v>0</v>
          </cell>
          <cell r="C5570">
            <v>0</v>
          </cell>
          <cell r="D5570">
            <v>3179</v>
          </cell>
          <cell r="E5570">
            <v>2000040</v>
          </cell>
          <cell r="F5570">
            <v>106870</v>
          </cell>
          <cell r="H5570">
            <v>0</v>
          </cell>
          <cell r="I5570">
            <v>0</v>
          </cell>
          <cell r="J5570">
            <v>0</v>
          </cell>
          <cell r="K5570">
            <v>0</v>
          </cell>
          <cell r="L5570">
            <v>380</v>
          </cell>
          <cell r="M5570">
            <v>124.89</v>
          </cell>
          <cell r="N5570">
            <v>28.46</v>
          </cell>
          <cell r="O5570">
            <v>0.22788053487068621</v>
          </cell>
          <cell r="P5570">
            <v>240</v>
          </cell>
          <cell r="Q5570">
            <v>94000</v>
          </cell>
          <cell r="R5570">
            <v>8.4350628553126743</v>
          </cell>
          <cell r="S5570">
            <v>8.3657894736842113</v>
          </cell>
          <cell r="T5570">
            <v>23661</v>
          </cell>
          <cell r="U5570">
            <v>9.3518680965589596</v>
          </cell>
          <cell r="V5570">
            <v>2110089</v>
          </cell>
          <cell r="W5570">
            <v>47359.7</v>
          </cell>
          <cell r="X5570">
            <v>48.3</v>
          </cell>
          <cell r="Y5570">
            <v>16.700000000000003</v>
          </cell>
          <cell r="Z5570">
            <v>0</v>
          </cell>
        </row>
        <row r="5571">
          <cell r="A5571">
            <v>43188</v>
          </cell>
          <cell r="B5571">
            <v>0</v>
          </cell>
          <cell r="C5571">
            <v>0</v>
          </cell>
          <cell r="D5571">
            <v>257776</v>
          </cell>
          <cell r="E5571">
            <v>1676220</v>
          </cell>
          <cell r="F5571">
            <v>70880</v>
          </cell>
          <cell r="H5571">
            <v>0</v>
          </cell>
          <cell r="I5571">
            <v>0</v>
          </cell>
          <cell r="J5571">
            <v>0</v>
          </cell>
          <cell r="K5571">
            <v>0</v>
          </cell>
          <cell r="L5571">
            <v>3630</v>
          </cell>
          <cell r="M5571">
            <v>108.67</v>
          </cell>
          <cell r="N5571">
            <v>23.6</v>
          </cell>
          <cell r="O5571">
            <v>0.21717125241557009</v>
          </cell>
          <cell r="P5571">
            <v>240</v>
          </cell>
          <cell r="Q5571">
            <v>86000</v>
          </cell>
          <cell r="R5571">
            <v>8.0385570994754758</v>
          </cell>
          <cell r="S5571">
            <v>71.012672176308541</v>
          </cell>
          <cell r="T5571">
            <v>21418</v>
          </cell>
          <cell r="U5571">
            <v>8.9095844331519753</v>
          </cell>
          <cell r="V5571">
            <v>2004876</v>
          </cell>
          <cell r="W5571">
            <v>40023.800000000003</v>
          </cell>
          <cell r="X5571">
            <v>50.8</v>
          </cell>
          <cell r="Y5571">
            <v>14.200000000000003</v>
          </cell>
          <cell r="Z5571">
            <v>0.23679999999999524</v>
          </cell>
        </row>
        <row r="5572">
          <cell r="A5572">
            <v>43189</v>
          </cell>
          <cell r="B5572">
            <v>0</v>
          </cell>
          <cell r="C5572">
            <v>0</v>
          </cell>
          <cell r="D5572">
            <v>316399</v>
          </cell>
          <cell r="E5572">
            <v>1609740</v>
          </cell>
          <cell r="F5572">
            <v>87870</v>
          </cell>
          <cell r="H5572">
            <v>0</v>
          </cell>
          <cell r="I5572">
            <v>0</v>
          </cell>
          <cell r="J5572">
            <v>0</v>
          </cell>
          <cell r="K5572">
            <v>0</v>
          </cell>
          <cell r="L5572">
            <v>3950</v>
          </cell>
          <cell r="M5572">
            <v>104.12</v>
          </cell>
          <cell r="N5572">
            <v>21.89</v>
          </cell>
          <cell r="O5572">
            <v>0.21023818670764502</v>
          </cell>
          <cell r="P5572">
            <v>240</v>
          </cell>
          <cell r="Q5572">
            <v>94000</v>
          </cell>
          <cell r="R5572">
            <v>8.1521801767191704</v>
          </cell>
          <cell r="S5572">
            <v>80.101012658227845</v>
          </cell>
          <cell r="T5572">
            <v>18246</v>
          </cell>
          <cell r="U5572">
            <v>7.5556583908016295</v>
          </cell>
          <cell r="V5572">
            <v>2014009</v>
          </cell>
          <cell r="W5572">
            <v>47307.8</v>
          </cell>
          <cell r="X5572">
            <v>48.7</v>
          </cell>
          <cell r="Y5572">
            <v>16.299999999999997</v>
          </cell>
          <cell r="Z5572">
            <v>0</v>
          </cell>
        </row>
        <row r="5573">
          <cell r="A5573">
            <v>43190</v>
          </cell>
          <cell r="B5573">
            <v>0</v>
          </cell>
          <cell r="C5573">
            <v>0</v>
          </cell>
          <cell r="D5573">
            <v>144829</v>
          </cell>
          <cell r="E5573">
            <v>2118050</v>
          </cell>
          <cell r="F5573">
            <v>108520</v>
          </cell>
          <cell r="H5573">
            <v>0</v>
          </cell>
          <cell r="I5573">
            <v>0</v>
          </cell>
          <cell r="J5573">
            <v>0</v>
          </cell>
          <cell r="K5573">
            <v>0</v>
          </cell>
          <cell r="L5573">
            <v>2300</v>
          </cell>
          <cell r="M5573">
            <v>133.75</v>
          </cell>
          <cell r="N5573">
            <v>32.020000000000003</v>
          </cell>
          <cell r="O5573">
            <v>0.23940186915887854</v>
          </cell>
          <cell r="P5573">
            <v>240</v>
          </cell>
          <cell r="Q5573">
            <v>104000</v>
          </cell>
          <cell r="R5573">
            <v>8.3236261682242993</v>
          </cell>
          <cell r="S5573">
            <v>62.969130434782606</v>
          </cell>
          <cell r="T5573">
            <v>23073</v>
          </cell>
          <cell r="U5573">
            <v>8.11456950095703</v>
          </cell>
          <cell r="V5573">
            <v>2371399</v>
          </cell>
          <cell r="W5573">
            <v>33781</v>
          </cell>
          <cell r="X5573">
            <v>48.5</v>
          </cell>
          <cell r="Y5573">
            <v>16.5</v>
          </cell>
          <cell r="Z5573">
            <v>0</v>
          </cell>
        </row>
        <row r="5574">
          <cell r="A5574">
            <v>43191</v>
          </cell>
          <cell r="B5574">
            <v>0</v>
          </cell>
          <cell r="C5574">
            <v>0</v>
          </cell>
          <cell r="D5574">
            <v>1010</v>
          </cell>
          <cell r="E5574">
            <v>1888820</v>
          </cell>
          <cell r="F5574">
            <v>101370</v>
          </cell>
          <cell r="H5574">
            <v>0</v>
          </cell>
          <cell r="I5574">
            <v>0</v>
          </cell>
          <cell r="J5574">
            <v>0</v>
          </cell>
          <cell r="K5574">
            <v>0</v>
          </cell>
          <cell r="L5574">
            <v>110</v>
          </cell>
          <cell r="M5574">
            <v>118.59</v>
          </cell>
          <cell r="N5574">
            <v>26.86</v>
          </cell>
          <cell r="O5574">
            <v>0.22649464541698286</v>
          </cell>
          <cell r="P5574">
            <v>240</v>
          </cell>
          <cell r="Q5574">
            <v>89000</v>
          </cell>
          <cell r="R5574">
            <v>8.391053208533604</v>
          </cell>
          <cell r="S5574">
            <v>9.1818181818181817</v>
          </cell>
          <cell r="T5574">
            <v>23779</v>
          </cell>
          <cell r="U5574">
            <v>9.9596655283246278</v>
          </cell>
          <cell r="V5574">
            <v>1991200</v>
          </cell>
          <cell r="W5574">
            <v>25222.1</v>
          </cell>
          <cell r="X5574">
            <v>42.6</v>
          </cell>
          <cell r="Y5574">
            <v>22.4</v>
          </cell>
          <cell r="Z5574">
            <v>0</v>
          </cell>
        </row>
        <row r="5575">
          <cell r="A5575">
            <v>43192</v>
          </cell>
          <cell r="B5575">
            <v>0</v>
          </cell>
          <cell r="C5575">
            <v>0</v>
          </cell>
          <cell r="D5575">
            <v>230000</v>
          </cell>
          <cell r="E5575">
            <v>2146380</v>
          </cell>
          <cell r="F5575">
            <v>113000</v>
          </cell>
          <cell r="H5575">
            <v>0</v>
          </cell>
          <cell r="I5575">
            <v>0</v>
          </cell>
          <cell r="J5575">
            <v>0</v>
          </cell>
          <cell r="K5575">
            <v>0</v>
          </cell>
          <cell r="L5575">
            <v>3260</v>
          </cell>
          <cell r="M5575">
            <v>134.43</v>
          </cell>
          <cell r="N5575">
            <v>30.86</v>
          </cell>
          <cell r="O5575">
            <v>0.22956185375288252</v>
          </cell>
          <cell r="P5575">
            <v>240</v>
          </cell>
          <cell r="Q5575">
            <v>111000</v>
          </cell>
          <cell r="R5575">
            <v>8.4035557539239747</v>
          </cell>
          <cell r="S5575">
            <v>70.552147239263803</v>
          </cell>
          <cell r="T5575">
            <v>25791</v>
          </cell>
          <cell r="U5575">
            <v>8.6405827957162025</v>
          </cell>
          <cell r="V5575">
            <v>2489380</v>
          </cell>
          <cell r="W5575">
            <v>42194</v>
          </cell>
          <cell r="X5575">
            <v>35.4</v>
          </cell>
          <cell r="Y5575">
            <v>29.6</v>
          </cell>
          <cell r="Z5575">
            <v>0</v>
          </cell>
        </row>
        <row r="5576">
          <cell r="A5576">
            <v>43193</v>
          </cell>
          <cell r="B5576">
            <v>0</v>
          </cell>
          <cell r="C5576">
            <v>0</v>
          </cell>
          <cell r="D5576">
            <v>3457</v>
          </cell>
          <cell r="E5576">
            <v>1870140</v>
          </cell>
          <cell r="F5576">
            <v>103010</v>
          </cell>
          <cell r="H5576">
            <v>0</v>
          </cell>
          <cell r="I5576">
            <v>0</v>
          </cell>
          <cell r="J5576">
            <v>0</v>
          </cell>
          <cell r="K5576">
            <v>0</v>
          </cell>
          <cell r="L5576">
            <v>450</v>
          </cell>
          <cell r="M5576">
            <v>116.42</v>
          </cell>
          <cell r="N5576">
            <v>25.54</v>
          </cell>
          <cell r="O5576">
            <v>0.21937811372616389</v>
          </cell>
          <cell r="P5576">
            <v>240</v>
          </cell>
          <cell r="Q5576">
            <v>90000</v>
          </cell>
          <cell r="R5576">
            <v>8.4742741796942109</v>
          </cell>
          <cell r="S5576">
            <v>7.6822222222222223</v>
          </cell>
          <cell r="T5576">
            <v>22432</v>
          </cell>
          <cell r="U5576">
            <v>9.4648496135043541</v>
          </cell>
          <cell r="V5576">
            <v>1976607</v>
          </cell>
          <cell r="W5576">
            <v>52622</v>
          </cell>
          <cell r="X5576">
            <v>56.8</v>
          </cell>
          <cell r="Y5576">
            <v>8.2000000000000028</v>
          </cell>
          <cell r="Z5576">
            <v>4.4895999999999816</v>
          </cell>
        </row>
        <row r="5577">
          <cell r="A5577">
            <v>43194</v>
          </cell>
          <cell r="B5577">
            <v>0</v>
          </cell>
          <cell r="C5577">
            <v>0</v>
          </cell>
          <cell r="D5577">
            <v>182686</v>
          </cell>
          <cell r="E5577">
            <v>2168720</v>
          </cell>
          <cell r="F5577">
            <v>112090</v>
          </cell>
          <cell r="H5577">
            <v>0</v>
          </cell>
          <cell r="I5577">
            <v>0</v>
          </cell>
          <cell r="J5577">
            <v>0</v>
          </cell>
          <cell r="K5577">
            <v>0</v>
          </cell>
          <cell r="L5577">
            <v>2740</v>
          </cell>
          <cell r="M5577">
            <v>136.69</v>
          </cell>
          <cell r="N5577">
            <v>30.85</v>
          </cell>
          <cell r="O5577">
            <v>0.22569317433608899</v>
          </cell>
          <cell r="P5577">
            <v>240</v>
          </cell>
          <cell r="Q5577">
            <v>111000</v>
          </cell>
          <cell r="R5577">
            <v>8.3430024142219619</v>
          </cell>
          <cell r="S5577">
            <v>66.67372262773722</v>
          </cell>
          <cell r="T5577">
            <v>24045</v>
          </cell>
          <cell r="U5577">
            <v>8.1402730103884871</v>
          </cell>
          <cell r="V5577">
            <v>2463496</v>
          </cell>
          <cell r="W5577">
            <v>53508.4</v>
          </cell>
          <cell r="X5577">
            <v>38.799999999999997</v>
          </cell>
          <cell r="Y5577">
            <v>26.200000000000003</v>
          </cell>
          <cell r="Z5577">
            <v>0</v>
          </cell>
        </row>
        <row r="5578">
          <cell r="A5578">
            <v>43195</v>
          </cell>
          <cell r="B5578">
            <v>0</v>
          </cell>
          <cell r="C5578">
            <v>0</v>
          </cell>
          <cell r="D5578">
            <v>84131</v>
          </cell>
          <cell r="E5578">
            <v>2080560</v>
          </cell>
          <cell r="F5578">
            <v>111730</v>
          </cell>
          <cell r="H5578">
            <v>0</v>
          </cell>
          <cell r="I5578">
            <v>0</v>
          </cell>
          <cell r="J5578">
            <v>0</v>
          </cell>
          <cell r="K5578">
            <v>0</v>
          </cell>
          <cell r="L5578">
            <v>1280</v>
          </cell>
          <cell r="M5578">
            <v>131.83000000000001</v>
          </cell>
          <cell r="N5578">
            <v>29.33</v>
          </cell>
          <cell r="O5578">
            <v>0.2224835014791777</v>
          </cell>
          <cell r="P5578">
            <v>240</v>
          </cell>
          <cell r="Q5578">
            <v>108000</v>
          </cell>
          <cell r="R5578">
            <v>8.3148372904498213</v>
          </cell>
          <cell r="S5578">
            <v>65.727343750000003</v>
          </cell>
          <cell r="T5578">
            <v>27507</v>
          </cell>
          <cell r="U5578">
            <v>10.077590217275276</v>
          </cell>
          <cell r="V5578">
            <v>2276421</v>
          </cell>
          <cell r="W5578">
            <v>42045.7</v>
          </cell>
          <cell r="X5578">
            <v>40.5</v>
          </cell>
          <cell r="Y5578">
            <v>24.5</v>
          </cell>
          <cell r="Z5578">
            <v>0</v>
          </cell>
        </row>
        <row r="5579">
          <cell r="A5579">
            <v>43196</v>
          </cell>
          <cell r="B5579">
            <v>0</v>
          </cell>
          <cell r="C5579">
            <v>0</v>
          </cell>
          <cell r="D5579">
            <v>54133</v>
          </cell>
          <cell r="E5579">
            <v>1983550</v>
          </cell>
          <cell r="F5579">
            <v>107830</v>
          </cell>
          <cell r="H5579">
            <v>0</v>
          </cell>
          <cell r="I5579">
            <v>0</v>
          </cell>
          <cell r="J5579">
            <v>0</v>
          </cell>
          <cell r="K5579">
            <v>0</v>
          </cell>
          <cell r="L5579">
            <v>940</v>
          </cell>
          <cell r="M5579">
            <v>131.13</v>
          </cell>
          <cell r="N5579">
            <v>28.31</v>
          </cell>
          <cell r="O5579">
            <v>0.21589262563867917</v>
          </cell>
          <cell r="P5579">
            <v>240</v>
          </cell>
          <cell r="Q5579">
            <v>105000</v>
          </cell>
          <cell r="R5579">
            <v>7.9744528330664224</v>
          </cell>
          <cell r="S5579">
            <v>57.588297872340426</v>
          </cell>
          <cell r="T5579">
            <v>30531</v>
          </cell>
          <cell r="U5579">
            <v>11.867956055265106</v>
          </cell>
          <cell r="V5579">
            <v>2145513</v>
          </cell>
          <cell r="W5579">
            <v>54964.5</v>
          </cell>
          <cell r="X5579">
            <v>48</v>
          </cell>
          <cell r="Y5579">
            <v>17</v>
          </cell>
          <cell r="Z5579">
            <v>0</v>
          </cell>
        </row>
        <row r="5580">
          <cell r="A5580">
            <v>43197</v>
          </cell>
          <cell r="B5580">
            <v>0</v>
          </cell>
          <cell r="C5580">
            <v>0</v>
          </cell>
          <cell r="D5580">
            <v>321894</v>
          </cell>
          <cell r="E5580">
            <v>2147940</v>
          </cell>
          <cell r="F5580">
            <v>112910</v>
          </cell>
          <cell r="H5580">
            <v>0</v>
          </cell>
          <cell r="I5580">
            <v>0</v>
          </cell>
          <cell r="J5580">
            <v>0</v>
          </cell>
          <cell r="K5580">
            <v>0</v>
          </cell>
          <cell r="L5580">
            <v>4250</v>
          </cell>
          <cell r="M5580">
            <v>138.82</v>
          </cell>
          <cell r="N5580">
            <v>30.83</v>
          </cell>
          <cell r="O5580">
            <v>0.22208615473274745</v>
          </cell>
          <cell r="P5580">
            <v>240</v>
          </cell>
          <cell r="Q5580">
            <v>111000</v>
          </cell>
          <cell r="R5580">
            <v>8.1430989770926381</v>
          </cell>
          <cell r="S5580">
            <v>75.739764705882351</v>
          </cell>
          <cell r="T5580">
            <v>29951</v>
          </cell>
          <cell r="U5580">
            <v>9.6715485545605766</v>
          </cell>
          <cell r="V5580">
            <v>2582744</v>
          </cell>
          <cell r="W5580">
            <v>50751</v>
          </cell>
          <cell r="X5580">
            <v>34.4</v>
          </cell>
          <cell r="Y5580">
            <v>30.6</v>
          </cell>
          <cell r="Z5580">
            <v>0</v>
          </cell>
        </row>
        <row r="5581">
          <cell r="A5581">
            <v>43198</v>
          </cell>
          <cell r="B5581">
            <v>0</v>
          </cell>
          <cell r="C5581">
            <v>0</v>
          </cell>
          <cell r="D5581">
            <v>289104</v>
          </cell>
          <cell r="E5581">
            <v>2129450</v>
          </cell>
          <cell r="F5581">
            <v>112980</v>
          </cell>
          <cell r="H5581">
            <v>0</v>
          </cell>
          <cell r="I5581">
            <v>0</v>
          </cell>
          <cell r="J5581">
            <v>0</v>
          </cell>
          <cell r="K5581">
            <v>0</v>
          </cell>
          <cell r="L5581">
            <v>3760</v>
          </cell>
          <cell r="M5581">
            <v>135.71</v>
          </cell>
          <cell r="N5581">
            <v>30.26</v>
          </cell>
          <cell r="O5581">
            <v>0.22297546238302263</v>
          </cell>
          <cell r="P5581">
            <v>240</v>
          </cell>
          <cell r="Q5581">
            <v>106000</v>
          </cell>
          <cell r="R5581">
            <v>8.2618451108982391</v>
          </cell>
          <cell r="S5581">
            <v>76.889361702127658</v>
          </cell>
          <cell r="T5581">
            <v>26914</v>
          </cell>
          <cell r="U5581">
            <v>8.8666697741369465</v>
          </cell>
          <cell r="V5581">
            <v>2531534</v>
          </cell>
          <cell r="W5581">
            <v>47644.3</v>
          </cell>
          <cell r="X5581">
            <v>34.799999999999997</v>
          </cell>
          <cell r="Y5581">
            <v>30.200000000000003</v>
          </cell>
          <cell r="Z5581">
            <v>0</v>
          </cell>
        </row>
        <row r="5582">
          <cell r="A5582">
            <v>43199</v>
          </cell>
          <cell r="B5582">
            <v>0</v>
          </cell>
          <cell r="C5582">
            <v>0</v>
          </cell>
          <cell r="D5582">
            <v>103931</v>
          </cell>
          <cell r="E5582">
            <v>2083920</v>
          </cell>
          <cell r="F5582">
            <v>110040</v>
          </cell>
          <cell r="H5582">
            <v>0</v>
          </cell>
          <cell r="I5582">
            <v>0</v>
          </cell>
          <cell r="J5582">
            <v>0</v>
          </cell>
          <cell r="K5582">
            <v>0</v>
          </cell>
          <cell r="L5582">
            <v>1860</v>
          </cell>
          <cell r="M5582">
            <v>133.33000000000001</v>
          </cell>
          <cell r="N5582">
            <v>29.67</v>
          </cell>
          <cell r="O5582">
            <v>0.2225305632640816</v>
          </cell>
          <cell r="P5582">
            <v>240</v>
          </cell>
          <cell r="Q5582">
            <v>104000</v>
          </cell>
          <cell r="R5582">
            <v>8.2275556888922221</v>
          </cell>
          <cell r="S5582">
            <v>55.876881720430106</v>
          </cell>
          <cell r="T5582">
            <v>28570</v>
          </cell>
          <cell r="U5582">
            <v>10.369238575720084</v>
          </cell>
          <cell r="V5582">
            <v>2297891</v>
          </cell>
          <cell r="W5582">
            <v>53713.1</v>
          </cell>
          <cell r="X5582">
            <v>41.7</v>
          </cell>
          <cell r="Y5582">
            <v>23.299999999999997</v>
          </cell>
          <cell r="Z5582">
            <v>0</v>
          </cell>
        </row>
        <row r="5583">
          <cell r="A5583">
            <v>43200</v>
          </cell>
          <cell r="B5583">
            <v>0</v>
          </cell>
          <cell r="C5583">
            <v>0</v>
          </cell>
          <cell r="D5583">
            <v>90967</v>
          </cell>
          <cell r="E5583">
            <v>2099120</v>
          </cell>
          <cell r="F5583">
            <v>114340</v>
          </cell>
          <cell r="H5583">
            <v>0</v>
          </cell>
          <cell r="I5583">
            <v>0</v>
          </cell>
          <cell r="J5583">
            <v>0</v>
          </cell>
          <cell r="K5583">
            <v>0</v>
          </cell>
          <cell r="L5583">
            <v>2020</v>
          </cell>
          <cell r="M5583">
            <v>133.87</v>
          </cell>
          <cell r="N5583">
            <v>29.78</v>
          </cell>
          <cell r="O5583">
            <v>0.22245462015388062</v>
          </cell>
          <cell r="P5583">
            <v>240</v>
          </cell>
          <cell r="Q5583">
            <v>105000</v>
          </cell>
          <cell r="R5583">
            <v>8.2671995219242547</v>
          </cell>
          <cell r="S5583">
            <v>45.033168316831684</v>
          </cell>
          <cell r="T5583">
            <v>28792</v>
          </cell>
          <cell r="U5583">
            <v>10.420172997452296</v>
          </cell>
          <cell r="V5583">
            <v>2304427</v>
          </cell>
          <cell r="W5583">
            <v>52768.1</v>
          </cell>
          <cell r="X5583">
            <v>42.6</v>
          </cell>
          <cell r="Y5583">
            <v>22.4</v>
          </cell>
          <cell r="Z5583">
            <v>0</v>
          </cell>
        </row>
        <row r="5584">
          <cell r="A5584">
            <v>43201</v>
          </cell>
          <cell r="B5584">
            <v>0</v>
          </cell>
          <cell r="C5584">
            <v>0</v>
          </cell>
          <cell r="D5584">
            <v>5661</v>
          </cell>
          <cell r="E5584">
            <v>1999630</v>
          </cell>
          <cell r="F5584">
            <v>110620</v>
          </cell>
          <cell r="H5584">
            <v>0</v>
          </cell>
          <cell r="I5584">
            <v>0</v>
          </cell>
          <cell r="J5584">
            <v>0</v>
          </cell>
          <cell r="K5584">
            <v>0</v>
          </cell>
          <cell r="L5584">
            <v>670</v>
          </cell>
          <cell r="M5584">
            <v>131.24</v>
          </cell>
          <cell r="N5584">
            <v>30.24</v>
          </cell>
          <cell r="O5584">
            <v>0.23041755562328556</v>
          </cell>
          <cell r="P5584">
            <v>240</v>
          </cell>
          <cell r="Q5584">
            <v>91000</v>
          </cell>
          <cell r="R5584">
            <v>8.0396601645839691</v>
          </cell>
          <cell r="S5584">
            <v>8.4492537313432834</v>
          </cell>
          <cell r="T5584">
            <v>29712</v>
          </cell>
          <cell r="U5584">
            <v>11.711176887874773</v>
          </cell>
          <cell r="V5584">
            <v>2115911</v>
          </cell>
          <cell r="W5584">
            <v>50342.6</v>
          </cell>
          <cell r="X5584">
            <v>50.1</v>
          </cell>
          <cell r="Y5584">
            <v>14.899999999999999</v>
          </cell>
          <cell r="Z5584">
            <v>0</v>
          </cell>
        </row>
        <row r="5585">
          <cell r="A5585">
            <v>43202</v>
          </cell>
          <cell r="B5585">
            <v>0</v>
          </cell>
          <cell r="C5585">
            <v>0</v>
          </cell>
          <cell r="D5585">
            <v>25134</v>
          </cell>
          <cell r="E5585">
            <v>1920630</v>
          </cell>
          <cell r="F5585">
            <v>107750</v>
          </cell>
          <cell r="H5585">
            <v>0</v>
          </cell>
          <cell r="I5585">
            <v>0</v>
          </cell>
          <cell r="J5585">
            <v>0</v>
          </cell>
          <cell r="K5585">
            <v>0</v>
          </cell>
          <cell r="L5585">
            <v>490</v>
          </cell>
          <cell r="M5585">
            <v>123.41</v>
          </cell>
          <cell r="N5585">
            <v>28.34</v>
          </cell>
          <cell r="O5585">
            <v>0.22964103395186777</v>
          </cell>
          <cell r="P5585">
            <v>240</v>
          </cell>
          <cell r="Q5585">
            <v>83000</v>
          </cell>
          <cell r="R5585">
            <v>8.2180536423304424</v>
          </cell>
          <cell r="S5585">
            <v>51.293877551020408</v>
          </cell>
          <cell r="T5585">
            <v>41732</v>
          </cell>
          <cell r="U5585">
            <v>16.948746392768687</v>
          </cell>
          <cell r="V5585">
            <v>2053514</v>
          </cell>
          <cell r="W5585">
            <v>51602.3</v>
          </cell>
          <cell r="X5585">
            <v>66.3</v>
          </cell>
          <cell r="Y5585">
            <v>0</v>
          </cell>
          <cell r="Z5585">
            <v>2.511199999999981</v>
          </cell>
        </row>
        <row r="5586">
          <cell r="A5586">
            <v>43203</v>
          </cell>
          <cell r="B5586">
            <v>0</v>
          </cell>
          <cell r="C5586">
            <v>0</v>
          </cell>
          <cell r="D5586">
            <v>131186</v>
          </cell>
          <cell r="E5586">
            <v>1579660</v>
          </cell>
          <cell r="F5586">
            <v>55480</v>
          </cell>
          <cell r="H5586">
            <v>0</v>
          </cell>
          <cell r="I5586">
            <v>0</v>
          </cell>
          <cell r="J5586">
            <v>0</v>
          </cell>
          <cell r="K5586">
            <v>0</v>
          </cell>
          <cell r="L5586">
            <v>1820</v>
          </cell>
          <cell r="M5586">
            <v>101.99</v>
          </cell>
          <cell r="N5586">
            <v>22.81</v>
          </cell>
          <cell r="O5586">
            <v>0.2236493773899402</v>
          </cell>
          <cell r="P5586">
            <v>240</v>
          </cell>
          <cell r="Q5586">
            <v>85000</v>
          </cell>
          <cell r="R5586">
            <v>8.0161780566722225</v>
          </cell>
          <cell r="S5586">
            <v>72.080219780219778</v>
          </cell>
          <cell r="T5586">
            <v>48017</v>
          </cell>
          <cell r="U5586">
            <v>22.672019774379134</v>
          </cell>
          <cell r="V5586">
            <v>1766326</v>
          </cell>
          <cell r="W5586">
            <v>46941.7</v>
          </cell>
          <cell r="X5586">
            <v>69.099999999999994</v>
          </cell>
          <cell r="Y5586">
            <v>0</v>
          </cell>
          <cell r="Z5586">
            <v>8.4935999999999794</v>
          </cell>
        </row>
        <row r="5587">
          <cell r="A5587">
            <v>43204</v>
          </cell>
          <cell r="B5587">
            <v>0</v>
          </cell>
          <cell r="C5587">
            <v>0</v>
          </cell>
          <cell r="D5587">
            <v>102</v>
          </cell>
          <cell r="E5587">
            <v>1871610</v>
          </cell>
          <cell r="F5587">
            <v>102940</v>
          </cell>
          <cell r="H5587">
            <v>0</v>
          </cell>
          <cell r="I5587">
            <v>0</v>
          </cell>
          <cell r="J5587">
            <v>0</v>
          </cell>
          <cell r="K5587">
            <v>0</v>
          </cell>
          <cell r="L5587">
            <v>30</v>
          </cell>
          <cell r="M5587">
            <v>118.31</v>
          </cell>
          <cell r="N5587">
            <v>26.76</v>
          </cell>
          <cell r="O5587">
            <v>0.22618544501732737</v>
          </cell>
          <cell r="P5587">
            <v>240</v>
          </cell>
          <cell r="Q5587">
            <v>82000</v>
          </cell>
          <cell r="R5587">
            <v>8.3448144704589637</v>
          </cell>
          <cell r="S5587">
            <v>3.4</v>
          </cell>
          <cell r="T5587">
            <v>49725</v>
          </cell>
          <cell r="U5587">
            <v>21.001497985467818</v>
          </cell>
          <cell r="V5587">
            <v>1974652</v>
          </cell>
          <cell r="W5587">
            <v>41967.8</v>
          </cell>
          <cell r="X5587">
            <v>62.2</v>
          </cell>
          <cell r="Y5587">
            <v>2.7999999999999972</v>
          </cell>
          <cell r="Z5587">
            <v>9.1295999999999893</v>
          </cell>
        </row>
        <row r="5588">
          <cell r="A5588">
            <v>43205</v>
          </cell>
          <cell r="B5588">
            <v>0</v>
          </cell>
          <cell r="C5588">
            <v>0</v>
          </cell>
          <cell r="D5588">
            <v>53181</v>
          </cell>
          <cell r="E5588">
            <v>2117000</v>
          </cell>
          <cell r="F5588">
            <v>111100</v>
          </cell>
          <cell r="H5588">
            <v>0</v>
          </cell>
          <cell r="I5588">
            <v>0</v>
          </cell>
          <cell r="J5588">
            <v>0</v>
          </cell>
          <cell r="K5588">
            <v>0</v>
          </cell>
          <cell r="L5588">
            <v>1080</v>
          </cell>
          <cell r="M5588">
            <v>133.44</v>
          </cell>
          <cell r="N5588">
            <v>32.03</v>
          </cell>
          <cell r="O5588">
            <v>0.24003297362110312</v>
          </cell>
          <cell r="P5588">
            <v>240</v>
          </cell>
          <cell r="Q5588">
            <v>103000</v>
          </cell>
          <cell r="R5588">
            <v>8.348696043165468</v>
          </cell>
          <cell r="S5588">
            <v>49.241666666666667</v>
          </cell>
          <cell r="T5588">
            <v>48706</v>
          </cell>
          <cell r="U5588">
            <v>17.806137867277201</v>
          </cell>
          <cell r="V5588">
            <v>2281281</v>
          </cell>
          <cell r="W5588">
            <v>20707</v>
          </cell>
          <cell r="X5588">
            <v>44.3</v>
          </cell>
          <cell r="Y5588">
            <v>20.700000000000003</v>
          </cell>
          <cell r="Z5588">
            <v>0</v>
          </cell>
        </row>
        <row r="5589">
          <cell r="A5589">
            <v>43206</v>
          </cell>
          <cell r="B5589">
            <v>0</v>
          </cell>
          <cell r="C5589">
            <v>0</v>
          </cell>
          <cell r="D5589">
            <v>312975</v>
          </cell>
          <cell r="E5589">
            <v>2193230</v>
          </cell>
          <cell r="F5589">
            <v>116330</v>
          </cell>
          <cell r="H5589">
            <v>0</v>
          </cell>
          <cell r="I5589">
            <v>0</v>
          </cell>
          <cell r="J5589">
            <v>0</v>
          </cell>
          <cell r="K5589">
            <v>0</v>
          </cell>
          <cell r="L5589">
            <v>4030</v>
          </cell>
          <cell r="M5589">
            <v>138.29</v>
          </cell>
          <cell r="N5589">
            <v>31.52</v>
          </cell>
          <cell r="O5589">
            <v>0.22792682044977947</v>
          </cell>
          <cell r="P5589">
            <v>240</v>
          </cell>
          <cell r="Q5589">
            <v>117000</v>
          </cell>
          <cell r="R5589">
            <v>8.3504230240798325</v>
          </cell>
          <cell r="S5589">
            <v>77.661290322580641</v>
          </cell>
          <cell r="T5589">
            <v>40693</v>
          </cell>
          <cell r="U5589">
            <v>12.940899549481705</v>
          </cell>
          <cell r="V5589">
            <v>2622535</v>
          </cell>
          <cell r="W5589">
            <v>41263.599999999999</v>
          </cell>
          <cell r="X5589">
            <v>36.700000000000003</v>
          </cell>
          <cell r="Y5589">
            <v>28.299999999999997</v>
          </cell>
          <cell r="Z5589">
            <v>0</v>
          </cell>
        </row>
        <row r="5590">
          <cell r="A5590">
            <v>43207</v>
          </cell>
          <cell r="B5590">
            <v>0</v>
          </cell>
          <cell r="C5590">
            <v>0</v>
          </cell>
          <cell r="D5590">
            <v>147399</v>
          </cell>
          <cell r="E5590">
            <v>2062690</v>
          </cell>
          <cell r="F5590">
            <v>110320</v>
          </cell>
          <cell r="H5590">
            <v>0</v>
          </cell>
          <cell r="I5590">
            <v>0</v>
          </cell>
          <cell r="J5590">
            <v>0</v>
          </cell>
          <cell r="K5590">
            <v>0</v>
          </cell>
          <cell r="L5590">
            <v>2320</v>
          </cell>
          <cell r="M5590">
            <v>129.79</v>
          </cell>
          <cell r="N5590">
            <v>28.59</v>
          </cell>
          <cell r="O5590">
            <v>0.22027891208875877</v>
          </cell>
          <cell r="P5590">
            <v>240</v>
          </cell>
          <cell r="Q5590">
            <v>107000</v>
          </cell>
          <cell r="R5590">
            <v>8.3712535634486489</v>
          </cell>
          <cell r="S5590">
            <v>63.534051724137932</v>
          </cell>
          <cell r="T5590">
            <v>28265</v>
          </cell>
          <cell r="U5590">
            <v>10.158989212677593</v>
          </cell>
          <cell r="V5590">
            <v>2320409</v>
          </cell>
          <cell r="W5590">
            <v>52579.5</v>
          </cell>
          <cell r="X5590">
            <v>43.1</v>
          </cell>
          <cell r="Y5590">
            <v>21.9</v>
          </cell>
          <cell r="Z5590">
            <v>0</v>
          </cell>
        </row>
        <row r="5591">
          <cell r="A5591">
            <v>43208</v>
          </cell>
          <cell r="B5591">
            <v>0</v>
          </cell>
          <cell r="C5591">
            <v>0</v>
          </cell>
          <cell r="D5591">
            <v>2533</v>
          </cell>
          <cell r="E5591">
            <v>1963000</v>
          </cell>
          <cell r="F5591">
            <v>106150</v>
          </cell>
          <cell r="H5591">
            <v>0</v>
          </cell>
          <cell r="I5591">
            <v>0</v>
          </cell>
          <cell r="J5591">
            <v>0</v>
          </cell>
          <cell r="K5591">
            <v>0</v>
          </cell>
          <cell r="L5591">
            <v>210</v>
          </cell>
          <cell r="M5591">
            <v>125.99</v>
          </cell>
          <cell r="N5591">
            <v>28.57</v>
          </cell>
          <cell r="O5591">
            <v>0.22676402889118186</v>
          </cell>
          <cell r="P5591">
            <v>240</v>
          </cell>
          <cell r="Q5591">
            <v>87000</v>
          </cell>
          <cell r="R5591">
            <v>8.2115644098737999</v>
          </cell>
          <cell r="S5591">
            <v>12.061904761904762</v>
          </cell>
          <cell r="T5591">
            <v>25365</v>
          </cell>
          <cell r="U5591">
            <v>10.211219573650988</v>
          </cell>
          <cell r="V5591">
            <v>2071683</v>
          </cell>
          <cell r="W5591">
            <v>55286.7</v>
          </cell>
          <cell r="X5591">
            <v>60</v>
          </cell>
          <cell r="Y5591">
            <v>5</v>
          </cell>
          <cell r="Z5591">
            <v>1.0271999999999863</v>
          </cell>
        </row>
        <row r="5592">
          <cell r="A5592">
            <v>43209</v>
          </cell>
          <cell r="B5592">
            <v>0</v>
          </cell>
          <cell r="C5592">
            <v>0</v>
          </cell>
          <cell r="D5592">
            <v>48205</v>
          </cell>
          <cell r="E5592">
            <v>2103940</v>
          </cell>
          <cell r="F5592">
            <v>108640</v>
          </cell>
          <cell r="H5592">
            <v>0</v>
          </cell>
          <cell r="I5592">
            <v>0</v>
          </cell>
          <cell r="J5592">
            <v>0</v>
          </cell>
          <cell r="K5592">
            <v>0</v>
          </cell>
          <cell r="L5592">
            <v>1270</v>
          </cell>
          <cell r="M5592">
            <v>133.71</v>
          </cell>
          <cell r="N5592">
            <v>30.35</v>
          </cell>
          <cell r="O5592">
            <v>0.22698377084735621</v>
          </cell>
          <cell r="P5592">
            <v>240</v>
          </cell>
          <cell r="Q5592">
            <v>103000</v>
          </cell>
          <cell r="R5592">
            <v>8.2738015107321807</v>
          </cell>
          <cell r="S5592">
            <v>37.95669291338583</v>
          </cell>
          <cell r="T5592">
            <v>31029</v>
          </cell>
          <cell r="U5592">
            <v>11.446548875722371</v>
          </cell>
          <cell r="V5592">
            <v>2260785</v>
          </cell>
          <cell r="W5592">
            <v>49508</v>
          </cell>
          <cell r="X5592">
            <v>44.7</v>
          </cell>
          <cell r="Y5592">
            <v>20.299999999999997</v>
          </cell>
          <cell r="Z5592">
            <v>0</v>
          </cell>
        </row>
        <row r="5593">
          <cell r="A5593">
            <v>43210</v>
          </cell>
          <cell r="B5593">
            <v>0</v>
          </cell>
          <cell r="C5593">
            <v>0</v>
          </cell>
          <cell r="D5593">
            <v>47200</v>
          </cell>
          <cell r="E5593">
            <v>2043850</v>
          </cell>
          <cell r="F5593">
            <v>110180</v>
          </cell>
          <cell r="H5593">
            <v>0</v>
          </cell>
          <cell r="I5593">
            <v>0</v>
          </cell>
          <cell r="J5593">
            <v>0</v>
          </cell>
          <cell r="K5593">
            <v>0</v>
          </cell>
          <cell r="L5593">
            <v>960</v>
          </cell>
          <cell r="M5593">
            <v>130.82</v>
          </cell>
          <cell r="N5593">
            <v>28.7</v>
          </cell>
          <cell r="O5593">
            <v>0.21938541507414769</v>
          </cell>
          <cell r="P5593">
            <v>240</v>
          </cell>
          <cell r="Q5593">
            <v>100000</v>
          </cell>
          <cell r="R5593">
            <v>8.2328007949854758</v>
          </cell>
          <cell r="S5593">
            <v>49.166666666666664</v>
          </cell>
          <cell r="T5593">
            <v>28672</v>
          </cell>
          <cell r="U5593">
            <v>10.863221017340305</v>
          </cell>
          <cell r="V5593">
            <v>2201230</v>
          </cell>
          <cell r="W5593">
            <v>44994.6</v>
          </cell>
          <cell r="X5593">
            <v>47.8</v>
          </cell>
          <cell r="Y5593">
            <v>17.200000000000003</v>
          </cell>
          <cell r="Z5593">
            <v>0</v>
          </cell>
        </row>
        <row r="5594">
          <cell r="A5594">
            <v>43211</v>
          </cell>
          <cell r="B5594">
            <v>0</v>
          </cell>
          <cell r="C5594">
            <v>0</v>
          </cell>
          <cell r="D5594">
            <v>158</v>
          </cell>
          <cell r="E5594">
            <v>1921580</v>
          </cell>
          <cell r="F5594">
            <v>105360</v>
          </cell>
          <cell r="H5594">
            <v>0</v>
          </cell>
          <cell r="I5594">
            <v>0</v>
          </cell>
          <cell r="J5594">
            <v>0</v>
          </cell>
          <cell r="K5594">
            <v>0</v>
          </cell>
          <cell r="L5594">
            <v>30</v>
          </cell>
          <cell r="M5594">
            <v>120.98</v>
          </cell>
          <cell r="N5594">
            <v>28</v>
          </cell>
          <cell r="O5594">
            <v>0.23144321375433954</v>
          </cell>
          <cell r="P5594">
            <v>240</v>
          </cell>
          <cell r="Q5594">
            <v>87000</v>
          </cell>
          <cell r="R5594">
            <v>8.3771697801289466</v>
          </cell>
          <cell r="S5594">
            <v>5.2666666666666666</v>
          </cell>
          <cell r="T5594">
            <v>25672</v>
          </cell>
          <cell r="U5594">
            <v>10.562117865046487</v>
          </cell>
          <cell r="V5594">
            <v>2027098</v>
          </cell>
          <cell r="W5594">
            <v>51523.7</v>
          </cell>
          <cell r="X5594">
            <v>53.8</v>
          </cell>
          <cell r="Y5594">
            <v>11.200000000000003</v>
          </cell>
          <cell r="Z5594">
            <v>0</v>
          </cell>
        </row>
        <row r="5595">
          <cell r="A5595">
            <v>43212</v>
          </cell>
          <cell r="B5595">
            <v>0</v>
          </cell>
          <cell r="C5595">
            <v>0</v>
          </cell>
          <cell r="D5595">
            <v>1091</v>
          </cell>
          <cell r="E5595">
            <v>1906140</v>
          </cell>
          <cell r="F5595">
            <v>105050</v>
          </cell>
          <cell r="H5595">
            <v>0</v>
          </cell>
          <cell r="I5595">
            <v>0</v>
          </cell>
          <cell r="J5595">
            <v>0</v>
          </cell>
          <cell r="K5595">
            <v>0</v>
          </cell>
          <cell r="L5595">
            <v>60</v>
          </cell>
          <cell r="M5595">
            <v>120.75</v>
          </cell>
          <cell r="N5595">
            <v>27.75</v>
          </cell>
          <cell r="O5595">
            <v>0.22981366459627328</v>
          </cell>
          <cell r="P5595">
            <v>240</v>
          </cell>
          <cell r="Q5595">
            <v>86000</v>
          </cell>
          <cell r="R5595">
            <v>8.3279089026915116</v>
          </cell>
          <cell r="S5595">
            <v>18.183333333333334</v>
          </cell>
          <cell r="T5595">
            <v>27921</v>
          </cell>
          <cell r="U5595">
            <v>11.57199913928522</v>
          </cell>
          <cell r="V5595">
            <v>2012281</v>
          </cell>
          <cell r="W5595">
            <v>48634.8</v>
          </cell>
          <cell r="X5595">
            <v>56.3</v>
          </cell>
          <cell r="Y5595">
            <v>8.7000000000000028</v>
          </cell>
          <cell r="Z5595">
            <v>0</v>
          </cell>
        </row>
        <row r="5596">
          <cell r="A5596">
            <v>43213</v>
          </cell>
          <cell r="B5596">
            <v>0</v>
          </cell>
          <cell r="C5596">
            <v>0</v>
          </cell>
          <cell r="D5596">
            <v>951</v>
          </cell>
          <cell r="E5596">
            <v>1936340</v>
          </cell>
          <cell r="F5596">
            <v>106200</v>
          </cell>
          <cell r="H5596">
            <v>0</v>
          </cell>
          <cell r="I5596">
            <v>0</v>
          </cell>
          <cell r="J5596">
            <v>0</v>
          </cell>
          <cell r="K5596">
            <v>0</v>
          </cell>
          <cell r="L5596">
            <v>60</v>
          </cell>
          <cell r="M5596">
            <v>121.4</v>
          </cell>
          <cell r="N5596">
            <v>27.96</v>
          </cell>
          <cell r="O5596">
            <v>0.23031301482701813</v>
          </cell>
          <cell r="P5596">
            <v>240</v>
          </cell>
          <cell r="Q5596">
            <v>86000</v>
          </cell>
          <cell r="R5596">
            <v>8.4124382207578261</v>
          </cell>
          <cell r="S5596">
            <v>15.85</v>
          </cell>
          <cell r="T5596">
            <v>28210</v>
          </cell>
          <cell r="U5596">
            <v>11.51320950275778</v>
          </cell>
          <cell r="V5596">
            <v>2043491</v>
          </cell>
          <cell r="W5596">
            <v>43350.5</v>
          </cell>
          <cell r="X5596">
            <v>56.2</v>
          </cell>
          <cell r="Y5596">
            <v>8.7999999999999972</v>
          </cell>
          <cell r="Z5596">
            <v>4.1407999999999987</v>
          </cell>
        </row>
        <row r="5597">
          <cell r="A5597">
            <v>43214</v>
          </cell>
          <cell r="B5597">
            <v>0</v>
          </cell>
          <cell r="C5597">
            <v>0</v>
          </cell>
          <cell r="D5597">
            <v>794</v>
          </cell>
          <cell r="E5597">
            <v>1873480</v>
          </cell>
          <cell r="F5597">
            <v>105940</v>
          </cell>
          <cell r="H5597">
            <v>0</v>
          </cell>
          <cell r="I5597">
            <v>0</v>
          </cell>
          <cell r="J5597">
            <v>0</v>
          </cell>
          <cell r="K5597">
            <v>0</v>
          </cell>
          <cell r="L5597">
            <v>30</v>
          </cell>
          <cell r="M5597">
            <v>118.95</v>
          </cell>
          <cell r="N5597">
            <v>26.59</v>
          </cell>
          <cell r="O5597">
            <v>0.22353930222782681</v>
          </cell>
          <cell r="P5597">
            <v>240</v>
          </cell>
          <cell r="Q5597">
            <v>83000</v>
          </cell>
          <cell r="R5597">
            <v>8.320386717108029</v>
          </cell>
          <cell r="S5597">
            <v>26.466666666666665</v>
          </cell>
          <cell r="T5597">
            <v>23834</v>
          </cell>
          <cell r="U5597">
            <v>10.038084772655886</v>
          </cell>
          <cell r="V5597">
            <v>1980214</v>
          </cell>
          <cell r="W5597">
            <v>42811.5</v>
          </cell>
          <cell r="X5597">
            <v>57.7</v>
          </cell>
          <cell r="Y5597">
            <v>7.2999999999999972</v>
          </cell>
          <cell r="Z5597">
            <v>5.7175999999999831</v>
          </cell>
        </row>
        <row r="5598">
          <cell r="A5598">
            <v>43215</v>
          </cell>
          <cell r="B5598">
            <v>0</v>
          </cell>
          <cell r="C5598">
            <v>0</v>
          </cell>
          <cell r="D5598">
            <v>1276</v>
          </cell>
          <cell r="E5598">
            <v>1902980</v>
          </cell>
          <cell r="F5598">
            <v>106790</v>
          </cell>
          <cell r="H5598">
            <v>0</v>
          </cell>
          <cell r="I5598">
            <v>0</v>
          </cell>
          <cell r="J5598">
            <v>0</v>
          </cell>
          <cell r="K5598">
            <v>0</v>
          </cell>
          <cell r="L5598">
            <v>310</v>
          </cell>
          <cell r="M5598">
            <v>122.48</v>
          </cell>
          <cell r="N5598">
            <v>27.56</v>
          </cell>
          <cell r="O5598">
            <v>0.2250163291966035</v>
          </cell>
          <cell r="P5598">
            <v>240</v>
          </cell>
          <cell r="Q5598">
            <v>85000</v>
          </cell>
          <cell r="R5598">
            <v>8.204482364467669</v>
          </cell>
          <cell r="S5598">
            <v>4.1161290322580646</v>
          </cell>
          <cell r="T5598">
            <v>27623</v>
          </cell>
          <cell r="U5598">
            <v>11.455522151159149</v>
          </cell>
          <cell r="V5598">
            <v>2011046</v>
          </cell>
          <cell r="W5598">
            <v>43830.1</v>
          </cell>
          <cell r="X5598">
            <v>57.6</v>
          </cell>
          <cell r="Y5598">
            <v>7.3999999999999986</v>
          </cell>
          <cell r="Z5598">
            <v>3.2399999999999949</v>
          </cell>
        </row>
        <row r="5599">
          <cell r="A5599">
            <v>43216</v>
          </cell>
          <cell r="B5599">
            <v>0</v>
          </cell>
          <cell r="C5599">
            <v>0</v>
          </cell>
          <cell r="D5599">
            <v>96</v>
          </cell>
          <cell r="E5599">
            <v>1889590</v>
          </cell>
          <cell r="F5599">
            <v>104870</v>
          </cell>
          <cell r="H5599">
            <v>0</v>
          </cell>
          <cell r="I5599">
            <v>0</v>
          </cell>
          <cell r="J5599">
            <v>0</v>
          </cell>
          <cell r="K5599">
            <v>0</v>
          </cell>
          <cell r="L5599">
            <v>10</v>
          </cell>
          <cell r="M5599">
            <v>122.58</v>
          </cell>
          <cell r="N5599">
            <v>28.15</v>
          </cell>
          <cell r="O5599">
            <v>0.22964594550497633</v>
          </cell>
          <cell r="P5599">
            <v>240</v>
          </cell>
          <cell r="Q5599">
            <v>85000</v>
          </cell>
          <cell r="R5599">
            <v>8.1353401860009793</v>
          </cell>
          <cell r="S5599">
            <v>9.6</v>
          </cell>
          <cell r="T5599">
            <v>29302</v>
          </cell>
          <cell r="U5599">
            <v>12.25228471900513</v>
          </cell>
          <cell r="V5599">
            <v>1994556</v>
          </cell>
          <cell r="W5599">
            <v>42003.3</v>
          </cell>
          <cell r="X5599">
            <v>56.7</v>
          </cell>
          <cell r="Y5599">
            <v>8.2999999999999972</v>
          </cell>
          <cell r="Z5599">
            <v>1.6711999999999918</v>
          </cell>
        </row>
        <row r="5600">
          <cell r="A5600">
            <v>43217</v>
          </cell>
          <cell r="B5600">
            <v>0</v>
          </cell>
          <cell r="C5600">
            <v>0</v>
          </cell>
          <cell r="D5600">
            <v>11504</v>
          </cell>
          <cell r="E5600">
            <v>1784460</v>
          </cell>
          <cell r="F5600">
            <v>100790</v>
          </cell>
          <cell r="H5600">
            <v>0</v>
          </cell>
          <cell r="I5600">
            <v>0</v>
          </cell>
          <cell r="J5600">
            <v>0</v>
          </cell>
          <cell r="K5600">
            <v>0</v>
          </cell>
          <cell r="L5600">
            <v>270</v>
          </cell>
          <cell r="M5600">
            <v>113.25</v>
          </cell>
          <cell r="N5600">
            <v>24.46</v>
          </cell>
          <cell r="O5600">
            <v>0.21598233995584989</v>
          </cell>
          <cell r="P5600">
            <v>240</v>
          </cell>
          <cell r="Q5600">
            <v>83000</v>
          </cell>
          <cell r="R5600">
            <v>8.3233995584988971</v>
          </cell>
          <cell r="S5600">
            <v>42.607407407407408</v>
          </cell>
          <cell r="T5600">
            <v>30546</v>
          </cell>
          <cell r="U5600">
            <v>13.431032173913959</v>
          </cell>
          <cell r="V5600">
            <v>1896754</v>
          </cell>
          <cell r="W5600">
            <v>43113.8</v>
          </cell>
          <cell r="X5600">
            <v>57.4</v>
          </cell>
          <cell r="Y5600">
            <v>7.6000000000000014</v>
          </cell>
          <cell r="Z5600">
            <v>0</v>
          </cell>
        </row>
        <row r="5601">
          <cell r="A5601">
            <v>43218</v>
          </cell>
          <cell r="B5601">
            <v>0</v>
          </cell>
          <cell r="C5601">
            <v>0</v>
          </cell>
          <cell r="D5601">
            <v>1100</v>
          </cell>
          <cell r="E5601">
            <v>1741890</v>
          </cell>
          <cell r="F5601">
            <v>101130</v>
          </cell>
          <cell r="H5601">
            <v>0</v>
          </cell>
          <cell r="I5601">
            <v>0</v>
          </cell>
          <cell r="J5601">
            <v>0</v>
          </cell>
          <cell r="K5601">
            <v>0</v>
          </cell>
          <cell r="L5601">
            <v>30</v>
          </cell>
          <cell r="M5601">
            <v>110.43</v>
          </cell>
          <cell r="N5601">
            <v>22.96</v>
          </cell>
          <cell r="O5601">
            <v>0.20791451598297564</v>
          </cell>
          <cell r="P5601">
            <v>240</v>
          </cell>
          <cell r="Q5601">
            <v>77000</v>
          </cell>
          <cell r="R5601">
            <v>8.3447432762836193</v>
          </cell>
          <cell r="S5601">
            <v>36.666666666666664</v>
          </cell>
          <cell r="T5601">
            <v>31028</v>
          </cell>
          <cell r="U5601">
            <v>14.032357981042448</v>
          </cell>
          <cell r="V5601">
            <v>1844120</v>
          </cell>
          <cell r="W5601">
            <v>41762.199999999997</v>
          </cell>
          <cell r="X5601">
            <v>55.6</v>
          </cell>
          <cell r="Y5601">
            <v>9.3999999999999986</v>
          </cell>
          <cell r="Z5601">
            <v>0</v>
          </cell>
        </row>
        <row r="5602">
          <cell r="A5602">
            <v>43219</v>
          </cell>
          <cell r="B5602">
            <v>0</v>
          </cell>
          <cell r="C5602">
            <v>0</v>
          </cell>
          <cell r="D5602">
            <v>1147</v>
          </cell>
          <cell r="E5602">
            <v>1832840</v>
          </cell>
          <cell r="F5602">
            <v>103740</v>
          </cell>
          <cell r="H5602">
            <v>0</v>
          </cell>
          <cell r="I5602">
            <v>0</v>
          </cell>
          <cell r="J5602">
            <v>0</v>
          </cell>
          <cell r="K5602">
            <v>0</v>
          </cell>
          <cell r="L5602">
            <v>60</v>
          </cell>
          <cell r="M5602">
            <v>117.12</v>
          </cell>
          <cell r="N5602">
            <v>25.93</v>
          </cell>
          <cell r="O5602">
            <v>0.22139685792349725</v>
          </cell>
          <cell r="P5602">
            <v>240</v>
          </cell>
          <cell r="Q5602">
            <v>80000</v>
          </cell>
          <cell r="R5602">
            <v>8.2675034153005473</v>
          </cell>
          <cell r="S5602">
            <v>19.116666666666667</v>
          </cell>
          <cell r="T5602">
            <v>33966</v>
          </cell>
          <cell r="U5602">
            <v>14.619006702182505</v>
          </cell>
          <cell r="V5602">
            <v>1937727</v>
          </cell>
          <cell r="W5602">
            <v>37471.599999999999</v>
          </cell>
          <cell r="X5602">
            <v>51.3</v>
          </cell>
          <cell r="Y5602">
            <v>13.700000000000003</v>
          </cell>
          <cell r="Z5602">
            <v>0</v>
          </cell>
        </row>
        <row r="5603">
          <cell r="A5603">
            <v>43220</v>
          </cell>
          <cell r="B5603">
            <v>0</v>
          </cell>
          <cell r="C5603">
            <v>0</v>
          </cell>
          <cell r="D5603">
            <v>83541</v>
          </cell>
          <cell r="E5603">
            <v>1909170</v>
          </cell>
          <cell r="F5603">
            <v>106010</v>
          </cell>
          <cell r="H5603">
            <v>0</v>
          </cell>
          <cell r="I5603">
            <v>0</v>
          </cell>
          <cell r="J5603">
            <v>0</v>
          </cell>
          <cell r="K5603">
            <v>0</v>
          </cell>
          <cell r="L5603">
            <v>1370</v>
          </cell>
          <cell r="M5603">
            <v>124.78</v>
          </cell>
          <cell r="N5603">
            <v>28.17</v>
          </cell>
          <cell r="O5603">
            <v>0.22575733290591443</v>
          </cell>
          <cell r="P5603">
            <v>240</v>
          </cell>
          <cell r="Q5603">
            <v>95000</v>
          </cell>
          <cell r="R5603">
            <v>8.0749318801089913</v>
          </cell>
          <cell r="S5603">
            <v>60.978832116788318</v>
          </cell>
          <cell r="T5603">
            <v>30812</v>
          </cell>
          <cell r="U5603">
            <v>12.244223029168717</v>
          </cell>
          <cell r="V5603">
            <v>2098721</v>
          </cell>
          <cell r="W5603">
            <v>36221.800000000003</v>
          </cell>
          <cell r="X5603">
            <v>55.3</v>
          </cell>
          <cell r="Y5603">
            <v>9.7000000000000028</v>
          </cell>
          <cell r="Z5603">
            <v>0</v>
          </cell>
        </row>
        <row r="5604">
          <cell r="A5604">
            <v>43221</v>
          </cell>
          <cell r="B5604">
            <v>0</v>
          </cell>
          <cell r="C5604">
            <v>0</v>
          </cell>
          <cell r="D5604">
            <v>164655</v>
          </cell>
          <cell r="E5604">
            <v>2042230</v>
          </cell>
          <cell r="F5604">
            <v>108600</v>
          </cell>
          <cell r="H5604">
            <v>0</v>
          </cell>
          <cell r="I5604">
            <v>0</v>
          </cell>
          <cell r="J5604">
            <v>0</v>
          </cell>
          <cell r="K5604">
            <v>0</v>
          </cell>
          <cell r="L5604">
            <v>2310</v>
          </cell>
          <cell r="M5604">
            <v>128.62</v>
          </cell>
          <cell r="N5604">
            <v>28.58</v>
          </cell>
          <cell r="O5604">
            <v>0.22220494479863162</v>
          </cell>
          <cell r="P5604">
            <v>240</v>
          </cell>
          <cell r="Q5604">
            <v>102000</v>
          </cell>
          <cell r="R5604">
            <v>8.3611802208054726</v>
          </cell>
          <cell r="S5604">
            <v>71.279220779220779</v>
          </cell>
          <cell r="T5604">
            <v>32103</v>
          </cell>
          <cell r="U5604">
            <v>11.562977950623736</v>
          </cell>
          <cell r="V5604">
            <v>2315485</v>
          </cell>
          <cell r="W5604">
            <v>39967.5</v>
          </cell>
          <cell r="X5604">
            <v>64.5</v>
          </cell>
          <cell r="Y5604">
            <v>0.5</v>
          </cell>
          <cell r="Z5604">
            <v>3.7175999999999831</v>
          </cell>
        </row>
        <row r="5605">
          <cell r="A5605">
            <v>43222</v>
          </cell>
          <cell r="B5605">
            <v>0</v>
          </cell>
          <cell r="C5605">
            <v>0</v>
          </cell>
          <cell r="D5605">
            <v>279135</v>
          </cell>
          <cell r="E5605">
            <v>2150290</v>
          </cell>
          <cell r="F5605">
            <v>113180</v>
          </cell>
          <cell r="H5605">
            <v>0</v>
          </cell>
          <cell r="I5605">
            <v>0</v>
          </cell>
          <cell r="J5605">
            <v>0</v>
          </cell>
          <cell r="K5605">
            <v>0</v>
          </cell>
          <cell r="L5605">
            <v>3840</v>
          </cell>
          <cell r="M5605">
            <v>134.56</v>
          </cell>
          <cell r="N5605">
            <v>31.28</v>
          </cell>
          <cell r="O5605">
            <v>0.232461355529132</v>
          </cell>
          <cell r="P5605">
            <v>240</v>
          </cell>
          <cell r="Q5605">
            <v>113000</v>
          </cell>
          <cell r="R5605">
            <v>8.410634661117717</v>
          </cell>
          <cell r="S5605">
            <v>72.69140625</v>
          </cell>
          <cell r="T5605">
            <v>27538</v>
          </cell>
          <cell r="U5605">
            <v>9.0327408307621511</v>
          </cell>
          <cell r="V5605">
            <v>2542605</v>
          </cell>
          <cell r="W5605">
            <v>43600.1</v>
          </cell>
          <cell r="X5605">
            <v>71.7</v>
          </cell>
          <cell r="Y5605">
            <v>0</v>
          </cell>
          <cell r="Z5605">
            <v>12.095199999999991</v>
          </cell>
        </row>
        <row r="5606">
          <cell r="A5606">
            <v>43223</v>
          </cell>
          <cell r="B5606">
            <v>0</v>
          </cell>
          <cell r="C5606">
            <v>0</v>
          </cell>
          <cell r="D5606">
            <v>258486</v>
          </cell>
          <cell r="E5606">
            <v>2173500</v>
          </cell>
          <cell r="F5606">
            <v>117470</v>
          </cell>
          <cell r="H5606">
            <v>0</v>
          </cell>
          <cell r="I5606">
            <v>0</v>
          </cell>
          <cell r="J5606">
            <v>0</v>
          </cell>
          <cell r="K5606">
            <v>0</v>
          </cell>
          <cell r="L5606">
            <v>3450</v>
          </cell>
          <cell r="M5606">
            <v>136.19999999999999</v>
          </cell>
          <cell r="N5606">
            <v>30.58</v>
          </cell>
          <cell r="O5606">
            <v>0.22452276064610868</v>
          </cell>
          <cell r="P5606">
            <v>240</v>
          </cell>
          <cell r="Q5606">
            <v>109000</v>
          </cell>
          <cell r="R5606">
            <v>8.410315712187959</v>
          </cell>
          <cell r="S5606">
            <v>74.923478260869558</v>
          </cell>
          <cell r="T5606">
            <v>25966</v>
          </cell>
          <cell r="U5606">
            <v>8.4942215123540077</v>
          </cell>
          <cell r="V5606">
            <v>2549456</v>
          </cell>
          <cell r="W5606">
            <v>49436.9</v>
          </cell>
          <cell r="X5606">
            <v>70.3</v>
          </cell>
          <cell r="Y5606">
            <v>0</v>
          </cell>
          <cell r="Z5606">
            <v>15.874400000000023</v>
          </cell>
        </row>
        <row r="5607">
          <cell r="A5607">
            <v>43224</v>
          </cell>
          <cell r="B5607">
            <v>0</v>
          </cell>
          <cell r="C5607">
            <v>0</v>
          </cell>
          <cell r="D5607">
            <v>217163</v>
          </cell>
          <cell r="E5607">
            <v>2126170</v>
          </cell>
          <cell r="F5607">
            <v>111710</v>
          </cell>
          <cell r="H5607">
            <v>0</v>
          </cell>
          <cell r="I5607">
            <v>0</v>
          </cell>
          <cell r="J5607">
            <v>0</v>
          </cell>
          <cell r="K5607">
            <v>0</v>
          </cell>
          <cell r="L5607">
            <v>3140</v>
          </cell>
          <cell r="M5607">
            <v>131.72999999999999</v>
          </cell>
          <cell r="N5607">
            <v>30.11</v>
          </cell>
          <cell r="O5607">
            <v>0.22857359751005846</v>
          </cell>
          <cell r="P5607">
            <v>240</v>
          </cell>
          <cell r="Q5607">
            <v>108000</v>
          </cell>
          <cell r="R5607">
            <v>8.4941926668184919</v>
          </cell>
          <cell r="S5607">
            <v>69.160191082802541</v>
          </cell>
          <cell r="T5607">
            <v>28144</v>
          </cell>
          <cell r="U5607">
            <v>9.5607677747395865</v>
          </cell>
          <cell r="V5607">
            <v>2455043</v>
          </cell>
          <cell r="W5607">
            <v>52803.5</v>
          </cell>
          <cell r="X5607">
            <v>69.3</v>
          </cell>
          <cell r="Y5607">
            <v>0</v>
          </cell>
          <cell r="Z5607">
            <v>15.612000000000009</v>
          </cell>
        </row>
        <row r="5608">
          <cell r="A5608">
            <v>43225</v>
          </cell>
          <cell r="B5608">
            <v>0</v>
          </cell>
          <cell r="C5608">
            <v>0</v>
          </cell>
          <cell r="D5608">
            <v>42426</v>
          </cell>
          <cell r="E5608">
            <v>2047800</v>
          </cell>
          <cell r="F5608">
            <v>107260</v>
          </cell>
          <cell r="H5608">
            <v>0</v>
          </cell>
          <cell r="I5608">
            <v>0</v>
          </cell>
          <cell r="J5608">
            <v>0</v>
          </cell>
          <cell r="K5608">
            <v>0</v>
          </cell>
          <cell r="L5608">
            <v>810</v>
          </cell>
          <cell r="M5608">
            <v>125.68</v>
          </cell>
          <cell r="N5608">
            <v>27.81</v>
          </cell>
          <cell r="O5608">
            <v>0.2212762571610439</v>
          </cell>
          <cell r="P5608">
            <v>240</v>
          </cell>
          <cell r="Q5608">
            <v>100000</v>
          </cell>
          <cell r="R5608">
            <v>8.5735996180776581</v>
          </cell>
          <cell r="S5608">
            <v>52.37777777777778</v>
          </cell>
          <cell r="T5608">
            <v>26628</v>
          </cell>
          <cell r="U5608">
            <v>10.105981107501936</v>
          </cell>
          <cell r="V5608">
            <v>2197486</v>
          </cell>
          <cell r="W5608">
            <v>54173.2</v>
          </cell>
          <cell r="X5608">
            <v>67.900000000000006</v>
          </cell>
          <cell r="Y5608">
            <v>0</v>
          </cell>
          <cell r="Z5608">
            <v>10.251999999999988</v>
          </cell>
        </row>
        <row r="5609">
          <cell r="A5609">
            <v>43226</v>
          </cell>
          <cell r="B5609">
            <v>0</v>
          </cell>
          <cell r="C5609">
            <v>0</v>
          </cell>
          <cell r="D5609">
            <v>60156</v>
          </cell>
          <cell r="E5609">
            <v>2067390</v>
          </cell>
          <cell r="F5609">
            <v>110360</v>
          </cell>
          <cell r="H5609">
            <v>0</v>
          </cell>
          <cell r="I5609">
            <v>0</v>
          </cell>
          <cell r="J5609">
            <v>0</v>
          </cell>
          <cell r="K5609">
            <v>0</v>
          </cell>
          <cell r="L5609">
            <v>1340</v>
          </cell>
          <cell r="M5609">
            <v>129.63</v>
          </cell>
          <cell r="N5609">
            <v>29.89</v>
          </cell>
          <cell r="O5609">
            <v>0.23057934120188228</v>
          </cell>
          <cell r="P5609">
            <v>240</v>
          </cell>
          <cell r="Q5609">
            <v>98000</v>
          </cell>
          <cell r="R5609">
            <v>8.39986885751755</v>
          </cell>
          <cell r="S5609">
            <v>44.892537313432832</v>
          </cell>
          <cell r="T5609">
            <v>27139</v>
          </cell>
          <cell r="U5609">
            <v>10.11388592729096</v>
          </cell>
          <cell r="V5609">
            <v>2237906</v>
          </cell>
          <cell r="W5609">
            <v>52059.8</v>
          </cell>
          <cell r="X5609">
            <v>68.2</v>
          </cell>
          <cell r="Y5609">
            <v>0</v>
          </cell>
          <cell r="Z5609">
            <v>9.6511999999999887</v>
          </cell>
        </row>
        <row r="5610">
          <cell r="A5610">
            <v>43227</v>
          </cell>
          <cell r="B5610">
            <v>0</v>
          </cell>
          <cell r="C5610">
            <v>0</v>
          </cell>
          <cell r="D5610">
            <v>28378</v>
          </cell>
          <cell r="E5610">
            <v>2053360</v>
          </cell>
          <cell r="F5610">
            <v>112910</v>
          </cell>
          <cell r="H5610">
            <v>0</v>
          </cell>
          <cell r="I5610">
            <v>0</v>
          </cell>
          <cell r="J5610">
            <v>0</v>
          </cell>
          <cell r="K5610">
            <v>0</v>
          </cell>
          <cell r="L5610">
            <v>1150</v>
          </cell>
          <cell r="M5610">
            <v>128.38</v>
          </cell>
          <cell r="N5610">
            <v>29.92</v>
          </cell>
          <cell r="O5610">
            <v>0.23305810873967911</v>
          </cell>
          <cell r="P5610">
            <v>240</v>
          </cell>
          <cell r="Q5610">
            <v>97000</v>
          </cell>
          <cell r="R5610">
            <v>8.4369450070104381</v>
          </cell>
          <cell r="S5610">
            <v>24.676521739130436</v>
          </cell>
          <cell r="T5610">
            <v>26552</v>
          </cell>
          <cell r="U5610">
            <v>10.090168446147173</v>
          </cell>
          <cell r="V5610">
            <v>2194648</v>
          </cell>
          <cell r="W5610">
            <v>48754.3</v>
          </cell>
          <cell r="X5610">
            <v>66.5</v>
          </cell>
          <cell r="Y5610">
            <v>0</v>
          </cell>
          <cell r="Z5610">
            <v>7.8711999999999804</v>
          </cell>
        </row>
        <row r="5611">
          <cell r="A5611">
            <v>43228</v>
          </cell>
          <cell r="B5611">
            <v>0</v>
          </cell>
          <cell r="C5611">
            <v>0</v>
          </cell>
          <cell r="D5611">
            <v>39704</v>
          </cell>
          <cell r="E5611">
            <v>2032530</v>
          </cell>
          <cell r="F5611">
            <v>114570</v>
          </cell>
          <cell r="H5611">
            <v>0</v>
          </cell>
          <cell r="I5611">
            <v>0</v>
          </cell>
          <cell r="J5611">
            <v>0</v>
          </cell>
          <cell r="K5611">
            <v>0</v>
          </cell>
          <cell r="L5611">
            <v>1120</v>
          </cell>
          <cell r="M5611">
            <v>126.08</v>
          </cell>
          <cell r="N5611">
            <v>29.02</v>
          </cell>
          <cell r="O5611">
            <v>0.23017131979695432</v>
          </cell>
          <cell r="P5611">
            <v>240</v>
          </cell>
          <cell r="Q5611">
            <v>97000</v>
          </cell>
          <cell r="R5611">
            <v>8.5148318527918789</v>
          </cell>
          <cell r="S5611">
            <v>35.450000000000003</v>
          </cell>
          <cell r="T5611">
            <v>27529</v>
          </cell>
          <cell r="U5611">
            <v>10.498968357475109</v>
          </cell>
          <cell r="V5611">
            <v>2186804</v>
          </cell>
          <cell r="W5611">
            <v>49207.3</v>
          </cell>
          <cell r="X5611">
            <v>63.9</v>
          </cell>
          <cell r="Y5611">
            <v>1.1000000000000014</v>
          </cell>
          <cell r="Z5611">
            <v>5.8999999999999986</v>
          </cell>
        </row>
        <row r="5612">
          <cell r="A5612">
            <v>43229</v>
          </cell>
          <cell r="B5612">
            <v>0</v>
          </cell>
          <cell r="C5612">
            <v>0</v>
          </cell>
          <cell r="D5612">
            <v>106809</v>
          </cell>
          <cell r="E5612">
            <v>2091260</v>
          </cell>
          <cell r="F5612">
            <v>113680</v>
          </cell>
          <cell r="H5612">
            <v>0</v>
          </cell>
          <cell r="I5612">
            <v>0</v>
          </cell>
          <cell r="J5612">
            <v>0</v>
          </cell>
          <cell r="K5612">
            <v>0</v>
          </cell>
          <cell r="L5612">
            <v>1780</v>
          </cell>
          <cell r="M5612">
            <v>125.89</v>
          </cell>
          <cell r="N5612">
            <v>31.56</v>
          </cell>
          <cell r="O5612">
            <v>0.2506950512352053</v>
          </cell>
          <cell r="P5612">
            <v>240</v>
          </cell>
          <cell r="Q5612">
            <v>108000</v>
          </cell>
          <cell r="R5612">
            <v>8.7574072603066178</v>
          </cell>
          <cell r="S5612">
            <v>60.005056179775281</v>
          </cell>
          <cell r="T5612">
            <v>25672</v>
          </cell>
          <cell r="U5612">
            <v>9.2615798687487274</v>
          </cell>
          <cell r="V5612">
            <v>2311749</v>
          </cell>
          <cell r="W5612">
            <v>49224.5</v>
          </cell>
          <cell r="X5612">
            <v>71.599999999999994</v>
          </cell>
          <cell r="Y5612">
            <v>0</v>
          </cell>
          <cell r="Z5612">
            <v>12.431999999999988</v>
          </cell>
        </row>
        <row r="5613">
          <cell r="A5613">
            <v>43230</v>
          </cell>
          <cell r="B5613">
            <v>0</v>
          </cell>
          <cell r="C5613">
            <v>0</v>
          </cell>
          <cell r="D5613">
            <v>199482</v>
          </cell>
          <cell r="E5613">
            <v>2152200</v>
          </cell>
          <cell r="F5613">
            <v>116930</v>
          </cell>
          <cell r="H5613">
            <v>0</v>
          </cell>
          <cell r="I5613">
            <v>0</v>
          </cell>
          <cell r="J5613">
            <v>0</v>
          </cell>
          <cell r="K5613">
            <v>0</v>
          </cell>
          <cell r="L5613">
            <v>2890</v>
          </cell>
          <cell r="M5613">
            <v>131.84</v>
          </cell>
          <cell r="N5613">
            <v>33.21</v>
          </cell>
          <cell r="O5613">
            <v>0.25189623786407767</v>
          </cell>
          <cell r="P5613">
            <v>240</v>
          </cell>
          <cell r="Q5613">
            <v>108000</v>
          </cell>
          <cell r="R5613">
            <v>8.6056204490291268</v>
          </cell>
          <cell r="S5613">
            <v>69.024913494809695</v>
          </cell>
          <cell r="T5613">
            <v>20452</v>
          </cell>
          <cell r="U5613">
            <v>6.90953782935512</v>
          </cell>
          <cell r="V5613">
            <v>2468612</v>
          </cell>
          <cell r="W5613">
            <v>48814.3</v>
          </cell>
          <cell r="X5613">
            <v>73.8</v>
          </cell>
          <cell r="Y5613">
            <v>0</v>
          </cell>
          <cell r="Z5613">
            <v>14.936000000000021</v>
          </cell>
        </row>
        <row r="5614">
          <cell r="A5614">
            <v>43231</v>
          </cell>
          <cell r="B5614">
            <v>0</v>
          </cell>
          <cell r="C5614">
            <v>0</v>
          </cell>
          <cell r="D5614">
            <v>99775</v>
          </cell>
          <cell r="E5614">
            <v>2056380</v>
          </cell>
          <cell r="F5614">
            <v>114410</v>
          </cell>
          <cell r="H5614">
            <v>0</v>
          </cell>
          <cell r="I5614">
            <v>0</v>
          </cell>
          <cell r="J5614">
            <v>0</v>
          </cell>
          <cell r="K5614">
            <v>0</v>
          </cell>
          <cell r="L5614">
            <v>2030</v>
          </cell>
          <cell r="M5614">
            <v>126.04</v>
          </cell>
          <cell r="N5614">
            <v>31.32</v>
          </cell>
          <cell r="O5614">
            <v>0.24849254205014279</v>
          </cell>
          <cell r="P5614">
            <v>240</v>
          </cell>
          <cell r="Q5614">
            <v>101000</v>
          </cell>
          <cell r="R5614">
            <v>8.6115122183433837</v>
          </cell>
          <cell r="S5614">
            <v>49.150246305418719</v>
          </cell>
          <cell r="T5614">
            <v>18775</v>
          </cell>
          <cell r="U5614">
            <v>6.8962350780532606</v>
          </cell>
          <cell r="V5614">
            <v>2270565</v>
          </cell>
          <cell r="W5614">
            <v>50559.8</v>
          </cell>
          <cell r="X5614">
            <v>73.7</v>
          </cell>
          <cell r="Y5614">
            <v>0</v>
          </cell>
          <cell r="Z5614">
            <v>15.14</v>
          </cell>
        </row>
        <row r="5615">
          <cell r="A5615">
            <v>43232</v>
          </cell>
          <cell r="B5615">
            <v>0</v>
          </cell>
          <cell r="C5615">
            <v>0</v>
          </cell>
          <cell r="D5615">
            <v>110897</v>
          </cell>
          <cell r="E5615">
            <v>2016110</v>
          </cell>
          <cell r="F5615">
            <v>111280</v>
          </cell>
          <cell r="H5615">
            <v>0</v>
          </cell>
          <cell r="I5615">
            <v>0</v>
          </cell>
          <cell r="J5615">
            <v>0</v>
          </cell>
          <cell r="K5615">
            <v>0</v>
          </cell>
          <cell r="L5615">
            <v>1960</v>
          </cell>
          <cell r="M5615">
            <v>126.52</v>
          </cell>
          <cell r="N5615">
            <v>31.49</v>
          </cell>
          <cell r="O5615">
            <v>0.24889345558014542</v>
          </cell>
          <cell r="P5615">
            <v>240</v>
          </cell>
          <cell r="Q5615">
            <v>103000</v>
          </cell>
          <cell r="R5615">
            <v>8.4073269048371806</v>
          </cell>
          <cell r="S5615">
            <v>56.580102040816328</v>
          </cell>
          <cell r="T5615">
            <v>24950</v>
          </cell>
          <cell r="U5615">
            <v>9.2965289973984575</v>
          </cell>
          <cell r="V5615">
            <v>2238287</v>
          </cell>
          <cell r="W5615">
            <v>52582.7</v>
          </cell>
          <cell r="X5615">
            <v>77.2</v>
          </cell>
          <cell r="Y5615">
            <v>0</v>
          </cell>
          <cell r="Z5615">
            <v>16.100800000000021</v>
          </cell>
        </row>
        <row r="5616">
          <cell r="A5616">
            <v>43233</v>
          </cell>
          <cell r="B5616">
            <v>0</v>
          </cell>
          <cell r="C5616">
            <v>0</v>
          </cell>
          <cell r="D5616">
            <v>211436</v>
          </cell>
          <cell r="E5616">
            <v>1921900</v>
          </cell>
          <cell r="F5616">
            <v>110300</v>
          </cell>
          <cell r="H5616">
            <v>0</v>
          </cell>
          <cell r="I5616">
            <v>0</v>
          </cell>
          <cell r="J5616">
            <v>0</v>
          </cell>
          <cell r="K5616">
            <v>0</v>
          </cell>
          <cell r="L5616">
            <v>2750</v>
          </cell>
          <cell r="M5616">
            <v>119.23</v>
          </cell>
          <cell r="N5616">
            <v>31.3</v>
          </cell>
          <cell r="O5616">
            <v>0.26251782269563029</v>
          </cell>
          <cell r="P5616">
            <v>240</v>
          </cell>
          <cell r="Q5616">
            <v>111000</v>
          </cell>
          <cell r="R5616">
            <v>8.5221840140904135</v>
          </cell>
          <cell r="S5616">
            <v>76.885818181818181</v>
          </cell>
          <cell r="T5616">
            <v>20240</v>
          </cell>
          <cell r="U5616">
            <v>7.5235733425564586</v>
          </cell>
          <cell r="V5616">
            <v>2243636</v>
          </cell>
          <cell r="W5616">
            <v>49045</v>
          </cell>
          <cell r="X5616">
            <v>75.599999999999994</v>
          </cell>
          <cell r="Y5616">
            <v>0</v>
          </cell>
          <cell r="Z5616">
            <v>17.55040000000001</v>
          </cell>
        </row>
        <row r="5617">
          <cell r="A5617">
            <v>43234</v>
          </cell>
          <cell r="B5617">
            <v>0</v>
          </cell>
          <cell r="C5617">
            <v>0</v>
          </cell>
          <cell r="D5617">
            <v>185569</v>
          </cell>
          <cell r="E5617">
            <v>2142630</v>
          </cell>
          <cell r="F5617">
            <v>118000</v>
          </cell>
          <cell r="H5617">
            <v>0</v>
          </cell>
          <cell r="I5617">
            <v>0</v>
          </cell>
          <cell r="J5617">
            <v>0</v>
          </cell>
          <cell r="K5617">
            <v>0</v>
          </cell>
          <cell r="L5617">
            <v>2760</v>
          </cell>
          <cell r="M5617">
            <v>132.80000000000001</v>
          </cell>
          <cell r="N5617">
            <v>33.89</v>
          </cell>
          <cell r="O5617">
            <v>0.25519578313253011</v>
          </cell>
          <cell r="P5617">
            <v>240</v>
          </cell>
          <cell r="Q5617">
            <v>114000</v>
          </cell>
          <cell r="R5617">
            <v>8.5114081325301196</v>
          </cell>
          <cell r="S5617">
            <v>67.235144927536226</v>
          </cell>
          <cell r="T5617">
            <v>18692</v>
          </cell>
          <cell r="U5617">
            <v>6.3727963260552398</v>
          </cell>
          <cell r="V5617">
            <v>2446199</v>
          </cell>
          <cell r="W5617">
            <v>47453.9</v>
          </cell>
          <cell r="X5617">
            <v>77.2</v>
          </cell>
          <cell r="Y5617">
            <v>0</v>
          </cell>
          <cell r="Z5617">
            <v>18.961600000000047</v>
          </cell>
        </row>
        <row r="5618">
          <cell r="A5618">
            <v>43235</v>
          </cell>
          <cell r="B5618">
            <v>0</v>
          </cell>
          <cell r="C5618">
            <v>0</v>
          </cell>
          <cell r="D5618">
            <v>100589</v>
          </cell>
          <cell r="E5618">
            <v>2131110</v>
          </cell>
          <cell r="F5618">
            <v>115070</v>
          </cell>
          <cell r="H5618">
            <v>0</v>
          </cell>
          <cell r="I5618">
            <v>0</v>
          </cell>
          <cell r="J5618">
            <v>0</v>
          </cell>
          <cell r="K5618">
            <v>0</v>
          </cell>
          <cell r="L5618">
            <v>1630</v>
          </cell>
          <cell r="M5618">
            <v>132.71</v>
          </cell>
          <cell r="N5618">
            <v>33.19</v>
          </cell>
          <cell r="O5618">
            <v>0.25009419033983871</v>
          </cell>
          <cell r="P5618">
            <v>240</v>
          </cell>
          <cell r="Q5618">
            <v>102000</v>
          </cell>
          <cell r="R5618">
            <v>8.4627383015597921</v>
          </cell>
          <cell r="S5618">
            <v>61.711042944785277</v>
          </cell>
          <cell r="T5618">
            <v>18850</v>
          </cell>
          <cell r="U5618">
            <v>6.6989550313643997</v>
          </cell>
          <cell r="V5618">
            <v>2346769</v>
          </cell>
          <cell r="W5618">
            <v>43520.2</v>
          </cell>
          <cell r="X5618">
            <v>74.7</v>
          </cell>
          <cell r="Y5618">
            <v>0</v>
          </cell>
          <cell r="Z5618">
            <v>15.932000000000002</v>
          </cell>
        </row>
        <row r="5619">
          <cell r="A5619">
            <v>43236</v>
          </cell>
          <cell r="B5619">
            <v>0</v>
          </cell>
          <cell r="C5619">
            <v>0</v>
          </cell>
          <cell r="D5619">
            <v>129081</v>
          </cell>
          <cell r="E5619">
            <v>2163830</v>
          </cell>
          <cell r="F5619">
            <v>116630</v>
          </cell>
          <cell r="H5619">
            <v>0</v>
          </cell>
          <cell r="I5619">
            <v>0</v>
          </cell>
          <cell r="J5619">
            <v>0</v>
          </cell>
          <cell r="K5619">
            <v>0</v>
          </cell>
          <cell r="L5619">
            <v>2210</v>
          </cell>
          <cell r="M5619">
            <v>135.82</v>
          </cell>
          <cell r="N5619">
            <v>34.51</v>
          </cell>
          <cell r="O5619">
            <v>0.25408629067883964</v>
          </cell>
          <cell r="P5619">
            <v>240</v>
          </cell>
          <cell r="Q5619">
            <v>105000</v>
          </cell>
          <cell r="R5619">
            <v>8.3951553526726546</v>
          </cell>
          <cell r="S5619">
            <v>58.407692307692308</v>
          </cell>
          <cell r="T5619">
            <v>18486</v>
          </cell>
          <cell r="U5619">
            <v>6.3984485011875698</v>
          </cell>
          <cell r="V5619">
            <v>2409541</v>
          </cell>
          <cell r="W5619">
            <v>53124.2</v>
          </cell>
          <cell r="X5619">
            <v>73.900000000000006</v>
          </cell>
          <cell r="Y5619">
            <v>0</v>
          </cell>
          <cell r="Z5619">
            <v>17.952800000000011</v>
          </cell>
        </row>
        <row r="5620">
          <cell r="A5620">
            <v>43237</v>
          </cell>
          <cell r="B5620">
            <v>0</v>
          </cell>
          <cell r="C5620">
            <v>0</v>
          </cell>
          <cell r="D5620">
            <v>126169</v>
          </cell>
          <cell r="E5620">
            <v>2137820</v>
          </cell>
          <cell r="F5620">
            <v>115340</v>
          </cell>
          <cell r="H5620">
            <v>0</v>
          </cell>
          <cell r="I5620">
            <v>0</v>
          </cell>
          <cell r="J5620">
            <v>0</v>
          </cell>
          <cell r="K5620">
            <v>0</v>
          </cell>
          <cell r="L5620">
            <v>2190</v>
          </cell>
          <cell r="M5620">
            <v>133.1</v>
          </cell>
          <cell r="N5620">
            <v>34.549999999999997</v>
          </cell>
          <cell r="O5620">
            <v>0.25957926371149509</v>
          </cell>
          <cell r="P5620">
            <v>240</v>
          </cell>
          <cell r="Q5620">
            <v>106000</v>
          </cell>
          <cell r="R5620">
            <v>8.4641622839969948</v>
          </cell>
          <cell r="S5620">
            <v>57.611415525114154</v>
          </cell>
          <cell r="T5620">
            <v>18610</v>
          </cell>
          <cell r="U5620">
            <v>6.5231584198738384</v>
          </cell>
          <cell r="V5620">
            <v>2379329</v>
          </cell>
          <cell r="W5620">
            <v>52732.800000000003</v>
          </cell>
          <cell r="X5620">
            <v>72.7</v>
          </cell>
          <cell r="Y5620">
            <v>0</v>
          </cell>
          <cell r="Z5620">
            <v>17.839200000000019</v>
          </cell>
        </row>
        <row r="5621">
          <cell r="A5621">
            <v>43238</v>
          </cell>
          <cell r="B5621">
            <v>0</v>
          </cell>
          <cell r="C5621">
            <v>0</v>
          </cell>
          <cell r="D5621">
            <v>82014</v>
          </cell>
          <cell r="E5621">
            <v>2105440</v>
          </cell>
          <cell r="F5621">
            <v>116200</v>
          </cell>
          <cell r="H5621">
            <v>0</v>
          </cell>
          <cell r="I5621">
            <v>0</v>
          </cell>
          <cell r="J5621">
            <v>0</v>
          </cell>
          <cell r="K5621">
            <v>0</v>
          </cell>
          <cell r="L5621">
            <v>1460</v>
          </cell>
          <cell r="M5621">
            <v>129.44999999999999</v>
          </cell>
          <cell r="N5621">
            <v>32.82</v>
          </cell>
          <cell r="O5621">
            <v>0.25353418308227116</v>
          </cell>
          <cell r="P5621">
            <v>240</v>
          </cell>
          <cell r="Q5621">
            <v>104000</v>
          </cell>
          <cell r="R5621">
            <v>8.5810737736577831</v>
          </cell>
          <cell r="S5621">
            <v>56.173972602739724</v>
          </cell>
          <cell r="T5621">
            <v>20136</v>
          </cell>
          <cell r="U5621">
            <v>7.2899072516966523</v>
          </cell>
          <cell r="V5621">
            <v>2303654</v>
          </cell>
          <cell r="W5621">
            <v>53544.5</v>
          </cell>
          <cell r="X5621">
            <v>68.2</v>
          </cell>
          <cell r="Y5621">
            <v>0</v>
          </cell>
          <cell r="Z5621">
            <v>16.632000000000005</v>
          </cell>
        </row>
        <row r="5622">
          <cell r="A5622">
            <v>43239</v>
          </cell>
          <cell r="B5622">
            <v>0</v>
          </cell>
          <cell r="C5622">
            <v>0</v>
          </cell>
          <cell r="D5622">
            <v>27404</v>
          </cell>
          <cell r="E5622">
            <v>1733910</v>
          </cell>
          <cell r="F5622">
            <v>100930</v>
          </cell>
          <cell r="H5622">
            <v>0</v>
          </cell>
          <cell r="I5622">
            <v>0</v>
          </cell>
          <cell r="J5622">
            <v>0</v>
          </cell>
          <cell r="K5622">
            <v>0</v>
          </cell>
          <cell r="L5622">
            <v>440</v>
          </cell>
          <cell r="M5622">
            <v>107.14</v>
          </cell>
          <cell r="N5622">
            <v>26.92</v>
          </cell>
          <cell r="O5622">
            <v>0.25126003360089605</v>
          </cell>
          <cell r="P5622">
            <v>240</v>
          </cell>
          <cell r="Q5622">
            <v>94000</v>
          </cell>
          <cell r="R5622">
            <v>8.5628150084002232</v>
          </cell>
          <cell r="S5622">
            <v>62.281818181818181</v>
          </cell>
          <cell r="T5622">
            <v>16945</v>
          </cell>
          <cell r="U5622">
            <v>7.5887638784176508</v>
          </cell>
          <cell r="V5622">
            <v>1862244</v>
          </cell>
          <cell r="W5622">
            <v>52251.3</v>
          </cell>
          <cell r="X5622">
            <v>71.099999999999994</v>
          </cell>
          <cell r="Y5622">
            <v>0</v>
          </cell>
          <cell r="Z5622">
            <v>17.672800000000024</v>
          </cell>
        </row>
        <row r="5623">
          <cell r="A5623">
            <v>43240</v>
          </cell>
          <cell r="B5623">
            <v>0</v>
          </cell>
          <cell r="C5623">
            <v>0</v>
          </cell>
          <cell r="D5623">
            <v>117057</v>
          </cell>
          <cell r="E5623">
            <v>2044750</v>
          </cell>
          <cell r="F5623">
            <v>108330</v>
          </cell>
          <cell r="H5623">
            <v>0</v>
          </cell>
          <cell r="I5623">
            <v>0</v>
          </cell>
          <cell r="J5623">
            <v>0</v>
          </cell>
          <cell r="K5623">
            <v>0</v>
          </cell>
          <cell r="L5623">
            <v>1900</v>
          </cell>
          <cell r="M5623">
            <v>128.58000000000001</v>
          </cell>
          <cell r="N5623">
            <v>33.130000000000003</v>
          </cell>
          <cell r="O5623">
            <v>0.25766060040441746</v>
          </cell>
          <cell r="P5623">
            <v>240</v>
          </cell>
          <cell r="Q5623">
            <v>113000</v>
          </cell>
          <cell r="R5623">
            <v>8.3725307201742094</v>
          </cell>
          <cell r="S5623">
            <v>61.608947368421056</v>
          </cell>
          <cell r="T5623">
            <v>18261</v>
          </cell>
          <cell r="U5623">
            <v>6.7087026025301544</v>
          </cell>
          <cell r="V5623">
            <v>2270137</v>
          </cell>
          <cell r="W5623">
            <v>51500.6</v>
          </cell>
          <cell r="X5623">
            <v>68.8</v>
          </cell>
          <cell r="Y5623">
            <v>0</v>
          </cell>
          <cell r="Z5623">
            <v>15.712000000000018</v>
          </cell>
        </row>
        <row r="5624">
          <cell r="A5624">
            <v>43241</v>
          </cell>
          <cell r="B5624">
            <v>0</v>
          </cell>
          <cell r="C5624">
            <v>0</v>
          </cell>
          <cell r="D5624">
            <v>246386</v>
          </cell>
          <cell r="E5624">
            <v>2133870</v>
          </cell>
          <cell r="F5624">
            <v>113040</v>
          </cell>
          <cell r="H5624">
            <v>0</v>
          </cell>
          <cell r="I5624">
            <v>0</v>
          </cell>
          <cell r="J5624">
            <v>0</v>
          </cell>
          <cell r="K5624">
            <v>0</v>
          </cell>
          <cell r="L5624">
            <v>3550</v>
          </cell>
          <cell r="M5624">
            <v>132.83000000000001</v>
          </cell>
          <cell r="N5624">
            <v>34.03</v>
          </cell>
          <cell r="O5624">
            <v>0.25619212527290519</v>
          </cell>
          <cell r="P5624">
            <v>240</v>
          </cell>
          <cell r="Q5624">
            <v>111000</v>
          </cell>
          <cell r="R5624">
            <v>8.457840849205752</v>
          </cell>
          <cell r="S5624">
            <v>69.404507042253528</v>
          </cell>
          <cell r="T5624">
            <v>19291</v>
          </cell>
          <cell r="U5624">
            <v>6.4527813785447057</v>
          </cell>
          <cell r="V5624">
            <v>2493296</v>
          </cell>
          <cell r="W5624">
            <v>36693.1</v>
          </cell>
          <cell r="X5624">
            <v>70.7</v>
          </cell>
          <cell r="Y5624">
            <v>0</v>
          </cell>
          <cell r="Z5624">
            <v>17.884000000000029</v>
          </cell>
        </row>
        <row r="5625">
          <cell r="A5625">
            <v>43242</v>
          </cell>
          <cell r="B5625">
            <v>0</v>
          </cell>
          <cell r="C5625">
            <v>0</v>
          </cell>
          <cell r="D5625">
            <v>316908</v>
          </cell>
          <cell r="E5625">
            <v>2196550</v>
          </cell>
          <cell r="F5625">
            <v>119710</v>
          </cell>
          <cell r="H5625">
            <v>0</v>
          </cell>
          <cell r="I5625">
            <v>0</v>
          </cell>
          <cell r="J5625">
            <v>0</v>
          </cell>
          <cell r="K5625">
            <v>0</v>
          </cell>
          <cell r="L5625">
            <v>4060</v>
          </cell>
          <cell r="M5625">
            <v>136.71</v>
          </cell>
          <cell r="N5625">
            <v>34.4</v>
          </cell>
          <cell r="O5625">
            <v>0.25162753273352351</v>
          </cell>
          <cell r="P5625">
            <v>240</v>
          </cell>
          <cell r="Q5625">
            <v>113000</v>
          </cell>
          <cell r="R5625">
            <v>8.4714358861824302</v>
          </cell>
          <cell r="S5625">
            <v>78.056157635467983</v>
          </cell>
          <cell r="T5625">
            <v>18095</v>
          </cell>
          <cell r="U5625">
            <v>5.7312066681654938</v>
          </cell>
          <cell r="V5625">
            <v>2633168</v>
          </cell>
          <cell r="W5625">
            <v>48502.400000000001</v>
          </cell>
          <cell r="X5625">
            <v>74.5</v>
          </cell>
          <cell r="Y5625">
            <v>0</v>
          </cell>
          <cell r="Z5625">
            <v>19.237600000000029</v>
          </cell>
        </row>
        <row r="5626">
          <cell r="A5626">
            <v>43243</v>
          </cell>
          <cell r="B5626">
            <v>0</v>
          </cell>
          <cell r="C5626">
            <v>0</v>
          </cell>
          <cell r="D5626">
            <v>226785</v>
          </cell>
          <cell r="E5626">
            <v>2159010</v>
          </cell>
          <cell r="F5626">
            <v>117530</v>
          </cell>
          <cell r="H5626">
            <v>0</v>
          </cell>
          <cell r="I5626">
            <v>0</v>
          </cell>
          <cell r="J5626">
            <v>0</v>
          </cell>
          <cell r="K5626">
            <v>0</v>
          </cell>
          <cell r="L5626">
            <v>3300</v>
          </cell>
          <cell r="M5626">
            <v>135.80000000000001</v>
          </cell>
          <cell r="N5626">
            <v>34.380000000000003</v>
          </cell>
          <cell r="O5626">
            <v>0.25316642120765831</v>
          </cell>
          <cell r="P5626">
            <v>240</v>
          </cell>
          <cell r="Q5626">
            <v>108000</v>
          </cell>
          <cell r="R5626">
            <v>8.3819587628865975</v>
          </cell>
          <cell r="S5626">
            <v>68.722727272727269</v>
          </cell>
          <cell r="T5626">
            <v>20818</v>
          </cell>
          <cell r="U5626">
            <v>6.935660371705632</v>
          </cell>
          <cell r="V5626">
            <v>2503325</v>
          </cell>
          <cell r="W5626">
            <v>52036.9</v>
          </cell>
          <cell r="X5626">
            <v>74.2</v>
          </cell>
          <cell r="Y5626">
            <v>0</v>
          </cell>
          <cell r="Z5626">
            <v>17.491200000000021</v>
          </cell>
        </row>
        <row r="5627">
          <cell r="A5627">
            <v>43244</v>
          </cell>
          <cell r="B5627">
            <v>0</v>
          </cell>
          <cell r="C5627">
            <v>0</v>
          </cell>
          <cell r="D5627">
            <v>210141</v>
          </cell>
          <cell r="E5627">
            <v>2162440</v>
          </cell>
          <cell r="F5627">
            <v>117790</v>
          </cell>
          <cell r="H5627">
            <v>0</v>
          </cell>
          <cell r="I5627">
            <v>0</v>
          </cell>
          <cell r="J5627">
            <v>0</v>
          </cell>
          <cell r="K5627">
            <v>0</v>
          </cell>
          <cell r="L5627">
            <v>3130</v>
          </cell>
          <cell r="M5627">
            <v>136.01</v>
          </cell>
          <cell r="N5627">
            <v>34.35</v>
          </cell>
          <cell r="O5627">
            <v>0.25255495919417692</v>
          </cell>
          <cell r="P5627">
            <v>240</v>
          </cell>
          <cell r="Q5627">
            <v>108000</v>
          </cell>
          <cell r="R5627">
            <v>8.3825821630762452</v>
          </cell>
          <cell r="S5627">
            <v>67.137699680511176</v>
          </cell>
          <cell r="T5627">
            <v>21454</v>
          </cell>
          <cell r="U5627">
            <v>7.1847270948786344</v>
          </cell>
          <cell r="V5627">
            <v>2490371</v>
          </cell>
          <cell r="W5627">
            <v>54630</v>
          </cell>
          <cell r="X5627">
            <v>74.5</v>
          </cell>
          <cell r="Y5627">
            <v>0</v>
          </cell>
          <cell r="Z5627">
            <v>17.152800000000013</v>
          </cell>
        </row>
        <row r="5628">
          <cell r="A5628">
            <v>43245</v>
          </cell>
          <cell r="B5628">
            <v>0</v>
          </cell>
          <cell r="C5628">
            <v>0</v>
          </cell>
          <cell r="D5628">
            <v>246613</v>
          </cell>
          <cell r="E5628">
            <v>2148550</v>
          </cell>
          <cell r="F5628">
            <v>116760</v>
          </cell>
          <cell r="H5628">
            <v>0</v>
          </cell>
          <cell r="I5628">
            <v>0</v>
          </cell>
          <cell r="J5628">
            <v>0</v>
          </cell>
          <cell r="K5628">
            <v>0</v>
          </cell>
          <cell r="L5628">
            <v>3650</v>
          </cell>
          <cell r="M5628">
            <v>136.43</v>
          </cell>
          <cell r="N5628">
            <v>33.700000000000003</v>
          </cell>
          <cell r="O5628">
            <v>0.24701312028146302</v>
          </cell>
          <cell r="P5628">
            <v>240</v>
          </cell>
          <cell r="Q5628">
            <v>113000</v>
          </cell>
          <cell r="R5628">
            <v>8.3020963131276115</v>
          </cell>
          <cell r="S5628">
            <v>67.565205479452061</v>
          </cell>
          <cell r="T5628">
            <v>23429</v>
          </cell>
          <cell r="U5628">
            <v>7.7788156722956874</v>
          </cell>
          <cell r="V5628">
            <v>2511923</v>
          </cell>
          <cell r="W5628">
            <v>53249.8</v>
          </cell>
          <cell r="X5628">
            <v>73.400000000000006</v>
          </cell>
          <cell r="Y5628">
            <v>0</v>
          </cell>
          <cell r="Z5628">
            <v>18.252800000000022</v>
          </cell>
        </row>
        <row r="5629">
          <cell r="A5629">
            <v>43246</v>
          </cell>
          <cell r="B5629">
            <v>0</v>
          </cell>
          <cell r="C5629">
            <v>0</v>
          </cell>
          <cell r="D5629">
            <v>322253</v>
          </cell>
          <cell r="E5629">
            <v>2202420</v>
          </cell>
          <cell r="F5629">
            <v>119510</v>
          </cell>
          <cell r="H5629">
            <v>0</v>
          </cell>
          <cell r="I5629">
            <v>0</v>
          </cell>
          <cell r="J5629">
            <v>0</v>
          </cell>
          <cell r="K5629">
            <v>0</v>
          </cell>
          <cell r="L5629">
            <v>4200</v>
          </cell>
          <cell r="M5629">
            <v>138.38</v>
          </cell>
          <cell r="N5629">
            <v>34.36</v>
          </cell>
          <cell r="O5629">
            <v>0.24830177771354242</v>
          </cell>
          <cell r="P5629">
            <v>240</v>
          </cell>
          <cell r="Q5629">
            <v>114000</v>
          </cell>
          <cell r="R5629">
            <v>8.3896878161584052</v>
          </cell>
          <cell r="S5629">
            <v>76.726904761904763</v>
          </cell>
          <cell r="T5629">
            <v>23673</v>
          </cell>
          <cell r="U5629">
            <v>7.4666851726979564</v>
          </cell>
          <cell r="V5629">
            <v>2644183</v>
          </cell>
          <cell r="W5629">
            <v>53278.1</v>
          </cell>
          <cell r="X5629">
            <v>74.5</v>
          </cell>
          <cell r="Y5629">
            <v>0</v>
          </cell>
          <cell r="Z5629">
            <v>20.287200000000027</v>
          </cell>
        </row>
        <row r="5630">
          <cell r="A5630">
            <v>43247</v>
          </cell>
          <cell r="B5630">
            <v>0</v>
          </cell>
          <cell r="C5630">
            <v>0</v>
          </cell>
          <cell r="D5630">
            <v>387559</v>
          </cell>
          <cell r="E5630">
            <v>2203240</v>
          </cell>
          <cell r="F5630">
            <v>120930</v>
          </cell>
          <cell r="H5630">
            <v>0</v>
          </cell>
          <cell r="I5630">
            <v>0</v>
          </cell>
          <cell r="J5630">
            <v>0</v>
          </cell>
          <cell r="K5630">
            <v>0</v>
          </cell>
          <cell r="L5630">
            <v>4960</v>
          </cell>
          <cell r="M5630">
            <v>138.61000000000001</v>
          </cell>
          <cell r="N5630">
            <v>34.14</v>
          </cell>
          <cell r="O5630">
            <v>0.24630257557174806</v>
          </cell>
          <cell r="P5630">
            <v>240</v>
          </cell>
          <cell r="Q5630">
            <v>117000</v>
          </cell>
          <cell r="R5630">
            <v>8.383846764302719</v>
          </cell>
          <cell r="S5630">
            <v>78.136895161290326</v>
          </cell>
          <cell r="T5630">
            <v>24061</v>
          </cell>
          <cell r="U5630">
            <v>7.4000292802119976</v>
          </cell>
          <cell r="V5630">
            <v>2711729</v>
          </cell>
          <cell r="W5630">
            <v>53231.5</v>
          </cell>
          <cell r="X5630">
            <v>78.7</v>
          </cell>
          <cell r="Y5630">
            <v>0</v>
          </cell>
          <cell r="Z5630">
            <v>22.628000000000043</v>
          </cell>
        </row>
        <row r="5631">
          <cell r="A5631">
            <v>43248</v>
          </cell>
          <cell r="B5631">
            <v>0</v>
          </cell>
          <cell r="C5631">
            <v>0</v>
          </cell>
          <cell r="D5631">
            <v>374271</v>
          </cell>
          <cell r="E5631">
            <v>2188860</v>
          </cell>
          <cell r="F5631">
            <v>119100</v>
          </cell>
          <cell r="H5631">
            <v>0</v>
          </cell>
          <cell r="I5631">
            <v>0</v>
          </cell>
          <cell r="J5631">
            <v>0</v>
          </cell>
          <cell r="K5631">
            <v>0</v>
          </cell>
          <cell r="L5631">
            <v>4870</v>
          </cell>
          <cell r="M5631">
            <v>137.72999999999999</v>
          </cell>
          <cell r="N5631">
            <v>34.36</v>
          </cell>
          <cell r="O5631">
            <v>0.24947360778334424</v>
          </cell>
          <cell r="P5631">
            <v>240</v>
          </cell>
          <cell r="Q5631">
            <v>113000</v>
          </cell>
          <cell r="R5631">
            <v>8.3785667610542358</v>
          </cell>
          <cell r="S5631">
            <v>76.852361396303905</v>
          </cell>
          <cell r="T5631">
            <v>27484</v>
          </cell>
          <cell r="U5631">
            <v>8.5457427044874201</v>
          </cell>
          <cell r="V5631">
            <v>2682231</v>
          </cell>
          <cell r="W5631">
            <v>55256.5</v>
          </cell>
          <cell r="X5631">
            <v>78.5</v>
          </cell>
          <cell r="Y5631">
            <v>0</v>
          </cell>
          <cell r="Z5631">
            <v>22.039200000000022</v>
          </cell>
        </row>
        <row r="5632">
          <cell r="A5632">
            <v>43249</v>
          </cell>
          <cell r="B5632">
            <v>0</v>
          </cell>
          <cell r="C5632">
            <v>0</v>
          </cell>
          <cell r="D5632">
            <v>368481</v>
          </cell>
          <cell r="E5632">
            <v>2182700</v>
          </cell>
          <cell r="F5632">
            <v>115880</v>
          </cell>
          <cell r="H5632">
            <v>0</v>
          </cell>
          <cell r="I5632">
            <v>0</v>
          </cell>
          <cell r="J5632">
            <v>0</v>
          </cell>
          <cell r="K5632">
            <v>0</v>
          </cell>
          <cell r="L5632">
            <v>4760</v>
          </cell>
          <cell r="M5632">
            <v>136.13999999999999</v>
          </cell>
          <cell r="N5632">
            <v>32.880000000000003</v>
          </cell>
          <cell r="O5632">
            <v>0.24151608638166597</v>
          </cell>
          <cell r="P5632">
            <v>240</v>
          </cell>
          <cell r="Q5632">
            <v>115000</v>
          </cell>
          <cell r="R5632">
            <v>8.4419714999265469</v>
          </cell>
          <cell r="S5632">
            <v>77.411974789915973</v>
          </cell>
          <cell r="T5632">
            <v>24036</v>
          </cell>
          <cell r="U5632">
            <v>7.5161475496810901</v>
          </cell>
          <cell r="V5632">
            <v>2667061</v>
          </cell>
          <cell r="W5632">
            <v>55267.6</v>
          </cell>
          <cell r="X5632">
            <v>74.8</v>
          </cell>
          <cell r="Y5632">
            <v>0</v>
          </cell>
          <cell r="Z5632">
            <v>20.441600000000022</v>
          </cell>
        </row>
        <row r="5633">
          <cell r="A5633">
            <v>43250</v>
          </cell>
          <cell r="B5633">
            <v>0</v>
          </cell>
          <cell r="C5633">
            <v>0</v>
          </cell>
          <cell r="D5633">
            <v>412506</v>
          </cell>
          <cell r="E5633">
            <v>2159470</v>
          </cell>
          <cell r="F5633">
            <v>113810</v>
          </cell>
          <cell r="H5633">
            <v>0</v>
          </cell>
          <cell r="I5633">
            <v>0</v>
          </cell>
          <cell r="J5633">
            <v>0</v>
          </cell>
          <cell r="K5633">
            <v>0</v>
          </cell>
          <cell r="L5633">
            <v>5200</v>
          </cell>
          <cell r="M5633">
            <v>134.72</v>
          </cell>
          <cell r="N5633">
            <v>31.45</v>
          </cell>
          <cell r="O5633">
            <v>0.23344714964370547</v>
          </cell>
          <cell r="P5633">
            <v>240</v>
          </cell>
          <cell r="Q5633">
            <v>117000</v>
          </cell>
          <cell r="R5633">
            <v>8.4370546318289783</v>
          </cell>
          <cell r="S5633">
            <v>79.328076923076921</v>
          </cell>
          <cell r="T5633">
            <v>24829</v>
          </cell>
          <cell r="U5633">
            <v>7.709991041728566</v>
          </cell>
          <cell r="V5633">
            <v>2685786</v>
          </cell>
          <cell r="W5633">
            <v>54731.3</v>
          </cell>
          <cell r="X5633">
            <v>76.900000000000006</v>
          </cell>
          <cell r="Y5633">
            <v>0</v>
          </cell>
          <cell r="Z5633">
            <v>22.456800000000015</v>
          </cell>
        </row>
        <row r="5634">
          <cell r="A5634">
            <v>43251</v>
          </cell>
          <cell r="B5634">
            <v>0</v>
          </cell>
          <cell r="C5634">
            <v>0</v>
          </cell>
          <cell r="D5634">
            <v>327367</v>
          </cell>
          <cell r="E5634">
            <v>2192460</v>
          </cell>
          <cell r="F5634">
            <v>118900</v>
          </cell>
          <cell r="H5634">
            <v>0</v>
          </cell>
          <cell r="I5634">
            <v>0</v>
          </cell>
          <cell r="J5634">
            <v>0</v>
          </cell>
          <cell r="K5634">
            <v>0</v>
          </cell>
          <cell r="L5634">
            <v>4270</v>
          </cell>
          <cell r="M5634">
            <v>136.08000000000001</v>
          </cell>
          <cell r="N5634">
            <v>30.44</v>
          </cell>
          <cell r="O5634">
            <v>0.22369194591416813</v>
          </cell>
          <cell r="P5634">
            <v>240</v>
          </cell>
          <cell r="Q5634">
            <v>111000</v>
          </cell>
          <cell r="R5634">
            <v>8.49265138154027</v>
          </cell>
          <cell r="S5634">
            <v>76.666744730679156</v>
          </cell>
          <cell r="T5634">
            <v>23235</v>
          </cell>
          <cell r="U5634">
            <v>7.3436888317738065</v>
          </cell>
          <cell r="V5634">
            <v>2638727</v>
          </cell>
          <cell r="W5634">
            <v>54581.3</v>
          </cell>
          <cell r="X5634">
            <v>76.5</v>
          </cell>
          <cell r="Y5634">
            <v>0</v>
          </cell>
          <cell r="Z5634">
            <v>22.280800000000028</v>
          </cell>
        </row>
        <row r="5635">
          <cell r="A5635">
            <v>43252</v>
          </cell>
          <cell r="B5635">
            <v>0</v>
          </cell>
          <cell r="C5635">
            <v>0</v>
          </cell>
          <cell r="D5635">
            <v>334882</v>
          </cell>
          <cell r="E5635">
            <v>2144950</v>
          </cell>
          <cell r="F5635">
            <v>113060</v>
          </cell>
          <cell r="H5635">
            <v>0</v>
          </cell>
          <cell r="I5635">
            <v>0</v>
          </cell>
          <cell r="J5635">
            <v>0</v>
          </cell>
          <cell r="K5635">
            <v>0</v>
          </cell>
          <cell r="L5635">
            <v>4560</v>
          </cell>
          <cell r="M5635">
            <v>132.86000000000001</v>
          </cell>
          <cell r="N5635">
            <v>30.1</v>
          </cell>
          <cell r="O5635">
            <v>0.22655426765015804</v>
          </cell>
          <cell r="P5635">
            <v>240</v>
          </cell>
          <cell r="Q5635">
            <v>114000</v>
          </cell>
          <cell r="R5635">
            <v>8.4977043504440761</v>
          </cell>
          <cell r="S5635">
            <v>73.439035087719304</v>
          </cell>
          <cell r="T5635">
            <v>23165</v>
          </cell>
          <cell r="U5635">
            <v>7.4509890886315366</v>
          </cell>
          <cell r="V5635">
            <v>2592892</v>
          </cell>
          <cell r="W5635">
            <v>52865</v>
          </cell>
          <cell r="X5635">
            <v>77.7</v>
          </cell>
          <cell r="Y5635">
            <v>0</v>
          </cell>
          <cell r="Z5635">
            <v>22.144800000000018</v>
          </cell>
        </row>
        <row r="5636">
          <cell r="A5636">
            <v>43253</v>
          </cell>
          <cell r="B5636">
            <v>0</v>
          </cell>
          <cell r="C5636">
            <v>0</v>
          </cell>
          <cell r="D5636">
            <v>396798</v>
          </cell>
          <cell r="E5636">
            <v>2182640</v>
          </cell>
          <cell r="F5636">
            <v>120630</v>
          </cell>
          <cell r="H5636">
            <v>0</v>
          </cell>
          <cell r="I5636">
            <v>0</v>
          </cell>
          <cell r="J5636">
            <v>0</v>
          </cell>
          <cell r="K5636">
            <v>0</v>
          </cell>
          <cell r="L5636">
            <v>5070</v>
          </cell>
          <cell r="M5636">
            <v>136.78</v>
          </cell>
          <cell r="N5636">
            <v>32.15</v>
          </cell>
          <cell r="O5636">
            <v>0.23504898376955694</v>
          </cell>
          <cell r="P5636">
            <v>240</v>
          </cell>
          <cell r="Q5636">
            <v>116000</v>
          </cell>
          <cell r="R5636">
            <v>8.4196154408539261</v>
          </cell>
          <cell r="S5636">
            <v>78.263905325443787</v>
          </cell>
          <cell r="T5636">
            <v>24305</v>
          </cell>
          <cell r="U5636">
            <v>7.5073553703091918</v>
          </cell>
          <cell r="V5636">
            <v>2700068</v>
          </cell>
          <cell r="W5636">
            <v>54843.9</v>
          </cell>
          <cell r="X5636">
            <v>78.7</v>
          </cell>
          <cell r="Y5636">
            <v>0</v>
          </cell>
          <cell r="Z5636">
            <v>23.64560000000003</v>
          </cell>
        </row>
        <row r="5637">
          <cell r="A5637">
            <v>43254</v>
          </cell>
          <cell r="B5637">
            <v>0</v>
          </cell>
          <cell r="C5637">
            <v>0</v>
          </cell>
          <cell r="D5637">
            <v>47199</v>
          </cell>
          <cell r="E5637">
            <v>2031210</v>
          </cell>
          <cell r="F5637">
            <v>110500</v>
          </cell>
          <cell r="H5637">
            <v>0</v>
          </cell>
          <cell r="I5637">
            <v>0</v>
          </cell>
          <cell r="J5637">
            <v>0</v>
          </cell>
          <cell r="K5637">
            <v>0</v>
          </cell>
          <cell r="L5637">
            <v>1050</v>
          </cell>
          <cell r="M5637">
            <v>125.55</v>
          </cell>
          <cell r="N5637">
            <v>29.58</v>
          </cell>
          <cell r="O5637">
            <v>0.23560334528076463</v>
          </cell>
          <cell r="P5637">
            <v>240</v>
          </cell>
          <cell r="Q5637">
            <v>100000</v>
          </cell>
          <cell r="R5637">
            <v>8.5293110314615692</v>
          </cell>
          <cell r="S5637">
            <v>44.951428571428572</v>
          </cell>
          <cell r="T5637">
            <v>21893</v>
          </cell>
          <cell r="U5637">
            <v>8.3414897558555428</v>
          </cell>
          <cell r="V5637">
            <v>2188909</v>
          </cell>
          <cell r="W5637">
            <v>52506.3</v>
          </cell>
          <cell r="X5637">
            <v>76.400000000000006</v>
          </cell>
          <cell r="Y5637">
            <v>0</v>
          </cell>
          <cell r="Z5637">
            <v>16.187200000000033</v>
          </cell>
        </row>
        <row r="5638">
          <cell r="A5638">
            <v>43255</v>
          </cell>
          <cell r="B5638">
            <v>0</v>
          </cell>
          <cell r="C5638">
            <v>0</v>
          </cell>
          <cell r="D5638">
            <v>46344</v>
          </cell>
          <cell r="E5638">
            <v>1784920</v>
          </cell>
          <cell r="F5638">
            <v>101330</v>
          </cell>
          <cell r="H5638">
            <v>0</v>
          </cell>
          <cell r="I5638">
            <v>0</v>
          </cell>
          <cell r="J5638">
            <v>0</v>
          </cell>
          <cell r="K5638">
            <v>0</v>
          </cell>
          <cell r="L5638">
            <v>1460</v>
          </cell>
          <cell r="M5638">
            <v>109.56</v>
          </cell>
          <cell r="N5638">
            <v>25.48</v>
          </cell>
          <cell r="O5638">
            <v>0.23256663015699161</v>
          </cell>
          <cell r="P5638">
            <v>240</v>
          </cell>
          <cell r="Q5638">
            <v>98000</v>
          </cell>
          <cell r="R5638">
            <v>8.6082968236582698</v>
          </cell>
          <cell r="S5638">
            <v>31.742465753424657</v>
          </cell>
          <cell r="T5638">
            <v>24129</v>
          </cell>
          <cell r="U5638">
            <v>10.412733352168122</v>
          </cell>
          <cell r="V5638">
            <v>1932594</v>
          </cell>
          <cell r="W5638">
            <v>54097.4</v>
          </cell>
          <cell r="X5638">
            <v>69.2</v>
          </cell>
          <cell r="Y5638">
            <v>0</v>
          </cell>
          <cell r="Z5638">
            <v>10.124799999999993</v>
          </cell>
        </row>
        <row r="5639">
          <cell r="A5639">
            <v>43256</v>
          </cell>
          <cell r="B5639">
            <v>0</v>
          </cell>
          <cell r="C5639">
            <v>0</v>
          </cell>
          <cell r="D5639">
            <v>6961</v>
          </cell>
          <cell r="E5639">
            <v>1995880</v>
          </cell>
          <cell r="F5639">
            <v>105800</v>
          </cell>
          <cell r="H5639">
            <v>0</v>
          </cell>
          <cell r="I5639">
            <v>0</v>
          </cell>
          <cell r="J5639">
            <v>0</v>
          </cell>
          <cell r="K5639">
            <v>0</v>
          </cell>
          <cell r="L5639">
            <v>540</v>
          </cell>
          <cell r="M5639">
            <v>122.7</v>
          </cell>
          <cell r="N5639">
            <v>28.35</v>
          </cell>
          <cell r="O5639">
            <v>0.23105134474327629</v>
          </cell>
          <cell r="P5639">
            <v>240</v>
          </cell>
          <cell r="Q5639">
            <v>90000</v>
          </cell>
          <cell r="R5639">
            <v>8.5643031784841082</v>
          </cell>
          <cell r="S5639">
            <v>12.890740740740741</v>
          </cell>
          <cell r="T5639">
            <v>23787</v>
          </cell>
          <cell r="U5639">
            <v>9.4081249487228966</v>
          </cell>
          <cell r="V5639">
            <v>2108641</v>
          </cell>
          <cell r="W5639">
            <v>47375.5</v>
          </cell>
          <cell r="X5639">
            <v>71.900000000000006</v>
          </cell>
          <cell r="Y5639">
            <v>0</v>
          </cell>
          <cell r="Z5639">
            <v>12.371999999999993</v>
          </cell>
        </row>
        <row r="5640">
          <cell r="A5640">
            <v>43257</v>
          </cell>
          <cell r="B5640">
            <v>0</v>
          </cell>
          <cell r="C5640">
            <v>0</v>
          </cell>
          <cell r="D5640">
            <v>165795</v>
          </cell>
          <cell r="E5640">
            <v>2059330</v>
          </cell>
          <cell r="F5640">
            <v>109860</v>
          </cell>
          <cell r="H5640">
            <v>0</v>
          </cell>
          <cell r="I5640">
            <v>0</v>
          </cell>
          <cell r="J5640">
            <v>0</v>
          </cell>
          <cell r="K5640">
            <v>0</v>
          </cell>
          <cell r="L5640">
            <v>2290</v>
          </cell>
          <cell r="M5640">
            <v>126.08</v>
          </cell>
          <cell r="N5640">
            <v>29.69</v>
          </cell>
          <cell r="O5640">
            <v>0.23548540609137056</v>
          </cell>
          <cell r="P5640">
            <v>240</v>
          </cell>
          <cell r="Q5640">
            <v>103000</v>
          </cell>
          <cell r="R5640">
            <v>8.6024349619289335</v>
          </cell>
          <cell r="S5640">
            <v>72.399563318777297</v>
          </cell>
          <cell r="T5640">
            <v>28384</v>
          </cell>
          <cell r="U5640">
            <v>10.138076261731873</v>
          </cell>
          <cell r="V5640">
            <v>2334985</v>
          </cell>
          <cell r="W5640">
            <v>37338.800000000003</v>
          </cell>
          <cell r="X5640">
            <v>74.8</v>
          </cell>
          <cell r="Y5640">
            <v>0</v>
          </cell>
          <cell r="Z5640">
            <v>15.844800000000006</v>
          </cell>
        </row>
        <row r="5641">
          <cell r="A5641">
            <v>43258</v>
          </cell>
          <cell r="B5641">
            <v>0</v>
          </cell>
          <cell r="C5641">
            <v>0</v>
          </cell>
          <cell r="D5641">
            <v>232176</v>
          </cell>
          <cell r="E5641">
            <v>2174260</v>
          </cell>
          <cell r="F5641">
            <v>117700</v>
          </cell>
          <cell r="H5641">
            <v>0</v>
          </cell>
          <cell r="I5641">
            <v>0</v>
          </cell>
          <cell r="J5641">
            <v>0</v>
          </cell>
          <cell r="K5641">
            <v>0</v>
          </cell>
          <cell r="L5641">
            <v>3380</v>
          </cell>
          <cell r="M5641">
            <v>133.82</v>
          </cell>
          <cell r="N5641">
            <v>31.84</v>
          </cell>
          <cell r="O5641">
            <v>0.2379315498430728</v>
          </cell>
          <cell r="P5641">
            <v>240</v>
          </cell>
          <cell r="Q5641">
            <v>110000</v>
          </cell>
          <cell r="R5641">
            <v>8.5635928859662229</v>
          </cell>
          <cell r="S5641">
            <v>68.691124260355025</v>
          </cell>
          <cell r="T5641">
            <v>25454</v>
          </cell>
          <cell r="U5641">
            <v>8.4102584012905801</v>
          </cell>
          <cell r="V5641">
            <v>2524136</v>
          </cell>
          <cell r="W5641">
            <v>47020.6</v>
          </cell>
          <cell r="X5641">
            <v>78.8</v>
          </cell>
          <cell r="Y5641">
            <v>0</v>
          </cell>
          <cell r="Z5641">
            <v>19.939200000000014</v>
          </cell>
        </row>
        <row r="5642">
          <cell r="A5642">
            <v>43259</v>
          </cell>
          <cell r="B5642">
            <v>0</v>
          </cell>
          <cell r="C5642">
            <v>0</v>
          </cell>
          <cell r="D5642">
            <v>263666</v>
          </cell>
          <cell r="E5642">
            <v>2197150</v>
          </cell>
          <cell r="F5642">
            <v>116390</v>
          </cell>
          <cell r="H5642">
            <v>0</v>
          </cell>
          <cell r="I5642">
            <v>0</v>
          </cell>
          <cell r="J5642">
            <v>0</v>
          </cell>
          <cell r="K5642">
            <v>0</v>
          </cell>
          <cell r="L5642">
            <v>3730</v>
          </cell>
          <cell r="M5642">
            <v>136.38999999999999</v>
          </cell>
          <cell r="N5642">
            <v>31.94</v>
          </cell>
          <cell r="O5642">
            <v>0.23418139159762449</v>
          </cell>
          <cell r="P5642">
            <v>240</v>
          </cell>
          <cell r="Q5642">
            <v>113000</v>
          </cell>
          <cell r="R5642">
            <v>8.4813402742136521</v>
          </cell>
          <cell r="S5642">
            <v>70.687935656836459</v>
          </cell>
          <cell r="T5642">
            <v>22682</v>
          </cell>
          <cell r="U5642">
            <v>7.3400372341209827</v>
          </cell>
          <cell r="V5642">
            <v>2577206</v>
          </cell>
          <cell r="W5642">
            <v>49292.2</v>
          </cell>
          <cell r="X5642">
            <v>79.7</v>
          </cell>
          <cell r="Y5642">
            <v>0</v>
          </cell>
          <cell r="Z5642">
            <v>20.463200000000043</v>
          </cell>
        </row>
        <row r="5643">
          <cell r="A5643">
            <v>43260</v>
          </cell>
          <cell r="B5643">
            <v>0</v>
          </cell>
          <cell r="C5643">
            <v>0</v>
          </cell>
          <cell r="D5643">
            <v>223676</v>
          </cell>
          <cell r="E5643">
            <v>2153140</v>
          </cell>
          <cell r="F5643">
            <v>115110</v>
          </cell>
          <cell r="H5643">
            <v>0</v>
          </cell>
          <cell r="I5643">
            <v>0</v>
          </cell>
          <cell r="J5643">
            <v>0</v>
          </cell>
          <cell r="K5643">
            <v>0</v>
          </cell>
          <cell r="L5643">
            <v>3230</v>
          </cell>
          <cell r="M5643">
            <v>136.44</v>
          </cell>
          <cell r="N5643">
            <v>31.98</v>
          </cell>
          <cell r="O5643">
            <v>0.23438874230430959</v>
          </cell>
          <cell r="P5643">
            <v>240</v>
          </cell>
          <cell r="Q5643">
            <v>111000</v>
          </cell>
          <cell r="R5643">
            <v>8.3122618000586339</v>
          </cell>
          <cell r="S5643">
            <v>69.249535603715174</v>
          </cell>
          <cell r="T5643">
            <v>22379</v>
          </cell>
          <cell r="U5643">
            <v>7.4898235340856818</v>
          </cell>
          <cell r="V5643">
            <v>2491926</v>
          </cell>
          <cell r="W5643">
            <v>54072.4</v>
          </cell>
          <cell r="X5643">
            <v>76.400000000000006</v>
          </cell>
          <cell r="Y5643">
            <v>0</v>
          </cell>
          <cell r="Z5643">
            <v>19.936000000000035</v>
          </cell>
        </row>
        <row r="5644">
          <cell r="A5644">
            <v>43261</v>
          </cell>
          <cell r="B5644">
            <v>0</v>
          </cell>
          <cell r="C5644">
            <v>0</v>
          </cell>
          <cell r="D5644">
            <v>356308</v>
          </cell>
          <cell r="E5644">
            <v>2165050</v>
          </cell>
          <cell r="F5644">
            <v>113710</v>
          </cell>
          <cell r="H5644">
            <v>0</v>
          </cell>
          <cell r="I5644">
            <v>0</v>
          </cell>
          <cell r="J5644">
            <v>0</v>
          </cell>
          <cell r="K5644">
            <v>0</v>
          </cell>
          <cell r="L5644">
            <v>4650</v>
          </cell>
          <cell r="M5644">
            <v>135.19999999999999</v>
          </cell>
          <cell r="N5644">
            <v>33.520000000000003</v>
          </cell>
          <cell r="O5644">
            <v>0.24792899408284028</v>
          </cell>
          <cell r="P5644">
            <v>240</v>
          </cell>
          <cell r="Q5644">
            <v>118000</v>
          </cell>
          <cell r="R5644">
            <v>8.4273668639053252</v>
          </cell>
          <cell r="S5644">
            <v>76.625376344086021</v>
          </cell>
          <cell r="T5644">
            <v>24239</v>
          </cell>
          <cell r="U5644">
            <v>7.6716524962543664</v>
          </cell>
          <cell r="V5644">
            <v>2635068</v>
          </cell>
          <cell r="W5644">
            <v>54553.9</v>
          </cell>
          <cell r="X5644">
            <v>79.3</v>
          </cell>
          <cell r="Y5644">
            <v>0</v>
          </cell>
          <cell r="Z5644">
            <v>21.804000000000016</v>
          </cell>
        </row>
        <row r="5645">
          <cell r="A5645">
            <v>43262</v>
          </cell>
          <cell r="B5645">
            <v>0</v>
          </cell>
          <cell r="C5645">
            <v>0</v>
          </cell>
          <cell r="D5645">
            <v>415331</v>
          </cell>
          <cell r="E5645">
            <v>2192190</v>
          </cell>
          <cell r="F5645">
            <v>117810</v>
          </cell>
          <cell r="H5645">
            <v>0</v>
          </cell>
          <cell r="I5645">
            <v>0</v>
          </cell>
          <cell r="J5645">
            <v>0</v>
          </cell>
          <cell r="K5645">
            <v>0</v>
          </cell>
          <cell r="L5645">
            <v>5320</v>
          </cell>
          <cell r="M5645">
            <v>136.11000000000001</v>
          </cell>
          <cell r="N5645">
            <v>33.26</v>
          </cell>
          <cell r="O5645">
            <v>0.24436117845859961</v>
          </cell>
          <cell r="P5645">
            <v>240</v>
          </cell>
          <cell r="Q5645">
            <v>117000</v>
          </cell>
          <cell r="R5645">
            <v>8.485783557416795</v>
          </cell>
          <cell r="S5645">
            <v>78.069736842105257</v>
          </cell>
          <cell r="T5645">
            <v>22277</v>
          </cell>
          <cell r="U5645">
            <v>6.8171601908171882</v>
          </cell>
          <cell r="V5645">
            <v>2725331</v>
          </cell>
          <cell r="W5645">
            <v>53783.8</v>
          </cell>
          <cell r="X5645">
            <v>81.099999999999994</v>
          </cell>
          <cell r="Y5645">
            <v>0</v>
          </cell>
          <cell r="Z5645">
            <v>22.957600000000014</v>
          </cell>
        </row>
        <row r="5646">
          <cell r="A5646">
            <v>43263</v>
          </cell>
          <cell r="B5646">
            <v>0</v>
          </cell>
          <cell r="C5646">
            <v>0</v>
          </cell>
          <cell r="D5646">
            <v>413508</v>
          </cell>
          <cell r="E5646">
            <v>2185610</v>
          </cell>
          <cell r="F5646">
            <v>119530</v>
          </cell>
          <cell r="H5646">
            <v>0</v>
          </cell>
          <cell r="I5646">
            <v>0</v>
          </cell>
          <cell r="J5646">
            <v>0</v>
          </cell>
          <cell r="K5646">
            <v>0</v>
          </cell>
          <cell r="L5646">
            <v>5290</v>
          </cell>
          <cell r="M5646">
            <v>136.91999999999999</v>
          </cell>
          <cell r="N5646">
            <v>32.450000000000003</v>
          </cell>
          <cell r="O5646">
            <v>0.23699970785860361</v>
          </cell>
          <cell r="P5646">
            <v>240</v>
          </cell>
          <cell r="Q5646">
            <v>120000</v>
          </cell>
          <cell r="R5646">
            <v>8.4178352322524095</v>
          </cell>
          <cell r="S5646">
            <v>78.167863894139884</v>
          </cell>
          <cell r="T5646">
            <v>24439</v>
          </cell>
          <cell r="U5646">
            <v>7.4971552036159155</v>
          </cell>
          <cell r="V5646">
            <v>2718648</v>
          </cell>
          <cell r="W5646">
            <v>53728.6</v>
          </cell>
          <cell r="X5646">
            <v>77.900000000000006</v>
          </cell>
          <cell r="Y5646">
            <v>0</v>
          </cell>
          <cell r="Z5646">
            <v>22.74320000000003</v>
          </cell>
        </row>
        <row r="5647">
          <cell r="A5647">
            <v>43264</v>
          </cell>
          <cell r="B5647">
            <v>0</v>
          </cell>
          <cell r="C5647">
            <v>0</v>
          </cell>
          <cell r="D5647">
            <v>413575</v>
          </cell>
          <cell r="E5647">
            <v>2233960</v>
          </cell>
          <cell r="F5647">
            <v>118750</v>
          </cell>
          <cell r="H5647">
            <v>0</v>
          </cell>
          <cell r="I5647">
            <v>0</v>
          </cell>
          <cell r="J5647">
            <v>0</v>
          </cell>
          <cell r="K5647">
            <v>0</v>
          </cell>
          <cell r="L5647">
            <v>5270</v>
          </cell>
          <cell r="M5647">
            <v>140.83000000000001</v>
          </cell>
          <cell r="N5647">
            <v>33.200000000000003</v>
          </cell>
          <cell r="O5647">
            <v>0.23574522473904708</v>
          </cell>
          <cell r="P5647">
            <v>240</v>
          </cell>
          <cell r="Q5647">
            <v>118000</v>
          </cell>
          <cell r="R5647">
            <v>8.3530142725271599</v>
          </cell>
          <cell r="S5647">
            <v>78.477229601518033</v>
          </cell>
          <cell r="T5647">
            <v>24254</v>
          </cell>
          <cell r="U5647">
            <v>7.3122747656152569</v>
          </cell>
          <cell r="V5647">
            <v>2766285</v>
          </cell>
          <cell r="W5647">
            <v>55177.599999999999</v>
          </cell>
          <cell r="X5647">
            <v>77.099999999999994</v>
          </cell>
          <cell r="Y5647">
            <v>0</v>
          </cell>
          <cell r="Z5647">
            <v>22.797600000000017</v>
          </cell>
        </row>
        <row r="5648">
          <cell r="A5648">
            <v>43265</v>
          </cell>
          <cell r="B5648">
            <v>0</v>
          </cell>
          <cell r="C5648">
            <v>0</v>
          </cell>
          <cell r="D5648">
            <v>278010</v>
          </cell>
          <cell r="E5648">
            <v>2243070</v>
          </cell>
          <cell r="F5648">
            <v>119960</v>
          </cell>
          <cell r="H5648">
            <v>0</v>
          </cell>
          <cell r="I5648">
            <v>0</v>
          </cell>
          <cell r="J5648">
            <v>0</v>
          </cell>
          <cell r="K5648">
            <v>0</v>
          </cell>
          <cell r="L5648">
            <v>3760</v>
          </cell>
          <cell r="M5648">
            <v>140.12</v>
          </cell>
          <cell r="N5648">
            <v>32.520000000000003</v>
          </cell>
          <cell r="O5648">
            <v>0.23208678275763633</v>
          </cell>
          <cell r="P5648">
            <v>240</v>
          </cell>
          <cell r="Q5648">
            <v>116000</v>
          </cell>
          <cell r="R5648">
            <v>8.4321652868969448</v>
          </cell>
          <cell r="S5648">
            <v>73.938829787234042</v>
          </cell>
          <cell r="T5648">
            <v>22984</v>
          </cell>
          <cell r="U5648">
            <v>7.2579953351709925</v>
          </cell>
          <cell r="V5648">
            <v>2641040</v>
          </cell>
          <cell r="W5648">
            <v>55335.6</v>
          </cell>
          <cell r="X5648">
            <v>80.099999999999994</v>
          </cell>
          <cell r="Y5648">
            <v>0</v>
          </cell>
          <cell r="Z5648">
            <v>22.824800000000025</v>
          </cell>
        </row>
        <row r="5649">
          <cell r="A5649">
            <v>43266</v>
          </cell>
          <cell r="B5649">
            <v>0</v>
          </cell>
          <cell r="C5649">
            <v>0</v>
          </cell>
          <cell r="D5649">
            <v>353550</v>
          </cell>
          <cell r="E5649">
            <v>2244500</v>
          </cell>
          <cell r="F5649">
            <v>121210</v>
          </cell>
          <cell r="H5649">
            <v>0</v>
          </cell>
          <cell r="I5649">
            <v>0</v>
          </cell>
          <cell r="J5649">
            <v>0</v>
          </cell>
          <cell r="K5649">
            <v>0</v>
          </cell>
          <cell r="L5649">
            <v>4640</v>
          </cell>
          <cell r="M5649">
            <v>139.09</v>
          </cell>
          <cell r="N5649">
            <v>30.58</v>
          </cell>
          <cell r="O5649">
            <v>0.21985764612840605</v>
          </cell>
          <cell r="P5649">
            <v>240</v>
          </cell>
          <cell r="Q5649">
            <v>122000</v>
          </cell>
          <cell r="R5649">
            <v>8.5042418577899195</v>
          </cell>
          <cell r="S5649">
            <v>76.196120689655174</v>
          </cell>
          <cell r="T5649">
            <v>22526</v>
          </cell>
          <cell r="U5649">
            <v>6.9087487036914448</v>
          </cell>
          <cell r="V5649">
            <v>2719260</v>
          </cell>
          <cell r="W5649">
            <v>56661.4</v>
          </cell>
          <cell r="X5649">
            <v>81.2</v>
          </cell>
          <cell r="Y5649">
            <v>0</v>
          </cell>
          <cell r="Z5649">
            <v>23.062400000000011</v>
          </cell>
        </row>
        <row r="5650">
          <cell r="A5650">
            <v>43267</v>
          </cell>
          <cell r="B5650">
            <v>0</v>
          </cell>
          <cell r="C5650">
            <v>0</v>
          </cell>
          <cell r="D5650">
            <v>329472</v>
          </cell>
          <cell r="E5650">
            <v>2246990</v>
          </cell>
          <cell r="F5650">
            <v>120840</v>
          </cell>
          <cell r="H5650">
            <v>0</v>
          </cell>
          <cell r="I5650">
            <v>0</v>
          </cell>
          <cell r="J5650">
            <v>0</v>
          </cell>
          <cell r="K5650">
            <v>0</v>
          </cell>
          <cell r="L5650">
            <v>4340</v>
          </cell>
          <cell r="M5650">
            <v>137.93</v>
          </cell>
          <cell r="N5650">
            <v>30.03</v>
          </cell>
          <cell r="O5650">
            <v>0.2177191328934967</v>
          </cell>
          <cell r="P5650">
            <v>240</v>
          </cell>
          <cell r="Q5650">
            <v>118000</v>
          </cell>
          <cell r="R5650">
            <v>8.5834481258609436</v>
          </cell>
          <cell r="S5650">
            <v>75.915207373271883</v>
          </cell>
          <cell r="T5650">
            <v>24718</v>
          </cell>
          <cell r="U5650">
            <v>7.642752646904202</v>
          </cell>
          <cell r="V5650">
            <v>2697302</v>
          </cell>
          <cell r="W5650">
            <v>57042.400000000001</v>
          </cell>
          <cell r="X5650">
            <v>82.4</v>
          </cell>
          <cell r="Y5650">
            <v>0</v>
          </cell>
          <cell r="Z5650">
            <v>24.180800000000033</v>
          </cell>
        </row>
        <row r="5651">
          <cell r="A5651">
            <v>43268</v>
          </cell>
          <cell r="B5651">
            <v>0</v>
          </cell>
          <cell r="C5651">
            <v>0</v>
          </cell>
          <cell r="D5651">
            <v>457351</v>
          </cell>
          <cell r="E5651">
            <v>2117330</v>
          </cell>
          <cell r="F5651">
            <v>88940</v>
          </cell>
          <cell r="H5651">
            <v>0</v>
          </cell>
          <cell r="I5651">
            <v>0</v>
          </cell>
          <cell r="J5651">
            <v>0</v>
          </cell>
          <cell r="K5651">
            <v>0</v>
          </cell>
          <cell r="L5651">
            <v>5850</v>
          </cell>
          <cell r="M5651">
            <v>130.9</v>
          </cell>
          <cell r="N5651">
            <v>28.42</v>
          </cell>
          <cell r="O5651">
            <v>0.21711229946524063</v>
          </cell>
          <cell r="P5651">
            <v>240</v>
          </cell>
          <cell r="Q5651">
            <v>118000</v>
          </cell>
          <cell r="R5651">
            <v>8.4273109243697473</v>
          </cell>
          <cell r="S5651">
            <v>78.179658119658114</v>
          </cell>
          <cell r="T5651">
            <v>33518</v>
          </cell>
          <cell r="U5651">
            <v>10.494740805842873</v>
          </cell>
          <cell r="V5651">
            <v>2663621</v>
          </cell>
          <cell r="W5651">
            <v>57159.8</v>
          </cell>
          <cell r="X5651">
            <v>84.2</v>
          </cell>
          <cell r="Y5651">
            <v>0</v>
          </cell>
          <cell r="Z5651">
            <v>26.275199999999998</v>
          </cell>
        </row>
        <row r="5652">
          <cell r="A5652">
            <v>43269</v>
          </cell>
          <cell r="B5652">
            <v>0</v>
          </cell>
          <cell r="C5652">
            <v>0</v>
          </cell>
          <cell r="D5652">
            <v>488100</v>
          </cell>
          <cell r="E5652">
            <v>2217170</v>
          </cell>
          <cell r="F5652">
            <v>115530</v>
          </cell>
          <cell r="H5652">
            <v>0</v>
          </cell>
          <cell r="I5652">
            <v>0</v>
          </cell>
          <cell r="J5652">
            <v>0</v>
          </cell>
          <cell r="K5652">
            <v>0</v>
          </cell>
          <cell r="L5652">
            <v>6220</v>
          </cell>
          <cell r="M5652">
            <v>138.81</v>
          </cell>
          <cell r="N5652">
            <v>32.479999999999997</v>
          </cell>
          <cell r="O5652">
            <v>0.23398890569843669</v>
          </cell>
          <cell r="P5652">
            <v>240</v>
          </cell>
          <cell r="Q5652">
            <v>123000</v>
          </cell>
          <cell r="R5652">
            <v>8.4024926158057784</v>
          </cell>
          <cell r="S5652">
            <v>78.472668810289392</v>
          </cell>
          <cell r="T5652">
            <v>22461</v>
          </cell>
          <cell r="U5652">
            <v>6.640837351106069</v>
          </cell>
          <cell r="V5652">
            <v>2820800</v>
          </cell>
          <cell r="W5652">
            <v>57157.7</v>
          </cell>
          <cell r="X5652">
            <v>84</v>
          </cell>
          <cell r="Y5652">
            <v>0</v>
          </cell>
          <cell r="Z5652">
            <v>25.750400000000013</v>
          </cell>
        </row>
        <row r="5653">
          <cell r="A5653">
            <v>43270</v>
          </cell>
          <cell r="B5653">
            <v>0</v>
          </cell>
          <cell r="C5653">
            <v>0</v>
          </cell>
          <cell r="D5653">
            <v>371443</v>
          </cell>
          <cell r="E5653">
            <v>2225140</v>
          </cell>
          <cell r="F5653">
            <v>116450</v>
          </cell>
          <cell r="H5653">
            <v>0</v>
          </cell>
          <cell r="I5653">
            <v>0</v>
          </cell>
          <cell r="J5653">
            <v>0</v>
          </cell>
          <cell r="K5653">
            <v>0</v>
          </cell>
          <cell r="L5653">
            <v>4760</v>
          </cell>
          <cell r="M5653">
            <v>138.63</v>
          </cell>
          <cell r="N5653">
            <v>33.25</v>
          </cell>
          <cell r="O5653">
            <v>0.23984707494770252</v>
          </cell>
          <cell r="P5653">
            <v>240</v>
          </cell>
          <cell r="Q5653">
            <v>118000</v>
          </cell>
          <cell r="R5653">
            <v>8.4454663492750495</v>
          </cell>
          <cell r="S5653">
            <v>78.034243697478985</v>
          </cell>
          <cell r="T5653">
            <v>22007</v>
          </cell>
          <cell r="U5653">
            <v>6.7650625701935807</v>
          </cell>
          <cell r="V5653">
            <v>2713033</v>
          </cell>
          <cell r="W5653">
            <v>38701.4</v>
          </cell>
          <cell r="X5653">
            <v>82.5</v>
          </cell>
          <cell r="Y5653">
            <v>0</v>
          </cell>
          <cell r="Z5653">
            <v>23.226400000000027</v>
          </cell>
        </row>
        <row r="5654">
          <cell r="A5654">
            <v>43271</v>
          </cell>
          <cell r="B5654">
            <v>0</v>
          </cell>
          <cell r="C5654">
            <v>0</v>
          </cell>
          <cell r="D5654">
            <v>476808</v>
          </cell>
          <cell r="E5654">
            <v>2183800</v>
          </cell>
          <cell r="F5654">
            <v>113510</v>
          </cell>
          <cell r="H5654">
            <v>0</v>
          </cell>
          <cell r="I5654">
            <v>0</v>
          </cell>
          <cell r="J5654">
            <v>0</v>
          </cell>
          <cell r="K5654">
            <v>0</v>
          </cell>
          <cell r="L5654">
            <v>6170</v>
          </cell>
          <cell r="M5654">
            <v>135.51</v>
          </cell>
          <cell r="N5654">
            <v>31.96</v>
          </cell>
          <cell r="O5654">
            <v>0.23584975278577228</v>
          </cell>
          <cell r="P5654">
            <v>240</v>
          </cell>
          <cell r="Q5654">
            <v>132000</v>
          </cell>
          <cell r="R5654">
            <v>8.4765330971883994</v>
          </cell>
          <cell r="S5654">
            <v>77.278444084278775</v>
          </cell>
          <cell r="T5654">
            <v>23263</v>
          </cell>
          <cell r="U5654">
            <v>6.9936974562725878</v>
          </cell>
          <cell r="V5654">
            <v>2774118</v>
          </cell>
          <cell r="W5654">
            <v>56347.8</v>
          </cell>
          <cell r="X5654">
            <v>80.7</v>
          </cell>
          <cell r="Y5654">
            <v>0</v>
          </cell>
          <cell r="Z5654">
            <v>22.653600000000026</v>
          </cell>
        </row>
        <row r="5655">
          <cell r="A5655">
            <v>43272</v>
          </cell>
          <cell r="B5655">
            <v>0</v>
          </cell>
          <cell r="C5655">
            <v>0</v>
          </cell>
          <cell r="D5655">
            <v>550325</v>
          </cell>
          <cell r="E5655">
            <v>2222020</v>
          </cell>
          <cell r="F5655">
            <v>115980</v>
          </cell>
          <cell r="H5655">
            <v>0</v>
          </cell>
          <cell r="I5655">
            <v>0</v>
          </cell>
          <cell r="J5655">
            <v>0</v>
          </cell>
          <cell r="K5655">
            <v>0</v>
          </cell>
          <cell r="L5655">
            <v>6960</v>
          </cell>
          <cell r="M5655">
            <v>141.49</v>
          </cell>
          <cell r="N5655">
            <v>32.51</v>
          </cell>
          <cell r="O5655">
            <v>0.22976888826065445</v>
          </cell>
          <cell r="P5655">
            <v>240</v>
          </cell>
          <cell r="Q5655">
            <v>127000</v>
          </cell>
          <cell r="R5655">
            <v>8.2620679906707188</v>
          </cell>
          <cell r="S5655">
            <v>79.069683908045974</v>
          </cell>
          <cell r="T5655">
            <v>23533</v>
          </cell>
          <cell r="U5655">
            <v>6.7951224325517385</v>
          </cell>
          <cell r="V5655">
            <v>2888325</v>
          </cell>
          <cell r="W5655">
            <v>56489.2</v>
          </cell>
          <cell r="X5655">
            <v>75.2</v>
          </cell>
          <cell r="Y5655">
            <v>0</v>
          </cell>
          <cell r="Z5655">
            <v>20.824000000000012</v>
          </cell>
        </row>
        <row r="5656">
          <cell r="A5656">
            <v>43273</v>
          </cell>
          <cell r="B5656">
            <v>0</v>
          </cell>
          <cell r="C5656">
            <v>0</v>
          </cell>
          <cell r="D5656">
            <v>192000</v>
          </cell>
          <cell r="E5656">
            <v>2214380</v>
          </cell>
          <cell r="F5656">
            <v>117580</v>
          </cell>
          <cell r="H5656">
            <v>0</v>
          </cell>
          <cell r="I5656">
            <v>0</v>
          </cell>
          <cell r="J5656">
            <v>0</v>
          </cell>
          <cell r="K5656">
            <v>0</v>
          </cell>
          <cell r="L5656">
            <v>2880</v>
          </cell>
          <cell r="M5656">
            <v>140.21</v>
          </cell>
          <cell r="N5656">
            <v>32.659999999999997</v>
          </cell>
          <cell r="O5656">
            <v>0.23293630982098276</v>
          </cell>
          <cell r="P5656">
            <v>240</v>
          </cell>
          <cell r="Q5656">
            <v>108000</v>
          </cell>
          <cell r="R5656">
            <v>8.3159546394693677</v>
          </cell>
          <cell r="S5656">
            <v>66.666666666666671</v>
          </cell>
          <cell r="T5656">
            <v>25969</v>
          </cell>
          <cell r="U5656">
            <v>8.5810179242143292</v>
          </cell>
          <cell r="V5656">
            <v>2523960</v>
          </cell>
          <cell r="W5656">
            <v>55007.6</v>
          </cell>
          <cell r="X5656">
            <v>70.5</v>
          </cell>
          <cell r="Y5656">
            <v>0</v>
          </cell>
          <cell r="Z5656">
            <v>16.629600000000025</v>
          </cell>
        </row>
        <row r="5657">
          <cell r="A5657">
            <v>43274</v>
          </cell>
          <cell r="B5657">
            <v>0</v>
          </cell>
          <cell r="C5657">
            <v>0</v>
          </cell>
          <cell r="D5657">
            <v>249522</v>
          </cell>
          <cell r="E5657">
            <v>2206650</v>
          </cell>
          <cell r="F5657">
            <v>115010</v>
          </cell>
          <cell r="H5657">
            <v>0</v>
          </cell>
          <cell r="I5657">
            <v>0</v>
          </cell>
          <cell r="J5657">
            <v>0</v>
          </cell>
          <cell r="K5657">
            <v>0</v>
          </cell>
          <cell r="L5657">
            <v>3470</v>
          </cell>
          <cell r="M5657">
            <v>141.6</v>
          </cell>
          <cell r="N5657">
            <v>32.17</v>
          </cell>
          <cell r="O5657">
            <v>0.2271892655367232</v>
          </cell>
          <cell r="P5657">
            <v>240</v>
          </cell>
          <cell r="Q5657">
            <v>112000</v>
          </cell>
          <cell r="R5657">
            <v>8.1979519774011305</v>
          </cell>
          <cell r="S5657">
            <v>71.908357348703177</v>
          </cell>
          <cell r="T5657">
            <v>24420</v>
          </cell>
          <cell r="U5657">
            <v>7.9209795339264204</v>
          </cell>
          <cell r="V5657">
            <v>2571182</v>
          </cell>
          <cell r="W5657">
            <v>56567.9</v>
          </cell>
          <cell r="X5657">
            <v>72.599999999999994</v>
          </cell>
          <cell r="Y5657">
            <v>0</v>
          </cell>
          <cell r="Z5657">
            <v>17.999999999999986</v>
          </cell>
        </row>
        <row r="5658">
          <cell r="A5658">
            <v>43275</v>
          </cell>
          <cell r="B5658">
            <v>0</v>
          </cell>
          <cell r="C5658">
            <v>0</v>
          </cell>
          <cell r="D5658">
            <v>435188</v>
          </cell>
          <cell r="E5658">
            <v>2233070</v>
          </cell>
          <cell r="F5658">
            <v>107430</v>
          </cell>
          <cell r="H5658">
            <v>0</v>
          </cell>
          <cell r="I5658">
            <v>0</v>
          </cell>
          <cell r="J5658">
            <v>0</v>
          </cell>
          <cell r="K5658">
            <v>0</v>
          </cell>
          <cell r="L5658">
            <v>5490</v>
          </cell>
          <cell r="M5658">
            <v>141.69999999999999</v>
          </cell>
          <cell r="N5658">
            <v>32.06</v>
          </cell>
          <cell r="O5658">
            <v>0.22625264643613271</v>
          </cell>
          <cell r="P5658">
            <v>240</v>
          </cell>
          <cell r="Q5658">
            <v>120000</v>
          </cell>
          <cell r="R5658">
            <v>8.2586450247000709</v>
          </cell>
          <cell r="S5658">
            <v>79.269216757741347</v>
          </cell>
          <cell r="T5658">
            <v>24090</v>
          </cell>
          <cell r="U5658">
            <v>7.2382270629840244</v>
          </cell>
          <cell r="V5658">
            <v>2775688</v>
          </cell>
          <cell r="W5658">
            <v>56434</v>
          </cell>
          <cell r="X5658">
            <v>74.400000000000006</v>
          </cell>
          <cell r="Y5658">
            <v>0</v>
          </cell>
          <cell r="Z5658">
            <v>22.040000000000006</v>
          </cell>
        </row>
        <row r="5659">
          <cell r="A5659">
            <v>43276</v>
          </cell>
          <cell r="B5659">
            <v>0</v>
          </cell>
          <cell r="C5659">
            <v>0</v>
          </cell>
          <cell r="D5659">
            <v>550229</v>
          </cell>
          <cell r="E5659">
            <v>2230190</v>
          </cell>
          <cell r="F5659">
            <v>118810</v>
          </cell>
          <cell r="H5659">
            <v>0</v>
          </cell>
          <cell r="I5659">
            <v>0</v>
          </cell>
          <cell r="J5659">
            <v>0</v>
          </cell>
          <cell r="K5659">
            <v>0</v>
          </cell>
          <cell r="L5659">
            <v>6820</v>
          </cell>
          <cell r="M5659">
            <v>140.56</v>
          </cell>
          <cell r="N5659">
            <v>33.049999999999997</v>
          </cell>
          <cell r="O5659">
            <v>0.23513090495162206</v>
          </cell>
          <cell r="P5659">
            <v>240</v>
          </cell>
          <cell r="Q5659">
            <v>125000</v>
          </cell>
          <cell r="R5659">
            <v>8.3558622652248147</v>
          </cell>
          <cell r="S5659">
            <v>80.678739002932545</v>
          </cell>
          <cell r="T5659">
            <v>23224</v>
          </cell>
          <cell r="U5659">
            <v>6.6806782078959612</v>
          </cell>
          <cell r="V5659">
            <v>2899229</v>
          </cell>
          <cell r="W5659">
            <v>56182.7</v>
          </cell>
          <cell r="X5659">
            <v>76.400000000000006</v>
          </cell>
          <cell r="Y5659">
            <v>0</v>
          </cell>
          <cell r="Z5659">
            <v>23.297600000000031</v>
          </cell>
        </row>
        <row r="5660">
          <cell r="A5660">
            <v>43277</v>
          </cell>
          <cell r="B5660">
            <v>0</v>
          </cell>
          <cell r="C5660">
            <v>0</v>
          </cell>
          <cell r="D5660">
            <v>466060</v>
          </cell>
          <cell r="E5660">
            <v>2233590</v>
          </cell>
          <cell r="F5660">
            <v>116850</v>
          </cell>
          <cell r="H5660">
            <v>0</v>
          </cell>
          <cell r="I5660">
            <v>0</v>
          </cell>
          <cell r="J5660">
            <v>0</v>
          </cell>
          <cell r="K5660">
            <v>0</v>
          </cell>
          <cell r="L5660">
            <v>5850</v>
          </cell>
          <cell r="M5660">
            <v>139.65</v>
          </cell>
          <cell r="N5660">
            <v>32.76</v>
          </cell>
          <cell r="O5660">
            <v>0.23458646616541351</v>
          </cell>
          <cell r="P5660">
            <v>240</v>
          </cell>
          <cell r="Q5660">
            <v>121000</v>
          </cell>
          <cell r="R5660">
            <v>8.4154672395273895</v>
          </cell>
          <cell r="S5660">
            <v>79.668376068376062</v>
          </cell>
          <cell r="T5660">
            <v>23867</v>
          </cell>
          <cell r="U5660">
            <v>7.0673097816438837</v>
          </cell>
          <cell r="V5660">
            <v>2816500</v>
          </cell>
          <cell r="W5660">
            <v>56828.3</v>
          </cell>
          <cell r="X5660">
            <v>75.7</v>
          </cell>
          <cell r="Y5660">
            <v>0</v>
          </cell>
          <cell r="Z5660">
            <v>22.407200000000017</v>
          </cell>
        </row>
        <row r="5661">
          <cell r="A5661">
            <v>43278</v>
          </cell>
          <cell r="B5661">
            <v>0</v>
          </cell>
          <cell r="C5661">
            <v>0</v>
          </cell>
          <cell r="D5661">
            <v>537403</v>
          </cell>
          <cell r="E5661">
            <v>2239710</v>
          </cell>
          <cell r="F5661">
            <v>117970</v>
          </cell>
          <cell r="H5661">
            <v>0</v>
          </cell>
          <cell r="I5661">
            <v>0</v>
          </cell>
          <cell r="J5661">
            <v>0</v>
          </cell>
          <cell r="K5661">
            <v>0</v>
          </cell>
          <cell r="L5661">
            <v>6580</v>
          </cell>
          <cell r="M5661">
            <v>142.19999999999999</v>
          </cell>
          <cell r="N5661">
            <v>34.17</v>
          </cell>
          <cell r="O5661">
            <v>0.24029535864978907</v>
          </cell>
          <cell r="P5661">
            <v>240</v>
          </cell>
          <cell r="Q5661">
            <v>129000</v>
          </cell>
          <cell r="R5661">
            <v>8.2900140646976084</v>
          </cell>
          <cell r="S5661">
            <v>81.672188449848022</v>
          </cell>
          <cell r="T5661">
            <v>23361</v>
          </cell>
          <cell r="U5661">
            <v>6.7297117215637678</v>
          </cell>
          <cell r="V5661">
            <v>2895083</v>
          </cell>
          <cell r="W5661">
            <v>56830.6</v>
          </cell>
          <cell r="X5661">
            <v>74.099999999999994</v>
          </cell>
          <cell r="Y5661">
            <v>0</v>
          </cell>
          <cell r="Z5661">
            <v>21.055200000000013</v>
          </cell>
        </row>
        <row r="5662">
          <cell r="A5662">
            <v>43279</v>
          </cell>
          <cell r="B5662">
            <v>0</v>
          </cell>
          <cell r="C5662">
            <v>0</v>
          </cell>
          <cell r="D5662">
            <v>698661</v>
          </cell>
          <cell r="E5662">
            <v>2231380</v>
          </cell>
          <cell r="F5662">
            <v>118130</v>
          </cell>
          <cell r="H5662">
            <v>0</v>
          </cell>
          <cell r="I5662">
            <v>0</v>
          </cell>
          <cell r="J5662">
            <v>0</v>
          </cell>
          <cell r="K5662">
            <v>0</v>
          </cell>
          <cell r="L5662">
            <v>8530</v>
          </cell>
          <cell r="M5662">
            <v>139.58000000000001</v>
          </cell>
          <cell r="N5662">
            <v>33.1</v>
          </cell>
          <cell r="O5662">
            <v>0.23713999140277975</v>
          </cell>
          <cell r="P5662">
            <v>240</v>
          </cell>
          <cell r="Q5662">
            <v>135000</v>
          </cell>
          <cell r="R5662">
            <v>8.4163562114916175</v>
          </cell>
          <cell r="S5662">
            <v>81.906330597889806</v>
          </cell>
          <cell r="T5662">
            <v>24674</v>
          </cell>
          <cell r="U5662">
            <v>6.7509716482441444</v>
          </cell>
          <cell r="V5662">
            <v>3048171</v>
          </cell>
          <cell r="W5662">
            <v>56773.3</v>
          </cell>
          <cell r="X5662">
            <v>82.1</v>
          </cell>
          <cell r="Y5662">
            <v>0</v>
          </cell>
          <cell r="Z5662">
            <v>28.858400000000003</v>
          </cell>
        </row>
        <row r="5663">
          <cell r="A5663">
            <v>43280</v>
          </cell>
          <cell r="B5663">
            <v>0</v>
          </cell>
          <cell r="C5663">
            <v>0</v>
          </cell>
          <cell r="D5663">
            <v>477731</v>
          </cell>
          <cell r="E5663">
            <v>2231470</v>
          </cell>
          <cell r="F5663">
            <v>116140</v>
          </cell>
          <cell r="H5663">
            <v>0</v>
          </cell>
          <cell r="I5663">
            <v>0</v>
          </cell>
          <cell r="J5663">
            <v>0</v>
          </cell>
          <cell r="K5663">
            <v>0</v>
          </cell>
          <cell r="L5663">
            <v>6020</v>
          </cell>
          <cell r="M5663">
            <v>139.66999999999999</v>
          </cell>
          <cell r="N5663">
            <v>31.35</v>
          </cell>
          <cell r="O5663">
            <v>0.2244576501754135</v>
          </cell>
          <cell r="P5663">
            <v>240</v>
          </cell>
          <cell r="Q5663">
            <v>135000</v>
          </cell>
          <cell r="R5663">
            <v>8.4041311663206137</v>
          </cell>
          <cell r="S5663">
            <v>79.357308970099666</v>
          </cell>
          <cell r="T5663">
            <v>24753</v>
          </cell>
          <cell r="U5663">
            <v>7.3067293470062546</v>
          </cell>
          <cell r="V5663">
            <v>2825341</v>
          </cell>
          <cell r="W5663">
            <v>57171.5</v>
          </cell>
          <cell r="X5663">
            <v>77.099999999999994</v>
          </cell>
          <cell r="Y5663">
            <v>0</v>
          </cell>
          <cell r="Z5663">
            <v>22.188000000000017</v>
          </cell>
        </row>
        <row r="5664">
          <cell r="A5664">
            <v>43281</v>
          </cell>
          <cell r="B5664">
            <v>0</v>
          </cell>
          <cell r="C5664">
            <v>0</v>
          </cell>
          <cell r="D5664">
            <v>576327</v>
          </cell>
          <cell r="E5664">
            <v>2236150</v>
          </cell>
          <cell r="F5664">
            <v>120010</v>
          </cell>
          <cell r="H5664">
            <v>0</v>
          </cell>
          <cell r="I5664">
            <v>0</v>
          </cell>
          <cell r="J5664">
            <v>0</v>
          </cell>
          <cell r="K5664">
            <v>0</v>
          </cell>
          <cell r="L5664">
            <v>7200</v>
          </cell>
          <cell r="M5664">
            <v>142.65</v>
          </cell>
          <cell r="N5664">
            <v>31.14</v>
          </cell>
          <cell r="O5664">
            <v>0.21829652996845425</v>
          </cell>
          <cell r="P5664">
            <v>240</v>
          </cell>
          <cell r="Q5664">
            <v>124000</v>
          </cell>
          <cell r="R5664">
            <v>8.2585348755695751</v>
          </cell>
          <cell r="S5664">
            <v>80.045416666666668</v>
          </cell>
          <cell r="T5664">
            <v>23827</v>
          </cell>
          <cell r="U5664">
            <v>6.7764044648791284</v>
          </cell>
          <cell r="V5664">
            <v>2932487</v>
          </cell>
          <cell r="W5664">
            <v>56698.1</v>
          </cell>
          <cell r="X5664">
            <v>83.3</v>
          </cell>
          <cell r="Y5664">
            <v>0</v>
          </cell>
          <cell r="Z5664">
            <v>27.999200000000016</v>
          </cell>
        </row>
        <row r="5665">
          <cell r="A5665">
            <v>43282</v>
          </cell>
          <cell r="B5665">
            <v>0</v>
          </cell>
          <cell r="C5665">
            <v>0</v>
          </cell>
          <cell r="D5665">
            <v>546416</v>
          </cell>
          <cell r="E5665">
            <v>2233830</v>
          </cell>
          <cell r="F5665">
            <v>121810</v>
          </cell>
          <cell r="H5665">
            <v>0</v>
          </cell>
          <cell r="I5665">
            <v>0</v>
          </cell>
          <cell r="J5665">
            <v>0</v>
          </cell>
          <cell r="K5665">
            <v>0</v>
          </cell>
          <cell r="L5665">
            <v>6880</v>
          </cell>
          <cell r="M5665">
            <v>141.34</v>
          </cell>
          <cell r="N5665">
            <v>31.96</v>
          </cell>
          <cell r="O5665">
            <v>0.22612140936748268</v>
          </cell>
          <cell r="P5665">
            <v>240</v>
          </cell>
          <cell r="Q5665">
            <v>124000</v>
          </cell>
          <cell r="R5665">
            <v>8.3332389981604642</v>
          </cell>
          <cell r="S5665">
            <v>79.420930232558135</v>
          </cell>
          <cell r="T5665">
            <v>24405</v>
          </cell>
          <cell r="U5665">
            <v>7.0135690007360294</v>
          </cell>
          <cell r="V5665">
            <v>2902056</v>
          </cell>
          <cell r="W5665">
            <v>56511.199999999997</v>
          </cell>
          <cell r="X5665">
            <v>83.5</v>
          </cell>
          <cell r="Y5665">
            <v>0</v>
          </cell>
          <cell r="Z5665">
            <v>27.127200000000002</v>
          </cell>
        </row>
        <row r="5666">
          <cell r="A5666">
            <v>43283</v>
          </cell>
          <cell r="B5666">
            <v>0</v>
          </cell>
          <cell r="C5666">
            <v>0</v>
          </cell>
          <cell r="D5666">
            <v>632308</v>
          </cell>
          <cell r="E5666">
            <v>2233380</v>
          </cell>
          <cell r="F5666">
            <v>120420</v>
          </cell>
          <cell r="H5666">
            <v>0</v>
          </cell>
          <cell r="I5666">
            <v>0</v>
          </cell>
          <cell r="J5666">
            <v>0</v>
          </cell>
          <cell r="K5666">
            <v>0</v>
          </cell>
          <cell r="L5666">
            <v>7990</v>
          </cell>
          <cell r="M5666">
            <v>142.83000000000001</v>
          </cell>
          <cell r="N5666">
            <v>31.87</v>
          </cell>
          <cell r="O5666">
            <v>0.22313239515507946</v>
          </cell>
          <cell r="P5666">
            <v>240</v>
          </cell>
          <cell r="Q5666">
            <v>132000</v>
          </cell>
          <cell r="R5666">
            <v>8.2398655744591469</v>
          </cell>
          <cell r="S5666">
            <v>79.137421777221533</v>
          </cell>
          <cell r="T5666">
            <v>23939</v>
          </cell>
          <cell r="U5666">
            <v>6.6860026496027611</v>
          </cell>
          <cell r="V5666">
            <v>2986108</v>
          </cell>
          <cell r="W5666">
            <v>56894.1</v>
          </cell>
          <cell r="X5666">
            <v>82.6</v>
          </cell>
          <cell r="Y5666">
            <v>0</v>
          </cell>
          <cell r="Z5666">
            <v>26.20320000000001</v>
          </cell>
        </row>
        <row r="5667">
          <cell r="A5667">
            <v>43284</v>
          </cell>
          <cell r="B5667">
            <v>0</v>
          </cell>
          <cell r="C5667">
            <v>0</v>
          </cell>
          <cell r="D5667">
            <v>826984</v>
          </cell>
          <cell r="E5667">
            <v>2232360</v>
          </cell>
          <cell r="F5667">
            <v>118610</v>
          </cell>
          <cell r="H5667">
            <v>0</v>
          </cell>
          <cell r="I5667">
            <v>0</v>
          </cell>
          <cell r="J5667">
            <v>0</v>
          </cell>
          <cell r="K5667">
            <v>0</v>
          </cell>
          <cell r="L5667">
            <v>10210</v>
          </cell>
          <cell r="M5667">
            <v>142.41999999999999</v>
          </cell>
          <cell r="N5667">
            <v>31.12</v>
          </cell>
          <cell r="O5667">
            <v>0.21850863642746807</v>
          </cell>
          <cell r="P5667">
            <v>240</v>
          </cell>
          <cell r="Q5667">
            <v>134000</v>
          </cell>
          <cell r="R5667">
            <v>8.2536511725881194</v>
          </cell>
          <cell r="S5667">
            <v>80.997453476983353</v>
          </cell>
          <cell r="T5667">
            <v>23981</v>
          </cell>
          <cell r="U5667">
            <v>6.2934057572891238</v>
          </cell>
          <cell r="V5667">
            <v>3177954</v>
          </cell>
          <cell r="W5667">
            <v>56919.3</v>
          </cell>
          <cell r="X5667">
            <v>82.9</v>
          </cell>
          <cell r="Y5667">
            <v>0</v>
          </cell>
          <cell r="Z5667">
            <v>27.261600000000044</v>
          </cell>
        </row>
        <row r="5668">
          <cell r="A5668">
            <v>43285</v>
          </cell>
          <cell r="B5668">
            <v>0</v>
          </cell>
          <cell r="C5668">
            <v>0</v>
          </cell>
          <cell r="D5668">
            <v>690610</v>
          </cell>
          <cell r="E5668">
            <v>2239170</v>
          </cell>
          <cell r="F5668">
            <v>117240</v>
          </cell>
          <cell r="H5668">
            <v>0</v>
          </cell>
          <cell r="I5668">
            <v>0</v>
          </cell>
          <cell r="J5668">
            <v>0</v>
          </cell>
          <cell r="K5668">
            <v>0</v>
          </cell>
          <cell r="L5668">
            <v>8610</v>
          </cell>
          <cell r="M5668">
            <v>142.08000000000001</v>
          </cell>
          <cell r="N5668">
            <v>32.380000000000003</v>
          </cell>
          <cell r="O5668">
            <v>0.22789977477477477</v>
          </cell>
          <cell r="P5668">
            <v>240</v>
          </cell>
          <cell r="Q5668">
            <v>126000</v>
          </cell>
          <cell r="R5668">
            <v>8.2925464527027035</v>
          </cell>
          <cell r="S5668">
            <v>80.210220673635305</v>
          </cell>
          <cell r="T5668">
            <v>27648</v>
          </cell>
          <cell r="U5668">
            <v>7.5675354936954795</v>
          </cell>
          <cell r="V5668">
            <v>3047020</v>
          </cell>
          <cell r="W5668">
            <v>56906.400000000001</v>
          </cell>
          <cell r="X5668">
            <v>84.3</v>
          </cell>
          <cell r="Y5668">
            <v>0</v>
          </cell>
          <cell r="Z5668">
            <v>27.272800000000032</v>
          </cell>
        </row>
        <row r="5669">
          <cell r="A5669">
            <v>43286</v>
          </cell>
          <cell r="B5669">
            <v>0</v>
          </cell>
          <cell r="C5669">
            <v>0</v>
          </cell>
          <cell r="D5669">
            <v>758429</v>
          </cell>
          <cell r="E5669">
            <v>2237460</v>
          </cell>
          <cell r="F5669">
            <v>118380</v>
          </cell>
          <cell r="H5669">
            <v>0</v>
          </cell>
          <cell r="I5669">
            <v>0</v>
          </cell>
          <cell r="J5669">
            <v>0</v>
          </cell>
          <cell r="K5669">
            <v>0</v>
          </cell>
          <cell r="L5669">
            <v>9480</v>
          </cell>
          <cell r="M5669">
            <v>140.52000000000001</v>
          </cell>
          <cell r="N5669">
            <v>31.76</v>
          </cell>
          <cell r="O5669">
            <v>0.2260176487332764</v>
          </cell>
          <cell r="P5669">
            <v>240</v>
          </cell>
          <cell r="Q5669">
            <v>132000</v>
          </cell>
          <cell r="R5669">
            <v>8.3825789923142615</v>
          </cell>
          <cell r="S5669">
            <v>80.003059071729965</v>
          </cell>
          <cell r="T5669">
            <v>31865</v>
          </cell>
          <cell r="U5669">
            <v>8.5334343308172791</v>
          </cell>
          <cell r="V5669">
            <v>3114269</v>
          </cell>
          <cell r="W5669">
            <v>56653.3</v>
          </cell>
          <cell r="X5669">
            <v>85.1</v>
          </cell>
          <cell r="Y5669">
            <v>0</v>
          </cell>
          <cell r="Z5669">
            <v>27.965600000000009</v>
          </cell>
        </row>
        <row r="5670">
          <cell r="A5670">
            <v>43287</v>
          </cell>
          <cell r="B5670">
            <v>0</v>
          </cell>
          <cell r="C5670">
            <v>0</v>
          </cell>
          <cell r="D5670">
            <v>480931</v>
          </cell>
          <cell r="E5670">
            <v>2226210</v>
          </cell>
          <cell r="F5670">
            <v>117710</v>
          </cell>
          <cell r="H5670">
            <v>0</v>
          </cell>
          <cell r="I5670">
            <v>0</v>
          </cell>
          <cell r="J5670">
            <v>0</v>
          </cell>
          <cell r="K5670">
            <v>0</v>
          </cell>
          <cell r="L5670">
            <v>6090</v>
          </cell>
          <cell r="M5670">
            <v>138.44999999999999</v>
          </cell>
          <cell r="N5670">
            <v>31.21</v>
          </cell>
          <cell r="O5670">
            <v>0.22542434091729868</v>
          </cell>
          <cell r="P5670">
            <v>240</v>
          </cell>
          <cell r="Q5670">
            <v>125000</v>
          </cell>
          <cell r="R5670">
            <v>8.4648609606356082</v>
          </cell>
          <cell r="S5670">
            <v>78.970607553366179</v>
          </cell>
          <cell r="T5670">
            <v>29661</v>
          </cell>
          <cell r="U5670">
            <v>8.7570190427742922</v>
          </cell>
          <cell r="V5670">
            <v>2824851</v>
          </cell>
          <cell r="W5670">
            <v>56528.9</v>
          </cell>
          <cell r="X5670">
            <v>82.6</v>
          </cell>
          <cell r="Y5670">
            <v>0</v>
          </cell>
          <cell r="Z5670">
            <v>25.259200000000007</v>
          </cell>
        </row>
        <row r="5671">
          <cell r="A5671">
            <v>43288</v>
          </cell>
          <cell r="B5671">
            <v>0</v>
          </cell>
          <cell r="C5671">
            <v>0</v>
          </cell>
          <cell r="D5671">
            <v>53807</v>
          </cell>
          <cell r="E5671">
            <v>2125680</v>
          </cell>
          <cell r="F5671">
            <v>108560</v>
          </cell>
          <cell r="H5671">
            <v>0</v>
          </cell>
          <cell r="I5671">
            <v>0</v>
          </cell>
          <cell r="J5671">
            <v>0</v>
          </cell>
          <cell r="K5671">
            <v>0</v>
          </cell>
          <cell r="L5671">
            <v>1510</v>
          </cell>
          <cell r="M5671">
            <v>134.01</v>
          </cell>
          <cell r="N5671">
            <v>29.35</v>
          </cell>
          <cell r="O5671">
            <v>0.21901350645474221</v>
          </cell>
          <cell r="P5671">
            <v>240</v>
          </cell>
          <cell r="Q5671">
            <v>101000</v>
          </cell>
          <cell r="R5671">
            <v>8.3360943213193046</v>
          </cell>
          <cell r="S5671">
            <v>35.633774834437084</v>
          </cell>
          <cell r="T5671">
            <v>27014</v>
          </cell>
          <cell r="U5671">
            <v>9.8466840934648641</v>
          </cell>
          <cell r="V5671">
            <v>2288047</v>
          </cell>
          <cell r="W5671">
            <v>56393</v>
          </cell>
          <cell r="X5671">
            <v>74.3</v>
          </cell>
          <cell r="Y5671">
            <v>0</v>
          </cell>
          <cell r="Z5671">
            <v>15.130399999999995</v>
          </cell>
        </row>
        <row r="5672">
          <cell r="A5672">
            <v>43289</v>
          </cell>
          <cell r="B5672">
            <v>0</v>
          </cell>
          <cell r="C5672">
            <v>0</v>
          </cell>
          <cell r="D5672">
            <v>375423</v>
          </cell>
          <cell r="E5672">
            <v>2160110</v>
          </cell>
          <cell r="F5672">
            <v>111030</v>
          </cell>
          <cell r="H5672">
            <v>0</v>
          </cell>
          <cell r="I5672">
            <v>0</v>
          </cell>
          <cell r="J5672">
            <v>0</v>
          </cell>
          <cell r="K5672">
            <v>0</v>
          </cell>
          <cell r="L5672">
            <v>5250</v>
          </cell>
          <cell r="M5672">
            <v>138.16999999999999</v>
          </cell>
          <cell r="N5672">
            <v>30.23</v>
          </cell>
          <cell r="O5672">
            <v>0.21878844901208658</v>
          </cell>
          <cell r="P5672">
            <v>240</v>
          </cell>
          <cell r="Q5672">
            <v>124000</v>
          </cell>
          <cell r="R5672">
            <v>8.218643699790114</v>
          </cell>
          <cell r="S5672">
            <v>71.509142857142862</v>
          </cell>
          <cell r="T5672">
            <v>27185</v>
          </cell>
          <cell r="U5672">
            <v>8.5666919699247668</v>
          </cell>
          <cell r="V5672">
            <v>2646563</v>
          </cell>
          <cell r="W5672">
            <v>56390.8</v>
          </cell>
          <cell r="X5672">
            <v>74.7</v>
          </cell>
          <cell r="Y5672">
            <v>0</v>
          </cell>
          <cell r="Z5672">
            <v>18.408800000000014</v>
          </cell>
        </row>
        <row r="5673">
          <cell r="A5673">
            <v>43290</v>
          </cell>
          <cell r="B5673">
            <v>0</v>
          </cell>
          <cell r="C5673">
            <v>0</v>
          </cell>
          <cell r="D5673">
            <v>665425</v>
          </cell>
          <cell r="E5673">
            <v>2240750</v>
          </cell>
          <cell r="F5673">
            <v>119770</v>
          </cell>
          <cell r="H5673">
            <v>0</v>
          </cell>
          <cell r="I5673">
            <v>0</v>
          </cell>
          <cell r="J5673">
            <v>0</v>
          </cell>
          <cell r="K5673">
            <v>0</v>
          </cell>
          <cell r="L5673">
            <v>8280</v>
          </cell>
          <cell r="M5673">
            <v>141.22</v>
          </cell>
          <cell r="N5673">
            <v>31.58</v>
          </cell>
          <cell r="O5673">
            <v>0.22362271632913183</v>
          </cell>
          <cell r="P5673">
            <v>240</v>
          </cell>
          <cell r="Q5673">
            <v>129000</v>
          </cell>
          <cell r="R5673">
            <v>8.3575980739272051</v>
          </cell>
          <cell r="S5673">
            <v>80.365338164251213</v>
          </cell>
          <cell r="T5673">
            <v>21323</v>
          </cell>
          <cell r="U5673">
            <v>5.8769680215602067</v>
          </cell>
          <cell r="V5673">
            <v>3025945</v>
          </cell>
          <cell r="W5673">
            <v>52034.1</v>
          </cell>
          <cell r="X5673">
            <v>80.900000000000006</v>
          </cell>
          <cell r="Y5673">
            <v>0</v>
          </cell>
          <cell r="Z5673">
            <v>24.80400000000003</v>
          </cell>
        </row>
        <row r="5674">
          <cell r="A5674">
            <v>43291</v>
          </cell>
          <cell r="B5674">
            <v>0</v>
          </cell>
          <cell r="C5674">
            <v>0</v>
          </cell>
          <cell r="D5674">
            <v>740342</v>
          </cell>
          <cell r="E5674">
            <v>2237670</v>
          </cell>
          <cell r="F5674">
            <v>120310</v>
          </cell>
          <cell r="H5674">
            <v>0</v>
          </cell>
          <cell r="I5674">
            <v>0</v>
          </cell>
          <cell r="J5674">
            <v>0</v>
          </cell>
          <cell r="K5674">
            <v>0</v>
          </cell>
          <cell r="L5674">
            <v>9360</v>
          </cell>
          <cell r="M5674">
            <v>138.05000000000001</v>
          </cell>
          <cell r="N5674">
            <v>30.72</v>
          </cell>
          <cell r="O5674">
            <v>0.22252806954002172</v>
          </cell>
          <cell r="P5674">
            <v>240</v>
          </cell>
          <cell r="Q5674">
            <v>132000</v>
          </cell>
          <cell r="R5674">
            <v>8.540311481347338</v>
          </cell>
          <cell r="S5674">
            <v>79.096367521367526</v>
          </cell>
          <cell r="T5674">
            <v>21280</v>
          </cell>
          <cell r="U5674">
            <v>5.7281070205098112</v>
          </cell>
          <cell r="V5674">
            <v>3098322</v>
          </cell>
          <cell r="W5674">
            <v>54001</v>
          </cell>
          <cell r="X5674">
            <v>83</v>
          </cell>
          <cell r="Y5674">
            <v>0</v>
          </cell>
          <cell r="Z5674">
            <v>26.039999999999992</v>
          </cell>
        </row>
        <row r="5675">
          <cell r="A5675">
            <v>43292</v>
          </cell>
          <cell r="B5675">
            <v>0</v>
          </cell>
          <cell r="C5675">
            <v>0</v>
          </cell>
          <cell r="D5675">
            <v>732645</v>
          </cell>
          <cell r="E5675">
            <v>2234610</v>
          </cell>
          <cell r="F5675">
            <v>118450</v>
          </cell>
          <cell r="H5675">
            <v>0</v>
          </cell>
          <cell r="I5675">
            <v>0</v>
          </cell>
          <cell r="J5675">
            <v>0</v>
          </cell>
          <cell r="K5675">
            <v>0</v>
          </cell>
          <cell r="L5675">
            <v>9120</v>
          </cell>
          <cell r="M5675">
            <v>139.79</v>
          </cell>
          <cell r="N5675">
            <v>32.229999999999997</v>
          </cell>
          <cell r="O5675">
            <v>0.23056012590314043</v>
          </cell>
          <cell r="P5675">
            <v>240</v>
          </cell>
          <cell r="Q5675">
            <v>145000</v>
          </cell>
          <cell r="R5675">
            <v>8.4164103297803852</v>
          </cell>
          <cell r="S5675">
            <v>80.33388157894737</v>
          </cell>
          <cell r="T5675">
            <v>20649</v>
          </cell>
          <cell r="U5675">
            <v>5.580982627956983</v>
          </cell>
          <cell r="V5675">
            <v>3085705</v>
          </cell>
          <cell r="W5675">
            <v>57148.6</v>
          </cell>
          <cell r="X5675">
            <v>82.1</v>
          </cell>
          <cell r="Y5675">
            <v>0</v>
          </cell>
          <cell r="Z5675">
            <v>25.319199999999995</v>
          </cell>
        </row>
        <row r="5676">
          <cell r="A5676">
            <v>43293</v>
          </cell>
          <cell r="B5676">
            <v>0</v>
          </cell>
          <cell r="C5676">
            <v>0</v>
          </cell>
          <cell r="D5676">
            <v>368267</v>
          </cell>
          <cell r="E5676">
            <v>2253180</v>
          </cell>
          <cell r="F5676">
            <v>119340</v>
          </cell>
          <cell r="H5676">
            <v>0</v>
          </cell>
          <cell r="I5676">
            <v>0</v>
          </cell>
          <cell r="J5676">
            <v>0</v>
          </cell>
          <cell r="K5676">
            <v>0</v>
          </cell>
          <cell r="L5676">
            <v>4680</v>
          </cell>
          <cell r="M5676">
            <v>142.80000000000001</v>
          </cell>
          <cell r="N5676">
            <v>35.549999999999997</v>
          </cell>
          <cell r="O5676">
            <v>0.24894957983193272</v>
          </cell>
          <cell r="P5676">
            <v>240</v>
          </cell>
          <cell r="Q5676">
            <v>119000</v>
          </cell>
          <cell r="R5676">
            <v>8.3071428571428569</v>
          </cell>
          <cell r="S5676">
            <v>78.689529914529913</v>
          </cell>
          <cell r="T5676">
            <v>20074</v>
          </cell>
          <cell r="U5676">
            <v>6.1083608467203039</v>
          </cell>
          <cell r="V5676">
            <v>2740787</v>
          </cell>
          <cell r="W5676">
            <v>57176.4</v>
          </cell>
          <cell r="X5676">
            <v>79.099999999999994</v>
          </cell>
          <cell r="Y5676">
            <v>0</v>
          </cell>
          <cell r="Z5676">
            <v>20.924000000000007</v>
          </cell>
        </row>
        <row r="5677">
          <cell r="A5677">
            <v>43294</v>
          </cell>
          <cell r="B5677">
            <v>0</v>
          </cell>
          <cell r="C5677">
            <v>0</v>
          </cell>
          <cell r="D5677">
            <v>470393</v>
          </cell>
          <cell r="E5677">
            <v>2263470</v>
          </cell>
          <cell r="F5677">
            <v>121130</v>
          </cell>
          <cell r="H5677">
            <v>0</v>
          </cell>
          <cell r="I5677">
            <v>0</v>
          </cell>
          <cell r="J5677">
            <v>0</v>
          </cell>
          <cell r="K5677">
            <v>0</v>
          </cell>
          <cell r="L5677">
            <v>5970</v>
          </cell>
          <cell r="M5677">
            <v>147.31</v>
          </cell>
          <cell r="N5677">
            <v>37.159999999999997</v>
          </cell>
          <cell r="O5677">
            <v>0.2522571447966872</v>
          </cell>
          <cell r="P5677">
            <v>240</v>
          </cell>
          <cell r="Q5677">
            <v>127000</v>
          </cell>
          <cell r="R5677">
            <v>8.0938157626773464</v>
          </cell>
          <cell r="S5677">
            <v>78.792797319933001</v>
          </cell>
          <cell r="T5677">
            <v>22164</v>
          </cell>
          <cell r="U5677">
            <v>6.4745433701588766</v>
          </cell>
          <cell r="V5677">
            <v>2854993</v>
          </cell>
          <cell r="W5677">
            <v>56091.4</v>
          </cell>
          <cell r="X5677">
            <v>79.7</v>
          </cell>
          <cell r="Y5677">
            <v>0</v>
          </cell>
          <cell r="Z5677">
            <v>22.719200000000001</v>
          </cell>
        </row>
        <row r="5678">
          <cell r="A5678">
            <v>43295</v>
          </cell>
          <cell r="B5678">
            <v>0</v>
          </cell>
          <cell r="C5678">
            <v>0</v>
          </cell>
          <cell r="D5678">
            <v>511775</v>
          </cell>
          <cell r="E5678">
            <v>2259760</v>
          </cell>
          <cell r="F5678">
            <v>119270</v>
          </cell>
          <cell r="H5678">
            <v>0</v>
          </cell>
          <cell r="I5678">
            <v>0</v>
          </cell>
          <cell r="J5678">
            <v>0</v>
          </cell>
          <cell r="K5678">
            <v>0</v>
          </cell>
          <cell r="L5678">
            <v>6470</v>
          </cell>
          <cell r="M5678">
            <v>144.24</v>
          </cell>
          <cell r="N5678">
            <v>35.69</v>
          </cell>
          <cell r="O5678">
            <v>0.24743483083749304</v>
          </cell>
          <cell r="P5678">
            <v>240</v>
          </cell>
          <cell r="Q5678">
            <v>137000</v>
          </cell>
          <cell r="R5678">
            <v>8.2467762063227958</v>
          </cell>
          <cell r="S5678">
            <v>79.099690880989186</v>
          </cell>
          <cell r="T5678">
            <v>20652</v>
          </cell>
          <cell r="U5678">
            <v>5.9581216996649724</v>
          </cell>
          <cell r="V5678">
            <v>2890805</v>
          </cell>
          <cell r="W5678">
            <v>57626.5</v>
          </cell>
          <cell r="X5678">
            <v>81.400000000000006</v>
          </cell>
          <cell r="Y5678">
            <v>0</v>
          </cell>
          <cell r="Z5678">
            <v>25.27200000000002</v>
          </cell>
        </row>
        <row r="5679">
          <cell r="A5679">
            <v>43296</v>
          </cell>
          <cell r="B5679">
            <v>0</v>
          </cell>
          <cell r="C5679">
            <v>0</v>
          </cell>
          <cell r="D5679">
            <v>525240</v>
          </cell>
          <cell r="E5679">
            <v>2264580</v>
          </cell>
          <cell r="F5679">
            <v>121080</v>
          </cell>
          <cell r="H5679">
            <v>0</v>
          </cell>
          <cell r="I5679">
            <v>0</v>
          </cell>
          <cell r="J5679">
            <v>0</v>
          </cell>
          <cell r="K5679">
            <v>0</v>
          </cell>
          <cell r="L5679">
            <v>6580</v>
          </cell>
          <cell r="M5679">
            <v>146.09</v>
          </cell>
          <cell r="N5679">
            <v>35.78</v>
          </cell>
          <cell r="O5679">
            <v>0.24491751659935657</v>
          </cell>
          <cell r="P5679">
            <v>240</v>
          </cell>
          <cell r="Q5679">
            <v>130000</v>
          </cell>
          <cell r="R5679">
            <v>8.1650352522417684</v>
          </cell>
          <cell r="S5679">
            <v>79.823708206686931</v>
          </cell>
          <cell r="T5679">
            <v>22150</v>
          </cell>
          <cell r="U5679">
            <v>6.3461815933216537</v>
          </cell>
          <cell r="V5679">
            <v>2910900</v>
          </cell>
          <cell r="W5679">
            <v>58178.7</v>
          </cell>
          <cell r="X5679">
            <v>77.2</v>
          </cell>
          <cell r="Y5679">
            <v>0</v>
          </cell>
          <cell r="Z5679">
            <v>24.289600000000021</v>
          </cell>
        </row>
        <row r="5680">
          <cell r="A5680">
            <v>43297</v>
          </cell>
          <cell r="B5680">
            <v>0</v>
          </cell>
          <cell r="C5680">
            <v>0</v>
          </cell>
          <cell r="D5680">
            <v>628102</v>
          </cell>
          <cell r="E5680">
            <v>2257760</v>
          </cell>
          <cell r="F5680">
            <v>120580</v>
          </cell>
          <cell r="H5680">
            <v>0</v>
          </cell>
          <cell r="I5680">
            <v>0</v>
          </cell>
          <cell r="J5680">
            <v>0</v>
          </cell>
          <cell r="K5680">
            <v>0</v>
          </cell>
          <cell r="L5680">
            <v>7870</v>
          </cell>
          <cell r="M5680">
            <v>146.11000000000001</v>
          </cell>
          <cell r="N5680">
            <v>36.54</v>
          </cell>
          <cell r="O5680">
            <v>0.25008555198138388</v>
          </cell>
          <cell r="P5680">
            <v>240</v>
          </cell>
          <cell r="Q5680">
            <v>130000</v>
          </cell>
          <cell r="R5680">
            <v>8.138867976182329</v>
          </cell>
          <cell r="S5680">
            <v>79.80965692503176</v>
          </cell>
          <cell r="T5680">
            <v>24396</v>
          </cell>
          <cell r="U5680">
            <v>6.7675558018415112</v>
          </cell>
          <cell r="V5680">
            <v>3006442</v>
          </cell>
          <cell r="W5680">
            <v>57945</v>
          </cell>
          <cell r="X5680">
            <v>80.400000000000006</v>
          </cell>
          <cell r="Y5680">
            <v>0</v>
          </cell>
          <cell r="Z5680">
            <v>25.91200000000002</v>
          </cell>
        </row>
        <row r="5681">
          <cell r="A5681">
            <v>43298</v>
          </cell>
          <cell r="B5681">
            <v>0</v>
          </cell>
          <cell r="C5681">
            <v>0</v>
          </cell>
          <cell r="D5681">
            <v>527144</v>
          </cell>
          <cell r="E5681">
            <v>2260440</v>
          </cell>
          <cell r="F5681">
            <v>121330</v>
          </cell>
          <cell r="H5681">
            <v>0</v>
          </cell>
          <cell r="I5681">
            <v>0</v>
          </cell>
          <cell r="J5681">
            <v>0</v>
          </cell>
          <cell r="K5681">
            <v>0</v>
          </cell>
          <cell r="L5681">
            <v>6500</v>
          </cell>
          <cell r="M5681">
            <v>140.62</v>
          </cell>
          <cell r="N5681">
            <v>36.520000000000003</v>
          </cell>
          <cell r="O5681">
            <v>0.25970701180486416</v>
          </cell>
          <cell r="P5681">
            <v>240</v>
          </cell>
          <cell r="Q5681">
            <v>128000</v>
          </cell>
          <cell r="R5681">
            <v>8.4688166690371212</v>
          </cell>
          <cell r="S5681">
            <v>81.099076923076922</v>
          </cell>
          <cell r="T5681">
            <v>19443</v>
          </cell>
          <cell r="U5681">
            <v>5.5744040559466521</v>
          </cell>
          <cell r="V5681">
            <v>2908914</v>
          </cell>
          <cell r="W5681">
            <v>58166.9</v>
          </cell>
          <cell r="X5681">
            <v>81.5</v>
          </cell>
          <cell r="Y5681">
            <v>0</v>
          </cell>
          <cell r="Z5681">
            <v>26.128799999999998</v>
          </cell>
        </row>
        <row r="5682">
          <cell r="A5682">
            <v>43299</v>
          </cell>
          <cell r="B5682">
            <v>0</v>
          </cell>
          <cell r="C5682">
            <v>0</v>
          </cell>
          <cell r="D5682">
            <v>282117</v>
          </cell>
          <cell r="E5682">
            <v>2263700</v>
          </cell>
          <cell r="F5682">
            <v>120570</v>
          </cell>
          <cell r="H5682">
            <v>0</v>
          </cell>
          <cell r="I5682">
            <v>0</v>
          </cell>
          <cell r="J5682">
            <v>0</v>
          </cell>
          <cell r="K5682">
            <v>0</v>
          </cell>
          <cell r="L5682">
            <v>3670</v>
          </cell>
          <cell r="M5682">
            <v>138.81</v>
          </cell>
          <cell r="N5682">
            <v>37.53</v>
          </cell>
          <cell r="O5682">
            <v>0.27036956991571215</v>
          </cell>
          <cell r="P5682">
            <v>240</v>
          </cell>
          <cell r="Q5682">
            <v>112000</v>
          </cell>
          <cell r="R5682">
            <v>8.5882501260716086</v>
          </cell>
          <cell r="S5682">
            <v>76.871117166212528</v>
          </cell>
          <cell r="T5682">
            <v>20035</v>
          </cell>
          <cell r="U5682">
            <v>6.2666034600378717</v>
          </cell>
          <cell r="V5682">
            <v>2666387</v>
          </cell>
          <cell r="W5682">
            <v>57751.3</v>
          </cell>
          <cell r="X5682">
            <v>77.599999999999994</v>
          </cell>
          <cell r="Y5682">
            <v>0</v>
          </cell>
          <cell r="Z5682">
            <v>20.67519999999999</v>
          </cell>
        </row>
        <row r="5683">
          <cell r="A5683">
            <v>43300</v>
          </cell>
          <cell r="B5683">
            <v>0</v>
          </cell>
          <cell r="C5683">
            <v>0</v>
          </cell>
          <cell r="D5683">
            <v>508571</v>
          </cell>
          <cell r="E5683">
            <v>2102370</v>
          </cell>
          <cell r="F5683">
            <v>110460</v>
          </cell>
          <cell r="H5683">
            <v>0</v>
          </cell>
          <cell r="I5683">
            <v>0</v>
          </cell>
          <cell r="J5683">
            <v>0</v>
          </cell>
          <cell r="K5683">
            <v>0</v>
          </cell>
          <cell r="L5683">
            <v>6350</v>
          </cell>
          <cell r="M5683">
            <v>128.81</v>
          </cell>
          <cell r="N5683">
            <v>34.22</v>
          </cell>
          <cell r="O5683">
            <v>0.26566260383510598</v>
          </cell>
          <cell r="P5683">
            <v>240</v>
          </cell>
          <cell r="Q5683">
            <v>121000</v>
          </cell>
          <cell r="R5683">
            <v>8.5895116838754753</v>
          </cell>
          <cell r="S5683">
            <v>80.089921259842527</v>
          </cell>
          <cell r="T5683">
            <v>19803</v>
          </cell>
          <cell r="U5683">
            <v>6.0688233744310374</v>
          </cell>
          <cell r="V5683">
            <v>2721401</v>
          </cell>
          <cell r="W5683">
            <v>57901.7</v>
          </cell>
          <cell r="X5683">
            <v>76.5</v>
          </cell>
          <cell r="Y5683">
            <v>0</v>
          </cell>
          <cell r="Z5683">
            <v>20.612000000000009</v>
          </cell>
        </row>
        <row r="5684">
          <cell r="A5684">
            <v>43301</v>
          </cell>
          <cell r="B5684">
            <v>0</v>
          </cell>
          <cell r="C5684">
            <v>0</v>
          </cell>
          <cell r="D5684">
            <v>649180</v>
          </cell>
          <cell r="E5684">
            <v>2258420</v>
          </cell>
          <cell r="F5684">
            <v>118440</v>
          </cell>
          <cell r="H5684">
            <v>0</v>
          </cell>
          <cell r="I5684">
            <v>0</v>
          </cell>
          <cell r="J5684">
            <v>0</v>
          </cell>
          <cell r="K5684">
            <v>0</v>
          </cell>
          <cell r="L5684">
            <v>8090</v>
          </cell>
          <cell r="M5684">
            <v>137.16999999999999</v>
          </cell>
          <cell r="N5684">
            <v>35.729999999999997</v>
          </cell>
          <cell r="O5684">
            <v>0.26047969672668952</v>
          </cell>
          <cell r="P5684">
            <v>240</v>
          </cell>
          <cell r="Q5684">
            <v>138000</v>
          </cell>
          <cell r="R5684">
            <v>8.6639206823649477</v>
          </cell>
          <cell r="S5684">
            <v>80.244746600741649</v>
          </cell>
          <cell r="T5684">
            <v>21001</v>
          </cell>
          <cell r="U5684">
            <v>5.7880378316215255</v>
          </cell>
          <cell r="V5684">
            <v>3026040</v>
          </cell>
          <cell r="W5684">
            <v>58221.1</v>
          </cell>
          <cell r="X5684">
            <v>82.1</v>
          </cell>
          <cell r="Y5684">
            <v>0</v>
          </cell>
          <cell r="Z5684">
            <v>25.512799999999999</v>
          </cell>
        </row>
        <row r="5685">
          <cell r="A5685">
            <v>43302</v>
          </cell>
          <cell r="B5685">
            <v>0</v>
          </cell>
          <cell r="C5685">
            <v>0</v>
          </cell>
          <cell r="D5685">
            <v>243814</v>
          </cell>
          <cell r="E5685">
            <v>2261310</v>
          </cell>
          <cell r="F5685">
            <v>118900</v>
          </cell>
          <cell r="H5685">
            <v>0</v>
          </cell>
          <cell r="I5685">
            <v>0</v>
          </cell>
          <cell r="J5685">
            <v>0</v>
          </cell>
          <cell r="K5685">
            <v>0</v>
          </cell>
          <cell r="L5685">
            <v>3260</v>
          </cell>
          <cell r="M5685">
            <v>136.74</v>
          </cell>
          <cell r="N5685">
            <v>34.200000000000003</v>
          </cell>
          <cell r="O5685">
            <v>0.25010969723562965</v>
          </cell>
          <cell r="P5685">
            <v>240</v>
          </cell>
          <cell r="Q5685">
            <v>111000</v>
          </cell>
          <cell r="R5685">
            <v>8.7034152406026042</v>
          </cell>
          <cell r="S5685">
            <v>74.789570552147239</v>
          </cell>
          <cell r="T5685">
            <v>20579</v>
          </cell>
          <cell r="U5685">
            <v>6.5406741706630731</v>
          </cell>
          <cell r="V5685">
            <v>2624024</v>
          </cell>
          <cell r="W5685">
            <v>51435.9</v>
          </cell>
          <cell r="X5685">
            <v>78.099999999999994</v>
          </cell>
          <cell r="Y5685">
            <v>0</v>
          </cell>
          <cell r="Z5685">
            <v>20.807200000000009</v>
          </cell>
        </row>
        <row r="5686">
          <cell r="A5686">
            <v>43303</v>
          </cell>
          <cell r="B5686">
            <v>0</v>
          </cell>
          <cell r="C5686">
            <v>0</v>
          </cell>
          <cell r="D5686">
            <v>164708</v>
          </cell>
          <cell r="E5686">
            <v>2262690</v>
          </cell>
          <cell r="F5686">
            <v>118790</v>
          </cell>
          <cell r="H5686">
            <v>0</v>
          </cell>
          <cell r="I5686">
            <v>0</v>
          </cell>
          <cell r="J5686">
            <v>0</v>
          </cell>
          <cell r="K5686">
            <v>0</v>
          </cell>
          <cell r="L5686">
            <v>2590</v>
          </cell>
          <cell r="M5686">
            <v>139.21</v>
          </cell>
          <cell r="N5686">
            <v>35.6</v>
          </cell>
          <cell r="O5686">
            <v>0.25572875511816678</v>
          </cell>
          <cell r="P5686">
            <v>240</v>
          </cell>
          <cell r="Q5686">
            <v>107000</v>
          </cell>
          <cell r="R5686">
            <v>8.5535521873428628</v>
          </cell>
          <cell r="S5686">
            <v>63.593822393822393</v>
          </cell>
          <cell r="T5686">
            <v>19931</v>
          </cell>
          <cell r="U5686">
            <v>6.5283686829095107</v>
          </cell>
          <cell r="V5686">
            <v>2546188</v>
          </cell>
          <cell r="W5686">
            <v>58058.9</v>
          </cell>
          <cell r="X5686">
            <v>73.3</v>
          </cell>
          <cell r="Y5686">
            <v>0</v>
          </cell>
          <cell r="Z5686">
            <v>18.087200000000024</v>
          </cell>
        </row>
        <row r="5687">
          <cell r="A5687">
            <v>43304</v>
          </cell>
          <cell r="B5687">
            <v>0</v>
          </cell>
          <cell r="C5687">
            <v>0</v>
          </cell>
          <cell r="D5687">
            <v>181748</v>
          </cell>
          <cell r="E5687">
            <v>2261620</v>
          </cell>
          <cell r="F5687">
            <v>119760</v>
          </cell>
          <cell r="H5687">
            <v>0</v>
          </cell>
          <cell r="I5687">
            <v>0</v>
          </cell>
          <cell r="J5687">
            <v>0</v>
          </cell>
          <cell r="K5687">
            <v>0</v>
          </cell>
          <cell r="L5687">
            <v>2650</v>
          </cell>
          <cell r="M5687">
            <v>140.22</v>
          </cell>
          <cell r="N5687">
            <v>36.049999999999997</v>
          </cell>
          <cell r="O5687">
            <v>0.25709599201255168</v>
          </cell>
          <cell r="P5687">
            <v>240</v>
          </cell>
          <cell r="Q5687">
            <v>107000</v>
          </cell>
          <cell r="R5687">
            <v>8.4915846526886316</v>
          </cell>
          <cell r="S5687">
            <v>68.584150943396224</v>
          </cell>
          <cell r="T5687">
            <v>20368</v>
          </cell>
          <cell r="U5687">
            <v>6.6274146277517154</v>
          </cell>
          <cell r="V5687">
            <v>2563128</v>
          </cell>
          <cell r="W5687">
            <v>58193.599999999999</v>
          </cell>
          <cell r="X5687">
            <v>74.400000000000006</v>
          </cell>
          <cell r="Y5687">
            <v>0</v>
          </cell>
          <cell r="Z5687">
            <v>18.299200000000027</v>
          </cell>
        </row>
        <row r="5688">
          <cell r="A5688">
            <v>43305</v>
          </cell>
          <cell r="B5688">
            <v>0</v>
          </cell>
          <cell r="C5688">
            <v>0</v>
          </cell>
          <cell r="D5688">
            <v>641001</v>
          </cell>
          <cell r="E5688">
            <v>1859990</v>
          </cell>
          <cell r="F5688">
            <v>100880</v>
          </cell>
          <cell r="H5688">
            <v>0</v>
          </cell>
          <cell r="I5688">
            <v>0</v>
          </cell>
          <cell r="J5688">
            <v>0</v>
          </cell>
          <cell r="K5688">
            <v>0</v>
          </cell>
          <cell r="L5688">
            <v>8520</v>
          </cell>
          <cell r="M5688">
            <v>114.11</v>
          </cell>
          <cell r="N5688">
            <v>27.3</v>
          </cell>
          <cell r="O5688">
            <v>0.23924283586013498</v>
          </cell>
          <cell r="P5688">
            <v>240</v>
          </cell>
          <cell r="Q5688">
            <v>114000</v>
          </cell>
          <cell r="R5688">
            <v>8.592016475330821</v>
          </cell>
          <cell r="S5688">
            <v>75.23485915492958</v>
          </cell>
          <cell r="T5688">
            <v>20514</v>
          </cell>
          <cell r="U5688">
            <v>6.5755281487821655</v>
          </cell>
          <cell r="V5688">
            <v>2601871</v>
          </cell>
          <cell r="W5688">
            <v>58162.9</v>
          </cell>
          <cell r="X5688">
            <v>76</v>
          </cell>
          <cell r="Y5688">
            <v>0</v>
          </cell>
          <cell r="Z5688">
            <v>19.427199999999999</v>
          </cell>
        </row>
        <row r="5689">
          <cell r="A5689">
            <v>43306</v>
          </cell>
          <cell r="B5689">
            <v>0</v>
          </cell>
          <cell r="C5689">
            <v>0</v>
          </cell>
          <cell r="D5689">
            <v>917293</v>
          </cell>
          <cell r="E5689">
            <v>1541390</v>
          </cell>
          <cell r="F5689">
            <v>91520</v>
          </cell>
          <cell r="H5689">
            <v>0</v>
          </cell>
          <cell r="I5689">
            <v>0</v>
          </cell>
          <cell r="J5689">
            <v>0</v>
          </cell>
          <cell r="K5689">
            <v>0</v>
          </cell>
          <cell r="L5689">
            <v>11720</v>
          </cell>
          <cell r="M5689">
            <v>94.73</v>
          </cell>
          <cell r="N5689">
            <v>23.73</v>
          </cell>
          <cell r="O5689">
            <v>0.25050142510292411</v>
          </cell>
          <cell r="P5689">
            <v>240</v>
          </cell>
          <cell r="Q5689">
            <v>111000</v>
          </cell>
          <cell r="R5689">
            <v>8.6187585770083395</v>
          </cell>
          <cell r="S5689">
            <v>78.267320819112626</v>
          </cell>
          <cell r="T5689">
            <v>19314</v>
          </cell>
          <cell r="U5689">
            <v>6.3163112897287004</v>
          </cell>
          <cell r="V5689">
            <v>2550203</v>
          </cell>
          <cell r="W5689">
            <v>57772.3</v>
          </cell>
          <cell r="X5689">
            <v>76</v>
          </cell>
          <cell r="Y5689">
            <v>0</v>
          </cell>
          <cell r="Z5689">
            <v>19.236799999999988</v>
          </cell>
        </row>
        <row r="5690">
          <cell r="A5690">
            <v>43307</v>
          </cell>
          <cell r="B5690">
            <v>0</v>
          </cell>
          <cell r="C5690">
            <v>0</v>
          </cell>
          <cell r="D5690">
            <v>691330</v>
          </cell>
          <cell r="E5690">
            <v>1843060</v>
          </cell>
          <cell r="F5690">
            <v>99930</v>
          </cell>
          <cell r="H5690">
            <v>0</v>
          </cell>
          <cell r="I5690">
            <v>0</v>
          </cell>
          <cell r="J5690">
            <v>0</v>
          </cell>
          <cell r="K5690">
            <v>0</v>
          </cell>
          <cell r="L5690">
            <v>8870</v>
          </cell>
          <cell r="M5690">
            <v>115.6</v>
          </cell>
          <cell r="N5690">
            <v>29.89</v>
          </cell>
          <cell r="O5690">
            <v>0.25856401384083044</v>
          </cell>
          <cell r="P5690">
            <v>240</v>
          </cell>
          <cell r="Q5690">
            <v>115000</v>
          </cell>
          <cell r="R5690">
            <v>8.4039359861591691</v>
          </cell>
          <cell r="S5690">
            <v>77.940248027057493</v>
          </cell>
          <cell r="T5690">
            <v>18592</v>
          </cell>
          <cell r="U5690">
            <v>5.8860457347626713</v>
          </cell>
          <cell r="V5690">
            <v>2634320</v>
          </cell>
          <cell r="W5690">
            <v>42246.400000000001</v>
          </cell>
          <cell r="X5690">
            <v>74.900000000000006</v>
          </cell>
          <cell r="Y5690">
            <v>0</v>
          </cell>
          <cell r="Z5690">
            <v>19.228000000000037</v>
          </cell>
        </row>
        <row r="5691">
          <cell r="A5691">
            <v>43308</v>
          </cell>
          <cell r="B5691">
            <v>0</v>
          </cell>
          <cell r="C5691">
            <v>0</v>
          </cell>
          <cell r="D5691">
            <v>486606</v>
          </cell>
          <cell r="E5691">
            <v>1951550</v>
          </cell>
          <cell r="F5691">
            <v>101130</v>
          </cell>
          <cell r="H5691">
            <v>0</v>
          </cell>
          <cell r="I5691">
            <v>0</v>
          </cell>
          <cell r="J5691">
            <v>0</v>
          </cell>
          <cell r="K5691">
            <v>0</v>
          </cell>
          <cell r="L5691">
            <v>5820</v>
          </cell>
          <cell r="M5691">
            <v>123.49</v>
          </cell>
          <cell r="N5691">
            <v>31.29</v>
          </cell>
          <cell r="O5691">
            <v>0.25338084055389098</v>
          </cell>
          <cell r="P5691">
            <v>240</v>
          </cell>
          <cell r="Q5691">
            <v>109000</v>
          </cell>
          <cell r="R5691">
            <v>8.311118309174832</v>
          </cell>
          <cell r="S5691">
            <v>83.609278350515467</v>
          </cell>
          <cell r="T5691">
            <v>18894</v>
          </cell>
          <cell r="U5691">
            <v>6.2055223397443218</v>
          </cell>
          <cell r="V5691">
            <v>2539286</v>
          </cell>
          <cell r="W5691">
            <v>30030.7</v>
          </cell>
          <cell r="X5691">
            <v>73</v>
          </cell>
          <cell r="Y5691">
            <v>0</v>
          </cell>
          <cell r="Z5691">
            <v>18.199999999999989</v>
          </cell>
        </row>
        <row r="5692">
          <cell r="A5692">
            <v>43309</v>
          </cell>
          <cell r="B5692">
            <v>0</v>
          </cell>
          <cell r="C5692">
            <v>0</v>
          </cell>
          <cell r="D5692">
            <v>372952</v>
          </cell>
          <cell r="E5692">
            <v>1941010</v>
          </cell>
          <cell r="F5692">
            <v>101560</v>
          </cell>
          <cell r="H5692">
            <v>0</v>
          </cell>
          <cell r="I5692">
            <v>0</v>
          </cell>
          <cell r="J5692">
            <v>0</v>
          </cell>
          <cell r="K5692">
            <v>0</v>
          </cell>
          <cell r="L5692">
            <v>4780</v>
          </cell>
          <cell r="M5692">
            <v>124.68</v>
          </cell>
          <cell r="N5692">
            <v>30.91</v>
          </cell>
          <cell r="O5692">
            <v>0.24791466153352582</v>
          </cell>
          <cell r="P5692">
            <v>240</v>
          </cell>
          <cell r="Q5692">
            <v>104000</v>
          </cell>
          <cell r="R5692">
            <v>8.1912495989733713</v>
          </cell>
          <cell r="S5692">
            <v>78.023430962343099</v>
          </cell>
          <cell r="T5692">
            <v>24262</v>
          </cell>
          <cell r="U5692">
            <v>8.3768676087404703</v>
          </cell>
          <cell r="V5692">
            <v>2415522</v>
          </cell>
          <cell r="W5692">
            <v>40540.800000000003</v>
          </cell>
          <cell r="X5692">
            <v>72</v>
          </cell>
          <cell r="Y5692">
            <v>0</v>
          </cell>
          <cell r="Z5692">
            <v>15.742400000000018</v>
          </cell>
        </row>
        <row r="5693">
          <cell r="A5693">
            <v>43310</v>
          </cell>
          <cell r="B5693">
            <v>0</v>
          </cell>
          <cell r="C5693">
            <v>0</v>
          </cell>
          <cell r="D5693">
            <v>481975</v>
          </cell>
          <cell r="E5693">
            <v>1938520</v>
          </cell>
          <cell r="F5693">
            <v>100910</v>
          </cell>
          <cell r="H5693">
            <v>0</v>
          </cell>
          <cell r="I5693">
            <v>0</v>
          </cell>
          <cell r="J5693">
            <v>0</v>
          </cell>
          <cell r="K5693">
            <v>0</v>
          </cell>
          <cell r="L5693">
            <v>6170</v>
          </cell>
          <cell r="M5693">
            <v>122.9</v>
          </cell>
          <cell r="N5693">
            <v>31.52</v>
          </cell>
          <cell r="O5693">
            <v>0.25646867371847026</v>
          </cell>
          <cell r="P5693">
            <v>240</v>
          </cell>
          <cell r="Q5693">
            <v>108000</v>
          </cell>
          <cell r="R5693">
            <v>8.297111472742067</v>
          </cell>
          <cell r="S5693">
            <v>78.11588330632091</v>
          </cell>
          <cell r="T5693">
            <v>18801</v>
          </cell>
          <cell r="U5693">
            <v>6.2187685040681684</v>
          </cell>
          <cell r="V5693">
            <v>2521405</v>
          </cell>
          <cell r="W5693">
            <v>44607.199999999997</v>
          </cell>
          <cell r="X5693">
            <v>73.099999999999994</v>
          </cell>
          <cell r="Y5693">
            <v>0</v>
          </cell>
          <cell r="Z5693">
            <v>17.908000000000015</v>
          </cell>
        </row>
        <row r="5694">
          <cell r="A5694">
            <v>43311</v>
          </cell>
          <cell r="B5694">
            <v>0</v>
          </cell>
          <cell r="C5694">
            <v>0</v>
          </cell>
          <cell r="D5694">
            <v>441701</v>
          </cell>
          <cell r="E5694">
            <v>1953210</v>
          </cell>
          <cell r="F5694">
            <v>102740</v>
          </cell>
          <cell r="H5694">
            <v>0</v>
          </cell>
          <cell r="I5694">
            <v>0</v>
          </cell>
          <cell r="J5694">
            <v>0</v>
          </cell>
          <cell r="K5694">
            <v>0</v>
          </cell>
          <cell r="L5694">
            <v>5680</v>
          </cell>
          <cell r="M5694">
            <v>122.28</v>
          </cell>
          <cell r="N5694">
            <v>31.42</v>
          </cell>
          <cell r="O5694">
            <v>0.25695125940464508</v>
          </cell>
          <cell r="P5694">
            <v>240</v>
          </cell>
          <cell r="Q5694">
            <v>107000</v>
          </cell>
          <cell r="R5694">
            <v>8.406730454694145</v>
          </cell>
          <cell r="S5694">
            <v>77.764260563380276</v>
          </cell>
          <cell r="T5694">
            <v>17938</v>
          </cell>
          <cell r="U5694">
            <v>5.9897447641804238</v>
          </cell>
          <cell r="V5694">
            <v>2497651</v>
          </cell>
          <cell r="W5694">
            <v>44495.7</v>
          </cell>
          <cell r="X5694">
            <v>69.599999999999994</v>
          </cell>
          <cell r="Y5694">
            <v>0</v>
          </cell>
          <cell r="Z5694">
            <v>17.6096</v>
          </cell>
        </row>
        <row r="5695">
          <cell r="A5695">
            <v>43312</v>
          </cell>
          <cell r="B5695">
            <v>0</v>
          </cell>
          <cell r="C5695">
            <v>0</v>
          </cell>
          <cell r="D5695">
            <v>511467</v>
          </cell>
          <cell r="E5695">
            <v>1902890</v>
          </cell>
          <cell r="F5695">
            <v>101180</v>
          </cell>
          <cell r="H5695">
            <v>0</v>
          </cell>
          <cell r="I5695">
            <v>0</v>
          </cell>
          <cell r="J5695">
            <v>0</v>
          </cell>
          <cell r="K5695">
            <v>0</v>
          </cell>
          <cell r="L5695">
            <v>6290</v>
          </cell>
          <cell r="M5695">
            <v>119.78</v>
          </cell>
          <cell r="N5695">
            <v>29.88</v>
          </cell>
          <cell r="O5695">
            <v>0.24945733845383203</v>
          </cell>
          <cell r="P5695">
            <v>240</v>
          </cell>
          <cell r="Q5695">
            <v>107000</v>
          </cell>
          <cell r="R5695">
            <v>8.3656286525296384</v>
          </cell>
          <cell r="S5695">
            <v>81.314308426073126</v>
          </cell>
          <cell r="T5695">
            <v>18486</v>
          </cell>
          <cell r="U5695">
            <v>6.1288400846419666</v>
          </cell>
          <cell r="V5695">
            <v>2515537</v>
          </cell>
          <cell r="W5695">
            <v>44305.599999999999</v>
          </cell>
          <cell r="X5695">
            <v>72.099999999999994</v>
          </cell>
          <cell r="Y5695">
            <v>0</v>
          </cell>
          <cell r="Z5695">
            <v>18.709600000000009</v>
          </cell>
        </row>
        <row r="5696">
          <cell r="A5696">
            <v>43313</v>
          </cell>
          <cell r="B5696">
            <v>0</v>
          </cell>
          <cell r="C5696">
            <v>0</v>
          </cell>
          <cell r="D5696">
            <v>222718</v>
          </cell>
          <cell r="E5696">
            <v>2036410</v>
          </cell>
          <cell r="F5696">
            <v>104860</v>
          </cell>
          <cell r="H5696">
            <v>0</v>
          </cell>
          <cell r="I5696">
            <v>0</v>
          </cell>
          <cell r="J5696">
            <v>0</v>
          </cell>
          <cell r="K5696">
            <v>0</v>
          </cell>
          <cell r="L5696">
            <v>3000</v>
          </cell>
          <cell r="M5696">
            <v>128.94999999999999</v>
          </cell>
          <cell r="N5696">
            <v>32.47</v>
          </cell>
          <cell r="O5696">
            <v>0.2518030244280729</v>
          </cell>
          <cell r="P5696">
            <v>240</v>
          </cell>
          <cell r="Q5696">
            <v>98000</v>
          </cell>
          <cell r="R5696">
            <v>8.3027142303218309</v>
          </cell>
          <cell r="S5696">
            <v>74.239333333333335</v>
          </cell>
          <cell r="T5696">
            <v>17287</v>
          </cell>
          <cell r="U5696">
            <v>6.0987441560617057</v>
          </cell>
          <cell r="V5696">
            <v>2363988</v>
          </cell>
          <cell r="W5696">
            <v>44979.5</v>
          </cell>
          <cell r="X5696">
            <v>70.3</v>
          </cell>
          <cell r="Y5696">
            <v>0</v>
          </cell>
          <cell r="Z5696">
            <v>16.319199999999995</v>
          </cell>
        </row>
        <row r="5697">
          <cell r="A5697">
            <v>43314</v>
          </cell>
          <cell r="B5697">
            <v>0</v>
          </cell>
          <cell r="C5697">
            <v>0</v>
          </cell>
          <cell r="D5697">
            <v>194945</v>
          </cell>
          <cell r="E5697">
            <v>2033450</v>
          </cell>
          <cell r="F5697">
            <v>103960</v>
          </cell>
          <cell r="H5697">
            <v>0</v>
          </cell>
          <cell r="I5697">
            <v>0</v>
          </cell>
          <cell r="J5697">
            <v>0</v>
          </cell>
          <cell r="K5697">
            <v>0</v>
          </cell>
          <cell r="L5697">
            <v>3050</v>
          </cell>
          <cell r="M5697">
            <v>127.05</v>
          </cell>
          <cell r="N5697">
            <v>32.21</v>
          </cell>
          <cell r="O5697">
            <v>0.25352223534041718</v>
          </cell>
          <cell r="P5697">
            <v>240</v>
          </cell>
          <cell r="Q5697">
            <v>104000</v>
          </cell>
          <cell r="R5697">
            <v>8.4116883116883123</v>
          </cell>
          <cell r="S5697">
            <v>63.916393442622947</v>
          </cell>
          <cell r="T5697">
            <v>17695</v>
          </cell>
          <cell r="U5697">
            <v>6.3273515395383635</v>
          </cell>
          <cell r="V5697">
            <v>2332355</v>
          </cell>
          <cell r="W5697">
            <v>43259.6</v>
          </cell>
          <cell r="X5697">
            <v>73.2</v>
          </cell>
          <cell r="Y5697">
            <v>0</v>
          </cell>
          <cell r="Z5697">
            <v>17.61760000000001</v>
          </cell>
        </row>
        <row r="5698">
          <cell r="A5698">
            <v>43315</v>
          </cell>
          <cell r="B5698">
            <v>0</v>
          </cell>
          <cell r="C5698">
            <v>0</v>
          </cell>
          <cell r="D5698">
            <v>323428</v>
          </cell>
          <cell r="E5698">
            <v>2027950</v>
          </cell>
          <cell r="F5698">
            <v>104260</v>
          </cell>
          <cell r="H5698">
            <v>0</v>
          </cell>
          <cell r="I5698">
            <v>0</v>
          </cell>
          <cell r="J5698">
            <v>0</v>
          </cell>
          <cell r="K5698">
            <v>0</v>
          </cell>
          <cell r="L5698">
            <v>4520</v>
          </cell>
          <cell r="M5698">
            <v>128.49</v>
          </cell>
          <cell r="N5698">
            <v>30.84</v>
          </cell>
          <cell r="O5698">
            <v>0.24001867849638103</v>
          </cell>
          <cell r="P5698">
            <v>240</v>
          </cell>
          <cell r="Q5698">
            <v>108000</v>
          </cell>
          <cell r="R5698">
            <v>8.2971826601291916</v>
          </cell>
          <cell r="S5698">
            <v>71.554867256637166</v>
          </cell>
          <cell r="T5698">
            <v>18960</v>
          </cell>
          <cell r="U5698">
            <v>6.439320453584771</v>
          </cell>
          <cell r="V5698">
            <v>2455638</v>
          </cell>
          <cell r="W5698">
            <v>48321.8</v>
          </cell>
          <cell r="X5698">
            <v>76.7</v>
          </cell>
          <cell r="Y5698">
            <v>0</v>
          </cell>
          <cell r="Z5698">
            <v>20.349600000000024</v>
          </cell>
        </row>
        <row r="5699">
          <cell r="A5699">
            <v>43316</v>
          </cell>
          <cell r="B5699">
            <v>0</v>
          </cell>
          <cell r="C5699">
            <v>0</v>
          </cell>
          <cell r="D5699">
            <v>393139</v>
          </cell>
          <cell r="E5699">
            <v>2000640</v>
          </cell>
          <cell r="F5699">
            <v>100480</v>
          </cell>
          <cell r="H5699">
            <v>0</v>
          </cell>
          <cell r="I5699">
            <v>0</v>
          </cell>
          <cell r="J5699">
            <v>0</v>
          </cell>
          <cell r="K5699">
            <v>0</v>
          </cell>
          <cell r="L5699">
            <v>5020</v>
          </cell>
          <cell r="M5699">
            <v>128.13999999999999</v>
          </cell>
          <cell r="N5699">
            <v>30.93</v>
          </cell>
          <cell r="O5699">
            <v>0.24137661932261592</v>
          </cell>
          <cell r="P5699">
            <v>240</v>
          </cell>
          <cell r="Q5699">
            <v>107000</v>
          </cell>
          <cell r="R5699">
            <v>8.1985328546901837</v>
          </cell>
          <cell r="S5699">
            <v>78.31454183266932</v>
          </cell>
          <cell r="T5699">
            <v>19028</v>
          </cell>
          <cell r="U5699">
            <v>6.3623513035334343</v>
          </cell>
          <cell r="V5699">
            <v>2494259</v>
          </cell>
          <cell r="W5699">
            <v>47613.2</v>
          </cell>
          <cell r="X5699">
            <v>78.099999999999994</v>
          </cell>
          <cell r="Y5699">
            <v>0</v>
          </cell>
          <cell r="Z5699">
            <v>21.672800000000024</v>
          </cell>
        </row>
        <row r="5700">
          <cell r="A5700">
            <v>43317</v>
          </cell>
          <cell r="B5700">
            <v>0</v>
          </cell>
          <cell r="C5700">
            <v>0</v>
          </cell>
          <cell r="D5700">
            <v>465191</v>
          </cell>
          <cell r="E5700">
            <v>1989790</v>
          </cell>
          <cell r="F5700">
            <v>101320</v>
          </cell>
          <cell r="H5700">
            <v>0</v>
          </cell>
          <cell r="I5700">
            <v>0</v>
          </cell>
          <cell r="J5700">
            <v>0</v>
          </cell>
          <cell r="K5700">
            <v>0</v>
          </cell>
          <cell r="L5700">
            <v>5900</v>
          </cell>
          <cell r="M5700">
            <v>127.98</v>
          </cell>
          <cell r="N5700">
            <v>31.15</v>
          </cell>
          <cell r="O5700">
            <v>0.24339740584466321</v>
          </cell>
          <cell r="P5700">
            <v>240</v>
          </cell>
          <cell r="Q5700">
            <v>114000</v>
          </cell>
          <cell r="R5700">
            <v>8.1696749492108136</v>
          </cell>
          <cell r="S5700">
            <v>78.845932203389836</v>
          </cell>
          <cell r="T5700">
            <v>20264</v>
          </cell>
          <cell r="U5700">
            <v>6.6111838942284189</v>
          </cell>
          <cell r="V5700">
            <v>2556301</v>
          </cell>
          <cell r="W5700">
            <v>48075.8</v>
          </cell>
          <cell r="X5700">
            <v>77.8</v>
          </cell>
          <cell r="Y5700">
            <v>0</v>
          </cell>
          <cell r="Z5700">
            <v>23.0672</v>
          </cell>
        </row>
        <row r="5701">
          <cell r="A5701">
            <v>43318</v>
          </cell>
          <cell r="B5701">
            <v>0</v>
          </cell>
          <cell r="C5701">
            <v>0</v>
          </cell>
          <cell r="D5701">
            <v>490398</v>
          </cell>
          <cell r="E5701">
            <v>2028140</v>
          </cell>
          <cell r="F5701">
            <v>102690</v>
          </cell>
          <cell r="H5701">
            <v>0</v>
          </cell>
          <cell r="I5701">
            <v>0</v>
          </cell>
          <cell r="J5701">
            <v>0</v>
          </cell>
          <cell r="K5701">
            <v>0</v>
          </cell>
          <cell r="L5701">
            <v>6350</v>
          </cell>
          <cell r="M5701">
            <v>127.72</v>
          </cell>
          <cell r="N5701">
            <v>31.45</v>
          </cell>
          <cell r="O5701">
            <v>0.24624177889132476</v>
          </cell>
          <cell r="P5701">
            <v>240</v>
          </cell>
          <cell r="Q5701">
            <v>119000</v>
          </cell>
          <cell r="R5701">
            <v>8.3418023802067029</v>
          </cell>
          <cell r="S5701">
            <v>77.228031496062997</v>
          </cell>
          <cell r="T5701">
            <v>22057</v>
          </cell>
          <cell r="U5701">
            <v>7.0179084001849521</v>
          </cell>
          <cell r="V5701">
            <v>2621228</v>
          </cell>
          <cell r="W5701">
            <v>47138.5</v>
          </cell>
          <cell r="X5701">
            <v>79.8</v>
          </cell>
          <cell r="Y5701">
            <v>0</v>
          </cell>
          <cell r="Z5701">
            <v>24.780800000000028</v>
          </cell>
        </row>
        <row r="5702">
          <cell r="A5702">
            <v>43319</v>
          </cell>
          <cell r="B5702">
            <v>0</v>
          </cell>
          <cell r="C5702">
            <v>0</v>
          </cell>
          <cell r="D5702">
            <v>448432</v>
          </cell>
          <cell r="E5702">
            <v>2024620</v>
          </cell>
          <cell r="F5702">
            <v>100960</v>
          </cell>
          <cell r="H5702">
            <v>0</v>
          </cell>
          <cell r="I5702">
            <v>0</v>
          </cell>
          <cell r="J5702">
            <v>0</v>
          </cell>
          <cell r="K5702">
            <v>0</v>
          </cell>
          <cell r="L5702">
            <v>5730</v>
          </cell>
          <cell r="M5702">
            <v>127.3</v>
          </cell>
          <cell r="N5702">
            <v>30.37</v>
          </cell>
          <cell r="O5702">
            <v>0.23857030636292226</v>
          </cell>
          <cell r="P5702">
            <v>240</v>
          </cell>
          <cell r="Q5702">
            <v>117000</v>
          </cell>
          <cell r="R5702">
            <v>8.3487038491751768</v>
          </cell>
          <cell r="S5702">
            <v>78.260383944153574</v>
          </cell>
          <cell r="T5702">
            <v>18854</v>
          </cell>
          <cell r="U5702">
            <v>6.1088433154157782</v>
          </cell>
          <cell r="V5702">
            <v>2574012</v>
          </cell>
          <cell r="W5702">
            <v>46319.6</v>
          </cell>
          <cell r="X5702">
            <v>75.599999999999994</v>
          </cell>
          <cell r="Y5702">
            <v>0</v>
          </cell>
          <cell r="Z5702">
            <v>22.798400000000001</v>
          </cell>
        </row>
        <row r="5703">
          <cell r="A5703">
            <v>43320</v>
          </cell>
          <cell r="B5703">
            <v>0</v>
          </cell>
          <cell r="C5703">
            <v>0</v>
          </cell>
          <cell r="D5703">
            <v>465255</v>
          </cell>
          <cell r="E5703">
            <v>1990780</v>
          </cell>
          <cell r="F5703">
            <v>103840</v>
          </cell>
          <cell r="H5703">
            <v>0</v>
          </cell>
          <cell r="I5703">
            <v>0</v>
          </cell>
          <cell r="J5703">
            <v>0</v>
          </cell>
          <cell r="K5703">
            <v>0</v>
          </cell>
          <cell r="L5703">
            <v>5820</v>
          </cell>
          <cell r="M5703">
            <v>128.68</v>
          </cell>
          <cell r="N5703">
            <v>30.54</v>
          </cell>
          <cell r="O5703">
            <v>0.23733291886851102</v>
          </cell>
          <cell r="P5703">
            <v>240</v>
          </cell>
          <cell r="Q5703">
            <v>112000</v>
          </cell>
          <cell r="R5703">
            <v>8.1388716195212929</v>
          </cell>
          <cell r="S5703">
            <v>79.94072164948453</v>
          </cell>
          <cell r="T5703">
            <v>20937</v>
          </cell>
          <cell r="U5703">
            <v>6.8212150983934752</v>
          </cell>
          <cell r="V5703">
            <v>2559875</v>
          </cell>
          <cell r="W5703">
            <v>47407.8</v>
          </cell>
          <cell r="X5703">
            <v>76.900000000000006</v>
          </cell>
          <cell r="Y5703">
            <v>0</v>
          </cell>
          <cell r="Z5703">
            <v>23.295200000000023</v>
          </cell>
        </row>
        <row r="5704">
          <cell r="A5704">
            <v>43321</v>
          </cell>
          <cell r="B5704">
            <v>0</v>
          </cell>
          <cell r="C5704">
            <v>0</v>
          </cell>
          <cell r="D5704">
            <v>314254</v>
          </cell>
          <cell r="E5704">
            <v>1987180</v>
          </cell>
          <cell r="F5704">
            <v>100620</v>
          </cell>
          <cell r="H5704">
            <v>0</v>
          </cell>
          <cell r="I5704">
            <v>0</v>
          </cell>
          <cell r="J5704">
            <v>0</v>
          </cell>
          <cell r="K5704">
            <v>0</v>
          </cell>
          <cell r="L5704">
            <v>4030</v>
          </cell>
          <cell r="M5704">
            <v>127.76</v>
          </cell>
          <cell r="N5704">
            <v>29.65</v>
          </cell>
          <cell r="O5704">
            <v>0.23207576706324357</v>
          </cell>
          <cell r="P5704">
            <v>240</v>
          </cell>
          <cell r="Q5704">
            <v>107000</v>
          </cell>
          <cell r="R5704">
            <v>8.1707889793362547</v>
          </cell>
          <cell r="S5704">
            <v>77.978660049627791</v>
          </cell>
          <cell r="T5704">
            <v>18107</v>
          </cell>
          <cell r="U5704">
            <v>6.2868020452496083</v>
          </cell>
          <cell r="V5704">
            <v>2402054</v>
          </cell>
          <cell r="W5704">
            <v>47495.4</v>
          </cell>
          <cell r="X5704">
            <v>74.3</v>
          </cell>
          <cell r="Y5704">
            <v>0</v>
          </cell>
          <cell r="Z5704">
            <v>21.460000000000008</v>
          </cell>
        </row>
        <row r="5705">
          <cell r="A5705">
            <v>43322</v>
          </cell>
          <cell r="B5705">
            <v>0</v>
          </cell>
          <cell r="C5705">
            <v>0</v>
          </cell>
          <cell r="D5705">
            <v>449797</v>
          </cell>
          <cell r="E5705">
            <v>2016150</v>
          </cell>
          <cell r="F5705">
            <v>102500</v>
          </cell>
          <cell r="H5705">
            <v>0</v>
          </cell>
          <cell r="I5705">
            <v>0</v>
          </cell>
          <cell r="J5705">
            <v>0</v>
          </cell>
          <cell r="K5705">
            <v>0</v>
          </cell>
          <cell r="L5705">
            <v>5600</v>
          </cell>
          <cell r="M5705">
            <v>127.28</v>
          </cell>
          <cell r="N5705">
            <v>30.52</v>
          </cell>
          <cell r="O5705">
            <v>0.23978629792583281</v>
          </cell>
          <cell r="P5705">
            <v>240</v>
          </cell>
          <cell r="Q5705">
            <v>109000</v>
          </cell>
          <cell r="R5705">
            <v>8.322792269013199</v>
          </cell>
          <cell r="S5705">
            <v>80.320892857142852</v>
          </cell>
          <cell r="T5705">
            <v>20166</v>
          </cell>
          <cell r="U5705">
            <v>6.5480985202342117</v>
          </cell>
          <cell r="V5705">
            <v>2568447</v>
          </cell>
          <cell r="W5705">
            <v>46686.8</v>
          </cell>
          <cell r="X5705">
            <v>76.400000000000006</v>
          </cell>
          <cell r="Y5705">
            <v>0</v>
          </cell>
          <cell r="Z5705">
            <v>22.260800000000017</v>
          </cell>
        </row>
        <row r="5706">
          <cell r="A5706">
            <v>43323</v>
          </cell>
          <cell r="B5706">
            <v>0</v>
          </cell>
          <cell r="C5706">
            <v>0</v>
          </cell>
          <cell r="D5706">
            <v>416912</v>
          </cell>
          <cell r="E5706">
            <v>2023150</v>
          </cell>
          <cell r="F5706">
            <v>101700</v>
          </cell>
          <cell r="H5706">
            <v>0</v>
          </cell>
          <cell r="I5706">
            <v>0</v>
          </cell>
          <cell r="J5706">
            <v>0</v>
          </cell>
          <cell r="K5706">
            <v>0</v>
          </cell>
          <cell r="L5706">
            <v>5360</v>
          </cell>
          <cell r="M5706">
            <v>127.32</v>
          </cell>
          <cell r="N5706">
            <v>29.9</v>
          </cell>
          <cell r="O5706">
            <v>0.23484134464341816</v>
          </cell>
          <cell r="P5706">
            <v>240</v>
          </cell>
          <cell r="Q5706">
            <v>110000</v>
          </cell>
          <cell r="R5706">
            <v>8.3445256047753684</v>
          </cell>
          <cell r="S5706">
            <v>77.782089552238801</v>
          </cell>
          <cell r="T5706">
            <v>18389</v>
          </cell>
          <cell r="U5706">
            <v>6.0337773560231049</v>
          </cell>
          <cell r="V5706">
            <v>2541762</v>
          </cell>
          <cell r="W5706">
            <v>46627.8</v>
          </cell>
          <cell r="X5706">
            <v>76.7</v>
          </cell>
          <cell r="Y5706">
            <v>0</v>
          </cell>
          <cell r="Z5706">
            <v>22.071200000000033</v>
          </cell>
        </row>
        <row r="5707">
          <cell r="A5707">
            <v>43324</v>
          </cell>
          <cell r="B5707">
            <v>0</v>
          </cell>
          <cell r="C5707">
            <v>0</v>
          </cell>
          <cell r="D5707">
            <v>341061</v>
          </cell>
          <cell r="E5707">
            <v>2032100</v>
          </cell>
          <cell r="F5707">
            <v>103350</v>
          </cell>
          <cell r="H5707">
            <v>0</v>
          </cell>
          <cell r="I5707">
            <v>0</v>
          </cell>
          <cell r="J5707">
            <v>0</v>
          </cell>
          <cell r="K5707">
            <v>0</v>
          </cell>
          <cell r="L5707">
            <v>4480</v>
          </cell>
          <cell r="M5707">
            <v>128.99</v>
          </cell>
          <cell r="N5707">
            <v>31.23</v>
          </cell>
          <cell r="O5707">
            <v>0.24211179161175284</v>
          </cell>
          <cell r="P5707">
            <v>240</v>
          </cell>
          <cell r="Q5707">
            <v>104000</v>
          </cell>
          <cell r="R5707">
            <v>8.2775796573377765</v>
          </cell>
          <cell r="S5707">
            <v>76.129687500000003</v>
          </cell>
          <cell r="T5707">
            <v>17595</v>
          </cell>
          <cell r="U5707">
            <v>5.9253643533180345</v>
          </cell>
          <cell r="V5707">
            <v>2476511</v>
          </cell>
          <cell r="W5707">
            <v>47645.3</v>
          </cell>
          <cell r="X5707">
            <v>74.900000000000006</v>
          </cell>
          <cell r="Y5707">
            <v>0</v>
          </cell>
          <cell r="Z5707">
            <v>20.149600000000021</v>
          </cell>
        </row>
        <row r="5708">
          <cell r="A5708">
            <v>43325</v>
          </cell>
          <cell r="B5708">
            <v>0</v>
          </cell>
          <cell r="C5708">
            <v>0</v>
          </cell>
          <cell r="D5708">
            <v>512287</v>
          </cell>
          <cell r="E5708">
            <v>1800020</v>
          </cell>
          <cell r="F5708">
            <v>87220</v>
          </cell>
          <cell r="H5708">
            <v>0</v>
          </cell>
          <cell r="I5708">
            <v>0</v>
          </cell>
          <cell r="J5708">
            <v>0</v>
          </cell>
          <cell r="K5708">
            <v>0</v>
          </cell>
          <cell r="L5708">
            <v>6750</v>
          </cell>
          <cell r="M5708">
            <v>115.27</v>
          </cell>
          <cell r="N5708">
            <v>27.43</v>
          </cell>
          <cell r="O5708">
            <v>0.23796304328966775</v>
          </cell>
          <cell r="P5708">
            <v>240</v>
          </cell>
          <cell r="Q5708">
            <v>107000</v>
          </cell>
          <cell r="R5708">
            <v>8.1861715971198059</v>
          </cell>
          <cell r="S5708">
            <v>75.894370370370368</v>
          </cell>
          <cell r="T5708">
            <v>19469</v>
          </cell>
          <cell r="U5708">
            <v>6.7668111256926888</v>
          </cell>
          <cell r="V5708">
            <v>2399527</v>
          </cell>
          <cell r="W5708">
            <v>48349</v>
          </cell>
          <cell r="X5708">
            <v>74</v>
          </cell>
          <cell r="Y5708">
            <v>0</v>
          </cell>
          <cell r="Z5708">
            <v>19.222399999999993</v>
          </cell>
        </row>
        <row r="5709">
          <cell r="A5709">
            <v>43326</v>
          </cell>
          <cell r="B5709">
            <v>0</v>
          </cell>
          <cell r="C5709">
            <v>0</v>
          </cell>
          <cell r="D5709">
            <v>2001350</v>
          </cell>
          <cell r="E5709">
            <v>240740</v>
          </cell>
          <cell r="F5709">
            <v>1130</v>
          </cell>
          <cell r="H5709">
            <v>0</v>
          </cell>
          <cell r="I5709">
            <v>0</v>
          </cell>
          <cell r="J5709">
            <v>0</v>
          </cell>
          <cell r="K5709">
            <v>0</v>
          </cell>
          <cell r="L5709">
            <v>25670</v>
          </cell>
          <cell r="M5709">
            <v>15.28</v>
          </cell>
          <cell r="N5709">
            <v>3.91</v>
          </cell>
          <cell r="O5709">
            <v>0.25589005235602097</v>
          </cell>
          <cell r="P5709">
            <v>240</v>
          </cell>
          <cell r="Q5709">
            <v>107000</v>
          </cell>
          <cell r="R5709">
            <v>7.9145942408376966</v>
          </cell>
          <cell r="S5709">
            <v>77.964550058433971</v>
          </cell>
          <cell r="T5709">
            <v>24103</v>
          </cell>
          <cell r="U5709">
            <v>8.9611816941717706</v>
          </cell>
          <cell r="V5709">
            <v>2243220</v>
          </cell>
          <cell r="W5709">
            <v>48509.8</v>
          </cell>
          <cell r="X5709">
            <v>72.5</v>
          </cell>
          <cell r="Y5709">
            <v>0</v>
          </cell>
          <cell r="Z5709">
            <v>19.839200000000019</v>
          </cell>
        </row>
        <row r="5710">
          <cell r="A5710">
            <v>43327</v>
          </cell>
          <cell r="B5710">
            <v>0</v>
          </cell>
          <cell r="C5710">
            <v>0</v>
          </cell>
          <cell r="D5710">
            <v>2265830</v>
          </cell>
          <cell r="E5710">
            <v>0</v>
          </cell>
          <cell r="F5710">
            <v>0</v>
          </cell>
          <cell r="H5710">
            <v>0</v>
          </cell>
          <cell r="I5710">
            <v>0</v>
          </cell>
          <cell r="J5710">
            <v>0</v>
          </cell>
          <cell r="K5710">
            <v>0</v>
          </cell>
          <cell r="L5710">
            <v>28210</v>
          </cell>
          <cell r="M5710">
            <v>0</v>
          </cell>
          <cell r="N5710">
            <v>0</v>
          </cell>
          <cell r="O5710" t="str">
            <v/>
          </cell>
          <cell r="P5710">
            <v>240</v>
          </cell>
          <cell r="Q5710">
            <v>106000</v>
          </cell>
          <cell r="R5710" t="str">
            <v/>
          </cell>
          <cell r="S5710">
            <v>80.320099255583131</v>
          </cell>
          <cell r="T5710">
            <v>20804</v>
          </cell>
          <cell r="U5710">
            <v>7.6574747443541664</v>
          </cell>
          <cell r="V5710">
            <v>2265830</v>
          </cell>
          <cell r="W5710">
            <v>39830.699999999997</v>
          </cell>
          <cell r="X5710">
            <v>72.900000000000006</v>
          </cell>
          <cell r="Y5710">
            <v>0</v>
          </cell>
          <cell r="Z5710">
            <v>21.055200000000013</v>
          </cell>
        </row>
        <row r="5711">
          <cell r="A5711">
            <v>43328</v>
          </cell>
          <cell r="B5711">
            <v>0</v>
          </cell>
          <cell r="C5711">
            <v>0</v>
          </cell>
          <cell r="D5711">
            <v>1663930</v>
          </cell>
          <cell r="E5711">
            <v>724510</v>
          </cell>
          <cell r="F5711">
            <v>0</v>
          </cell>
          <cell r="H5711">
            <v>0</v>
          </cell>
          <cell r="I5711">
            <v>0</v>
          </cell>
          <cell r="J5711">
            <v>0</v>
          </cell>
          <cell r="K5711">
            <v>0</v>
          </cell>
          <cell r="L5711">
            <v>22180</v>
          </cell>
          <cell r="M5711">
            <v>47.01</v>
          </cell>
          <cell r="N5711">
            <v>12.73</v>
          </cell>
          <cell r="O5711">
            <v>0.27079344820251011</v>
          </cell>
          <cell r="P5711">
            <v>240</v>
          </cell>
          <cell r="Q5711">
            <v>116000</v>
          </cell>
          <cell r="R5711">
            <v>7.7059136353967244</v>
          </cell>
          <cell r="S5711">
            <v>75.019386834986477</v>
          </cell>
          <cell r="T5711">
            <v>19593</v>
          </cell>
          <cell r="U5711">
            <v>6.84152082530857</v>
          </cell>
          <cell r="V5711">
            <v>2388440</v>
          </cell>
          <cell r="W5711">
            <v>0</v>
          </cell>
          <cell r="X5711">
            <v>77.599999999999994</v>
          </cell>
          <cell r="Y5711">
            <v>0</v>
          </cell>
          <cell r="Z5711">
            <v>24.044800000000009</v>
          </cell>
        </row>
        <row r="5712">
          <cell r="A5712">
            <v>43329</v>
          </cell>
          <cell r="B5712">
            <v>0</v>
          </cell>
          <cell r="C5712">
            <v>0</v>
          </cell>
          <cell r="D5712">
            <v>886000</v>
          </cell>
          <cell r="E5712">
            <v>1563950</v>
          </cell>
          <cell r="F5712">
            <v>0</v>
          </cell>
          <cell r="H5712">
            <v>0</v>
          </cell>
          <cell r="I5712">
            <v>0</v>
          </cell>
          <cell r="J5712">
            <v>0</v>
          </cell>
          <cell r="K5712">
            <v>0</v>
          </cell>
          <cell r="L5712">
            <v>11280</v>
          </cell>
          <cell r="M5712">
            <v>99.76</v>
          </cell>
          <cell r="N5712">
            <v>25.16</v>
          </cell>
          <cell r="O5712">
            <v>0.25220529270248593</v>
          </cell>
          <cell r="P5712">
            <v>240</v>
          </cell>
          <cell r="Q5712">
            <v>112000</v>
          </cell>
          <cell r="R5712">
            <v>7.8385625501202885</v>
          </cell>
          <cell r="S5712">
            <v>78.546099290780148</v>
          </cell>
          <cell r="T5712">
            <v>19168</v>
          </cell>
          <cell r="U5712">
            <v>6.5250768383028221</v>
          </cell>
          <cell r="V5712">
            <v>2449950</v>
          </cell>
          <cell r="W5712">
            <v>0</v>
          </cell>
          <cell r="X5712">
            <v>78</v>
          </cell>
          <cell r="Y5712">
            <v>0</v>
          </cell>
          <cell r="Z5712">
            <v>24.014399999999995</v>
          </cell>
        </row>
        <row r="5713">
          <cell r="A5713">
            <v>43330</v>
          </cell>
          <cell r="B5713">
            <v>0</v>
          </cell>
          <cell r="C5713">
            <v>0</v>
          </cell>
          <cell r="D5713">
            <v>543076</v>
          </cell>
          <cell r="E5713">
            <v>1960870</v>
          </cell>
          <cell r="F5713">
            <v>66990</v>
          </cell>
          <cell r="H5713">
            <v>0</v>
          </cell>
          <cell r="I5713">
            <v>0</v>
          </cell>
          <cell r="J5713">
            <v>0</v>
          </cell>
          <cell r="K5713">
            <v>0</v>
          </cell>
          <cell r="L5713">
            <v>6790</v>
          </cell>
          <cell r="M5713">
            <v>123.53</v>
          </cell>
          <cell r="N5713">
            <v>30.27</v>
          </cell>
          <cell r="O5713">
            <v>0.24504169027766534</v>
          </cell>
          <cell r="P5713">
            <v>240</v>
          </cell>
          <cell r="Q5713">
            <v>113000</v>
          </cell>
          <cell r="R5713">
            <v>8.2079656763539219</v>
          </cell>
          <cell r="S5713">
            <v>79.98173784977908</v>
          </cell>
          <cell r="T5713">
            <v>19967</v>
          </cell>
          <cell r="U5713">
            <v>6.4772044111560927</v>
          </cell>
          <cell r="V5713">
            <v>2570936</v>
          </cell>
          <cell r="W5713">
            <v>0</v>
          </cell>
          <cell r="X5713">
            <v>75.400000000000006</v>
          </cell>
          <cell r="Y5713">
            <v>0</v>
          </cell>
          <cell r="Z5713">
            <v>22.115200000000016</v>
          </cell>
        </row>
        <row r="5714">
          <cell r="A5714">
            <v>43331</v>
          </cell>
          <cell r="B5714">
            <v>0</v>
          </cell>
          <cell r="C5714">
            <v>0</v>
          </cell>
          <cell r="D5714">
            <v>386834</v>
          </cell>
          <cell r="E5714">
            <v>2192270</v>
          </cell>
          <cell r="F5714">
            <v>110760</v>
          </cell>
          <cell r="H5714">
            <v>0</v>
          </cell>
          <cell r="I5714">
            <v>0</v>
          </cell>
          <cell r="J5714">
            <v>0</v>
          </cell>
          <cell r="K5714">
            <v>0</v>
          </cell>
          <cell r="L5714">
            <v>4960</v>
          </cell>
          <cell r="M5714">
            <v>139.21</v>
          </cell>
          <cell r="N5714">
            <v>33.35</v>
          </cell>
          <cell r="O5714">
            <v>0.23956612312333883</v>
          </cell>
          <cell r="P5714">
            <v>240</v>
          </cell>
          <cell r="Q5714">
            <v>116000</v>
          </cell>
          <cell r="R5714">
            <v>8.2717836362330299</v>
          </cell>
          <cell r="S5714">
            <v>77.990725806451607</v>
          </cell>
          <cell r="T5714">
            <v>21277</v>
          </cell>
          <cell r="U5714">
            <v>6.5969944948889605</v>
          </cell>
          <cell r="V5714">
            <v>2689864</v>
          </cell>
          <cell r="W5714">
            <v>0</v>
          </cell>
          <cell r="X5714">
            <v>74.900000000000006</v>
          </cell>
          <cell r="Y5714">
            <v>0</v>
          </cell>
          <cell r="Z5714">
            <v>21.904800000000009</v>
          </cell>
        </row>
        <row r="5715">
          <cell r="A5715">
            <v>43332</v>
          </cell>
          <cell r="B5715">
            <v>0</v>
          </cell>
          <cell r="C5715">
            <v>0</v>
          </cell>
          <cell r="D5715">
            <v>368726</v>
          </cell>
          <cell r="E5715">
            <v>2225590</v>
          </cell>
          <cell r="F5715">
            <v>115520</v>
          </cell>
          <cell r="H5715">
            <v>0</v>
          </cell>
          <cell r="I5715">
            <v>0</v>
          </cell>
          <cell r="J5715">
            <v>0</v>
          </cell>
          <cell r="K5715">
            <v>0</v>
          </cell>
          <cell r="L5715">
            <v>4750</v>
          </cell>
          <cell r="M5715">
            <v>142.30000000000001</v>
          </cell>
          <cell r="N5715">
            <v>34.5</v>
          </cell>
          <cell r="O5715">
            <v>0.24244553759662682</v>
          </cell>
          <cell r="P5715">
            <v>240</v>
          </cell>
          <cell r="Q5715">
            <v>115000</v>
          </cell>
          <cell r="R5715">
            <v>8.2259662684469426</v>
          </cell>
          <cell r="S5715">
            <v>77.626526315789476</v>
          </cell>
          <cell r="T5715">
            <v>19300</v>
          </cell>
          <cell r="U5715">
            <v>5.9399166591631376</v>
          </cell>
          <cell r="V5715">
            <v>2709836</v>
          </cell>
          <cell r="W5715">
            <v>31653</v>
          </cell>
          <cell r="X5715">
            <v>75</v>
          </cell>
          <cell r="Y5715">
            <v>0</v>
          </cell>
          <cell r="Z5715">
            <v>22.347200000000015</v>
          </cell>
        </row>
        <row r="5716">
          <cell r="A5716">
            <v>43333</v>
          </cell>
          <cell r="B5716">
            <v>0</v>
          </cell>
          <cell r="C5716">
            <v>0</v>
          </cell>
          <cell r="D5716">
            <v>199861</v>
          </cell>
          <cell r="E5716">
            <v>2229610</v>
          </cell>
          <cell r="F5716">
            <v>113800</v>
          </cell>
          <cell r="H5716">
            <v>0</v>
          </cell>
          <cell r="I5716">
            <v>0</v>
          </cell>
          <cell r="J5716">
            <v>0</v>
          </cell>
          <cell r="K5716">
            <v>0</v>
          </cell>
          <cell r="L5716">
            <v>2930</v>
          </cell>
          <cell r="M5716">
            <v>140.85</v>
          </cell>
          <cell r="N5716">
            <v>33.93</v>
          </cell>
          <cell r="O5716">
            <v>0.24089456869009584</v>
          </cell>
          <cell r="P5716">
            <v>240</v>
          </cell>
          <cell r="Q5716">
            <v>109000</v>
          </cell>
          <cell r="R5716">
            <v>8.3188143414980473</v>
          </cell>
          <cell r="S5716">
            <v>68.211945392491472</v>
          </cell>
          <cell r="T5716">
            <v>21517</v>
          </cell>
          <cell r="U5716">
            <v>7.0559440971882275</v>
          </cell>
          <cell r="V5716">
            <v>2543271</v>
          </cell>
          <cell r="W5716">
            <v>55301.4</v>
          </cell>
          <cell r="X5716">
            <v>71.7</v>
          </cell>
          <cell r="Y5716">
            <v>0</v>
          </cell>
          <cell r="Z5716">
            <v>19.191200000000023</v>
          </cell>
        </row>
        <row r="5717">
          <cell r="A5717">
            <v>43334</v>
          </cell>
          <cell r="B5717">
            <v>0</v>
          </cell>
          <cell r="C5717">
            <v>0</v>
          </cell>
          <cell r="D5717">
            <v>30328</v>
          </cell>
          <cell r="E5717">
            <v>2048590</v>
          </cell>
          <cell r="F5717">
            <v>106060</v>
          </cell>
          <cell r="H5717">
            <v>0</v>
          </cell>
          <cell r="I5717">
            <v>0</v>
          </cell>
          <cell r="J5717">
            <v>0</v>
          </cell>
          <cell r="K5717">
            <v>0</v>
          </cell>
          <cell r="L5717">
            <v>1250</v>
          </cell>
          <cell r="M5717">
            <v>128.71</v>
          </cell>
          <cell r="N5717">
            <v>30.82</v>
          </cell>
          <cell r="O5717">
            <v>0.23945303395229584</v>
          </cell>
          <cell r="P5717">
            <v>240</v>
          </cell>
          <cell r="Q5717">
            <v>95000</v>
          </cell>
          <cell r="R5717">
            <v>8.3701732577111319</v>
          </cell>
          <cell r="S5717">
            <v>24.2624</v>
          </cell>
          <cell r="T5717">
            <v>18513</v>
          </cell>
          <cell r="U5717">
            <v>7.0663603935600259</v>
          </cell>
          <cell r="V5717">
            <v>2184978</v>
          </cell>
          <cell r="W5717">
            <v>56840.9</v>
          </cell>
          <cell r="X5717">
            <v>69.099999999999994</v>
          </cell>
          <cell r="Y5717">
            <v>0</v>
          </cell>
          <cell r="Z5717">
            <v>14.919200000000004</v>
          </cell>
        </row>
        <row r="5718">
          <cell r="A5718">
            <v>43335</v>
          </cell>
          <cell r="B5718">
            <v>0</v>
          </cell>
          <cell r="C5718">
            <v>0</v>
          </cell>
          <cell r="D5718">
            <v>8969</v>
          </cell>
          <cell r="E5718">
            <v>1983940</v>
          </cell>
          <cell r="F5718">
            <v>103430</v>
          </cell>
          <cell r="H5718">
            <v>0</v>
          </cell>
          <cell r="I5718">
            <v>0</v>
          </cell>
          <cell r="J5718">
            <v>0</v>
          </cell>
          <cell r="K5718">
            <v>0</v>
          </cell>
          <cell r="L5718">
            <v>790</v>
          </cell>
          <cell r="M5718">
            <v>121.67</v>
          </cell>
          <cell r="N5718">
            <v>30.91</v>
          </cell>
          <cell r="O5718">
            <v>0.25404783430590944</v>
          </cell>
          <cell r="P5718">
            <v>240</v>
          </cell>
          <cell r="Q5718">
            <v>92000</v>
          </cell>
          <cell r="R5718">
            <v>8.5779978630722447</v>
          </cell>
          <cell r="S5718">
            <v>11.353164556962025</v>
          </cell>
          <cell r="T5718">
            <v>19051</v>
          </cell>
          <cell r="U5718">
            <v>7.5791816113710606</v>
          </cell>
          <cell r="V5718">
            <v>2096339</v>
          </cell>
          <cell r="W5718">
            <v>56675.9</v>
          </cell>
          <cell r="X5718">
            <v>64.599999999999994</v>
          </cell>
          <cell r="Y5718">
            <v>0.40000000000000568</v>
          </cell>
          <cell r="Z5718">
            <v>10.14559999999998</v>
          </cell>
        </row>
        <row r="5719">
          <cell r="A5719">
            <v>43336</v>
          </cell>
          <cell r="B5719">
            <v>0</v>
          </cell>
          <cell r="C5719">
            <v>0</v>
          </cell>
          <cell r="D5719">
            <v>11530</v>
          </cell>
          <cell r="E5719">
            <v>2014530</v>
          </cell>
          <cell r="F5719">
            <v>104720</v>
          </cell>
          <cell r="H5719">
            <v>0</v>
          </cell>
          <cell r="I5719">
            <v>0</v>
          </cell>
          <cell r="J5719">
            <v>0</v>
          </cell>
          <cell r="K5719">
            <v>0</v>
          </cell>
          <cell r="L5719">
            <v>1100</v>
          </cell>
          <cell r="M5719">
            <v>124.38</v>
          </cell>
          <cell r="N5719">
            <v>30.65</v>
          </cell>
          <cell r="O5719">
            <v>0.2464222543817334</v>
          </cell>
          <cell r="P5719">
            <v>240</v>
          </cell>
          <cell r="Q5719">
            <v>96000</v>
          </cell>
          <cell r="R5719">
            <v>8.5192555073162897</v>
          </cell>
          <cell r="S5719">
            <v>10.481818181818182</v>
          </cell>
          <cell r="T5719">
            <v>20078</v>
          </cell>
          <cell r="U5719">
            <v>7.8586489454565918</v>
          </cell>
          <cell r="V5719">
            <v>2130780</v>
          </cell>
          <cell r="W5719">
            <v>49539</v>
          </cell>
          <cell r="X5719">
            <v>64.599999999999994</v>
          </cell>
          <cell r="Y5719">
            <v>0.40000000000000568</v>
          </cell>
          <cell r="Z5719">
            <v>13.155199999999986</v>
          </cell>
        </row>
        <row r="5720">
          <cell r="A5720">
            <v>43337</v>
          </cell>
          <cell r="B5720">
            <v>0</v>
          </cell>
          <cell r="C5720">
            <v>0</v>
          </cell>
          <cell r="D5720">
            <v>274107</v>
          </cell>
          <cell r="E5720">
            <v>2146540</v>
          </cell>
          <cell r="F5720">
            <v>109800</v>
          </cell>
          <cell r="H5720">
            <v>0</v>
          </cell>
          <cell r="I5720">
            <v>0</v>
          </cell>
          <cell r="J5720">
            <v>0</v>
          </cell>
          <cell r="K5720">
            <v>0</v>
          </cell>
          <cell r="L5720">
            <v>3830</v>
          </cell>
          <cell r="M5720">
            <v>133.86000000000001</v>
          </cell>
          <cell r="N5720">
            <v>31.46</v>
          </cell>
          <cell r="O5720">
            <v>0.23502166442551919</v>
          </cell>
          <cell r="P5720">
            <v>240</v>
          </cell>
          <cell r="Q5720">
            <v>114000</v>
          </cell>
          <cell r="R5720">
            <v>8.4279844613775587</v>
          </cell>
          <cell r="S5720">
            <v>71.568407310704956</v>
          </cell>
          <cell r="T5720">
            <v>19670</v>
          </cell>
          <cell r="U5720">
            <v>6.4829573589172185</v>
          </cell>
          <cell r="V5720">
            <v>2530447</v>
          </cell>
          <cell r="W5720">
            <v>45688.6</v>
          </cell>
          <cell r="X5720">
            <v>76.099999999999994</v>
          </cell>
          <cell r="Y5720">
            <v>0</v>
          </cell>
          <cell r="Z5720">
            <v>21.160799999999995</v>
          </cell>
        </row>
        <row r="5721">
          <cell r="A5721">
            <v>43338</v>
          </cell>
          <cell r="B5721">
            <v>0</v>
          </cell>
          <cell r="C5721">
            <v>0</v>
          </cell>
          <cell r="D5721">
            <v>339979</v>
          </cell>
          <cell r="E5721">
            <v>2241890</v>
          </cell>
          <cell r="F5721">
            <v>117030</v>
          </cell>
          <cell r="H5721">
            <v>0</v>
          </cell>
          <cell r="I5721">
            <v>0</v>
          </cell>
          <cell r="J5721">
            <v>0</v>
          </cell>
          <cell r="K5721">
            <v>0</v>
          </cell>
          <cell r="L5721">
            <v>4450</v>
          </cell>
          <cell r="M5721">
            <v>141.63</v>
          </cell>
          <cell r="N5721">
            <v>33.159999999999997</v>
          </cell>
          <cell r="O5721">
            <v>0.23413118689543175</v>
          </cell>
          <cell r="P5721">
            <v>240</v>
          </cell>
          <cell r="Q5721">
            <v>116000</v>
          </cell>
          <cell r="R5721">
            <v>8.3277554190496357</v>
          </cell>
          <cell r="S5721">
            <v>76.399775280898879</v>
          </cell>
          <cell r="T5721">
            <v>18639</v>
          </cell>
          <cell r="U5721">
            <v>5.759728689365553</v>
          </cell>
          <cell r="V5721">
            <v>2698899</v>
          </cell>
          <cell r="W5721">
            <v>47602.1</v>
          </cell>
          <cell r="X5721">
            <v>80</v>
          </cell>
          <cell r="Y5721">
            <v>0</v>
          </cell>
          <cell r="Z5721">
            <v>25.251200000000011</v>
          </cell>
        </row>
        <row r="5722">
          <cell r="A5722">
            <v>43339</v>
          </cell>
          <cell r="B5722">
            <v>0</v>
          </cell>
          <cell r="C5722">
            <v>0</v>
          </cell>
          <cell r="D5722">
            <v>364533</v>
          </cell>
          <cell r="E5722">
            <v>2233730</v>
          </cell>
          <cell r="F5722">
            <v>119350</v>
          </cell>
          <cell r="H5722">
            <v>0</v>
          </cell>
          <cell r="I5722">
            <v>0</v>
          </cell>
          <cell r="J5722">
            <v>0</v>
          </cell>
          <cell r="K5722">
            <v>0</v>
          </cell>
          <cell r="L5722">
            <v>4710</v>
          </cell>
          <cell r="M5722">
            <v>138.72</v>
          </cell>
          <cell r="N5722">
            <v>34.72</v>
          </cell>
          <cell r="O5722">
            <v>0.25028835063437138</v>
          </cell>
          <cell r="P5722">
            <v>240</v>
          </cell>
          <cell r="Q5722">
            <v>118000</v>
          </cell>
          <cell r="R5722">
            <v>8.4814013840830444</v>
          </cell>
          <cell r="S5722">
            <v>77.395541401273888</v>
          </cell>
          <cell r="T5722">
            <v>18830</v>
          </cell>
          <cell r="U5722">
            <v>5.7786815120475215</v>
          </cell>
          <cell r="V5722">
            <v>2717613</v>
          </cell>
          <cell r="W5722">
            <v>53620.3</v>
          </cell>
          <cell r="X5722">
            <v>79.7</v>
          </cell>
          <cell r="Y5722">
            <v>0</v>
          </cell>
          <cell r="Z5722">
            <v>24.960800000000006</v>
          </cell>
        </row>
        <row r="5723">
          <cell r="A5723">
            <v>43340</v>
          </cell>
          <cell r="B5723">
            <v>0</v>
          </cell>
          <cell r="C5723">
            <v>0</v>
          </cell>
          <cell r="D5723">
            <v>271110</v>
          </cell>
          <cell r="E5723">
            <v>2213710</v>
          </cell>
          <cell r="F5723">
            <v>116390</v>
          </cell>
          <cell r="H5723">
            <v>0</v>
          </cell>
          <cell r="I5723">
            <v>0</v>
          </cell>
          <cell r="J5723">
            <v>0</v>
          </cell>
          <cell r="K5723">
            <v>0</v>
          </cell>
          <cell r="L5723">
            <v>3750</v>
          </cell>
          <cell r="M5723">
            <v>138.69999999999999</v>
          </cell>
          <cell r="N5723">
            <v>32.840000000000003</v>
          </cell>
          <cell r="O5723">
            <v>0.23677000720980537</v>
          </cell>
          <cell r="P5723">
            <v>240</v>
          </cell>
          <cell r="Q5723">
            <v>114000</v>
          </cell>
          <cell r="R5723">
            <v>8.3997837058399423</v>
          </cell>
          <cell r="S5723">
            <v>72.296000000000006</v>
          </cell>
          <cell r="T5723">
            <v>18630</v>
          </cell>
          <cell r="U5723">
            <v>5.9731509566701657</v>
          </cell>
          <cell r="V5723">
            <v>2601210</v>
          </cell>
          <cell r="W5723">
            <v>57504.7</v>
          </cell>
          <cell r="X5723">
            <v>80.099999999999994</v>
          </cell>
          <cell r="Y5723">
            <v>0</v>
          </cell>
          <cell r="Z5723">
            <v>24.719200000000001</v>
          </cell>
        </row>
        <row r="5724">
          <cell r="A5724">
            <v>43341</v>
          </cell>
          <cell r="B5724">
            <v>0</v>
          </cell>
          <cell r="C5724">
            <v>0</v>
          </cell>
          <cell r="D5724">
            <v>207831</v>
          </cell>
          <cell r="E5724">
            <v>2236570</v>
          </cell>
          <cell r="F5724">
            <v>120660</v>
          </cell>
          <cell r="H5724">
            <v>0</v>
          </cell>
          <cell r="I5724">
            <v>0</v>
          </cell>
          <cell r="J5724">
            <v>0</v>
          </cell>
          <cell r="K5724">
            <v>0</v>
          </cell>
          <cell r="L5724">
            <v>2940</v>
          </cell>
          <cell r="M5724">
            <v>139.54</v>
          </cell>
          <cell r="N5724">
            <v>33.1</v>
          </cell>
          <cell r="O5724">
            <v>0.23720796904113517</v>
          </cell>
          <cell r="P5724">
            <v>240</v>
          </cell>
          <cell r="Q5724">
            <v>114000</v>
          </cell>
          <cell r="R5724">
            <v>8.4464311308585351</v>
          </cell>
          <cell r="S5724">
            <v>70.690816326530609</v>
          </cell>
          <cell r="T5724">
            <v>20074</v>
          </cell>
          <cell r="U5724">
            <v>6.5268295763726476</v>
          </cell>
          <cell r="V5724">
            <v>2565061</v>
          </cell>
          <cell r="W5724">
            <v>56968.5</v>
          </cell>
          <cell r="X5724">
            <v>76.2</v>
          </cell>
          <cell r="Y5724">
            <v>0</v>
          </cell>
          <cell r="Z5724">
            <v>23.174400000000034</v>
          </cell>
        </row>
        <row r="5725">
          <cell r="A5725">
            <v>43342</v>
          </cell>
          <cell r="B5725">
            <v>0</v>
          </cell>
          <cell r="C5725">
            <v>0</v>
          </cell>
          <cell r="D5725">
            <v>140813</v>
          </cell>
          <cell r="E5725">
            <v>2205670</v>
          </cell>
          <cell r="F5725">
            <v>112960</v>
          </cell>
          <cell r="H5725">
            <v>0</v>
          </cell>
          <cell r="I5725">
            <v>0</v>
          </cell>
          <cell r="J5725">
            <v>0</v>
          </cell>
          <cell r="K5725">
            <v>0</v>
          </cell>
          <cell r="L5725">
            <v>2110</v>
          </cell>
          <cell r="M5725">
            <v>137.13999999999999</v>
          </cell>
          <cell r="N5725">
            <v>33.83</v>
          </cell>
          <cell r="O5725">
            <v>0.24668222254630306</v>
          </cell>
          <cell r="P5725">
            <v>240</v>
          </cell>
          <cell r="Q5725">
            <v>110000</v>
          </cell>
          <cell r="R5725">
            <v>8.4535146565553454</v>
          </cell>
          <cell r="S5725">
            <v>66.736018957345976</v>
          </cell>
          <cell r="T5725">
            <v>19147</v>
          </cell>
          <cell r="U5725">
            <v>6.492770110956017</v>
          </cell>
          <cell r="V5725">
            <v>2459443</v>
          </cell>
          <cell r="W5725">
            <v>56314.400000000001</v>
          </cell>
          <cell r="X5725">
            <v>73.400000000000006</v>
          </cell>
          <cell r="Y5725">
            <v>0</v>
          </cell>
          <cell r="Z5725">
            <v>20.108800000000016</v>
          </cell>
        </row>
        <row r="5726">
          <cell r="A5726">
            <v>43343</v>
          </cell>
          <cell r="B5726">
            <v>0</v>
          </cell>
          <cell r="C5726">
            <v>0</v>
          </cell>
          <cell r="D5726">
            <v>193872</v>
          </cell>
          <cell r="E5726">
            <v>2205710</v>
          </cell>
          <cell r="F5726">
            <v>117610</v>
          </cell>
          <cell r="H5726">
            <v>0</v>
          </cell>
          <cell r="I5726">
            <v>0</v>
          </cell>
          <cell r="J5726">
            <v>0</v>
          </cell>
          <cell r="K5726">
            <v>0</v>
          </cell>
          <cell r="L5726">
            <v>2970</v>
          </cell>
          <cell r="M5726">
            <v>138.43</v>
          </cell>
          <cell r="N5726">
            <v>33.700000000000003</v>
          </cell>
          <cell r="O5726">
            <v>0.24344434009968938</v>
          </cell>
          <cell r="P5726">
            <v>240</v>
          </cell>
          <cell r="Q5726">
            <v>110000</v>
          </cell>
          <cell r="R5726">
            <v>8.3916781044571263</v>
          </cell>
          <cell r="S5726">
            <v>65.276767676767676</v>
          </cell>
          <cell r="T5726">
            <v>17846</v>
          </cell>
          <cell r="U5726">
            <v>5.912764699713013</v>
          </cell>
          <cell r="V5726">
            <v>2517192</v>
          </cell>
          <cell r="W5726">
            <v>56941.5</v>
          </cell>
          <cell r="X5726">
            <v>75.599999999999994</v>
          </cell>
          <cell r="Y5726">
            <v>0</v>
          </cell>
          <cell r="Z5726">
            <v>22.451200000000014</v>
          </cell>
        </row>
        <row r="5727">
          <cell r="A5727">
            <v>43344</v>
          </cell>
          <cell r="B5727">
            <v>0</v>
          </cell>
          <cell r="C5727">
            <v>0</v>
          </cell>
          <cell r="D5727">
            <v>136950</v>
          </cell>
          <cell r="E5727">
            <v>2194450</v>
          </cell>
          <cell r="F5727">
            <v>117070</v>
          </cell>
          <cell r="H5727">
            <v>0</v>
          </cell>
          <cell r="I5727">
            <v>0</v>
          </cell>
          <cell r="J5727">
            <v>0</v>
          </cell>
          <cell r="K5727">
            <v>0</v>
          </cell>
          <cell r="L5727">
            <v>2520</v>
          </cell>
          <cell r="M5727">
            <v>137.66</v>
          </cell>
          <cell r="N5727">
            <v>33.1</v>
          </cell>
          <cell r="O5727">
            <v>0.24044747929681826</v>
          </cell>
          <cell r="P5727">
            <v>240</v>
          </cell>
          <cell r="Q5727">
            <v>109000</v>
          </cell>
          <cell r="R5727">
            <v>8.3957576638093858</v>
          </cell>
          <cell r="S5727">
            <v>54.345238095238095</v>
          </cell>
          <cell r="T5727">
            <v>18320</v>
          </cell>
          <cell r="U5727">
            <v>6.2401744763056106</v>
          </cell>
          <cell r="V5727">
            <v>2448470</v>
          </cell>
          <cell r="W5727">
            <v>55317.7</v>
          </cell>
          <cell r="X5727">
            <v>77.599999999999994</v>
          </cell>
          <cell r="Y5727">
            <v>0</v>
          </cell>
          <cell r="Z5727">
            <v>23.560000000000016</v>
          </cell>
        </row>
        <row r="5728">
          <cell r="A5728">
            <v>43345</v>
          </cell>
          <cell r="B5728">
            <v>0</v>
          </cell>
          <cell r="C5728">
            <v>0</v>
          </cell>
          <cell r="D5728">
            <v>172543</v>
          </cell>
          <cell r="E5728">
            <v>2178300</v>
          </cell>
          <cell r="F5728">
            <v>114540</v>
          </cell>
          <cell r="H5728">
            <v>0</v>
          </cell>
          <cell r="I5728">
            <v>0</v>
          </cell>
          <cell r="J5728">
            <v>0</v>
          </cell>
          <cell r="K5728">
            <v>0</v>
          </cell>
          <cell r="L5728">
            <v>2870</v>
          </cell>
          <cell r="M5728">
            <v>135.58000000000001</v>
          </cell>
          <cell r="N5728">
            <v>33.729999999999997</v>
          </cell>
          <cell r="O5728">
            <v>0.2487830063431184</v>
          </cell>
          <cell r="P5728">
            <v>240</v>
          </cell>
          <cell r="Q5728">
            <v>109000</v>
          </cell>
          <cell r="R5728">
            <v>8.4556719280129808</v>
          </cell>
          <cell r="S5728">
            <v>60.119512195121949</v>
          </cell>
          <cell r="T5728">
            <v>18300</v>
          </cell>
          <cell r="U5728">
            <v>6.1906000000811234</v>
          </cell>
          <cell r="V5728">
            <v>2465383</v>
          </cell>
          <cell r="W5728">
            <v>55710.3</v>
          </cell>
          <cell r="X5728">
            <v>77.900000000000006</v>
          </cell>
          <cell r="Y5728">
            <v>0</v>
          </cell>
          <cell r="Z5728">
            <v>23.162400000000005</v>
          </cell>
        </row>
        <row r="5729">
          <cell r="A5729">
            <v>43346</v>
          </cell>
          <cell r="B5729">
            <v>0</v>
          </cell>
          <cell r="C5729">
            <v>0</v>
          </cell>
          <cell r="D5729">
            <v>198989</v>
          </cell>
          <cell r="E5729">
            <v>2204230</v>
          </cell>
          <cell r="F5729">
            <v>117040</v>
          </cell>
          <cell r="H5729">
            <v>0</v>
          </cell>
          <cell r="I5729">
            <v>0</v>
          </cell>
          <cell r="J5729">
            <v>0</v>
          </cell>
          <cell r="K5729">
            <v>0</v>
          </cell>
          <cell r="L5729">
            <v>3000</v>
          </cell>
          <cell r="M5729">
            <v>135.69</v>
          </cell>
          <cell r="N5729">
            <v>33.450000000000003</v>
          </cell>
          <cell r="O5729">
            <v>0.24651779792173339</v>
          </cell>
          <cell r="P5729">
            <v>240</v>
          </cell>
          <cell r="Q5729">
            <v>108000</v>
          </cell>
          <cell r="R5729">
            <v>8.5535780086962934</v>
          </cell>
          <cell r="S5729">
            <v>66.329666666666668</v>
          </cell>
          <cell r="T5729">
            <v>18211</v>
          </cell>
          <cell r="U5729">
            <v>6.0263544342069606</v>
          </cell>
          <cell r="V5729">
            <v>2520259</v>
          </cell>
          <cell r="W5729">
            <v>55364.6</v>
          </cell>
          <cell r="X5729">
            <v>79</v>
          </cell>
          <cell r="Y5729">
            <v>0</v>
          </cell>
          <cell r="Z5729">
            <v>24.291200000000018</v>
          </cell>
        </row>
        <row r="5730">
          <cell r="A5730">
            <v>43347</v>
          </cell>
          <cell r="B5730">
            <v>0</v>
          </cell>
          <cell r="C5730">
            <v>0</v>
          </cell>
          <cell r="D5730">
            <v>251834</v>
          </cell>
          <cell r="E5730">
            <v>2191050</v>
          </cell>
          <cell r="F5730">
            <v>116760</v>
          </cell>
          <cell r="H5730">
            <v>0</v>
          </cell>
          <cell r="I5730">
            <v>0</v>
          </cell>
          <cell r="J5730">
            <v>0</v>
          </cell>
          <cell r="K5730">
            <v>0</v>
          </cell>
          <cell r="L5730">
            <v>3640</v>
          </cell>
          <cell r="M5730">
            <v>134.32</v>
          </cell>
          <cell r="N5730">
            <v>33.49</v>
          </cell>
          <cell r="O5730">
            <v>0.24932995830851701</v>
          </cell>
          <cell r="P5730">
            <v>240</v>
          </cell>
          <cell r="Q5730">
            <v>111000</v>
          </cell>
          <cell r="R5730">
            <v>8.5907162001191182</v>
          </cell>
          <cell r="S5730">
            <v>69.185164835164841</v>
          </cell>
          <cell r="T5730">
            <v>19574</v>
          </cell>
          <cell r="U5730">
            <v>6.3777290904516404</v>
          </cell>
          <cell r="V5730">
            <v>2559644</v>
          </cell>
          <cell r="W5730">
            <v>54606.6</v>
          </cell>
          <cell r="X5730">
            <v>78</v>
          </cell>
          <cell r="Y5730">
            <v>0</v>
          </cell>
          <cell r="Z5730">
            <v>23.398400000000009</v>
          </cell>
        </row>
        <row r="5731">
          <cell r="A5731">
            <v>43348</v>
          </cell>
          <cell r="B5731">
            <v>0</v>
          </cell>
          <cell r="C5731">
            <v>0</v>
          </cell>
          <cell r="D5731">
            <v>253567</v>
          </cell>
          <cell r="E5731">
            <v>2192310</v>
          </cell>
          <cell r="F5731">
            <v>117710</v>
          </cell>
          <cell r="H5731">
            <v>0</v>
          </cell>
          <cell r="I5731">
            <v>0</v>
          </cell>
          <cell r="J5731">
            <v>0</v>
          </cell>
          <cell r="K5731">
            <v>0</v>
          </cell>
          <cell r="L5731">
            <v>3600</v>
          </cell>
          <cell r="M5731">
            <v>135.13999999999999</v>
          </cell>
          <cell r="N5731">
            <v>31.87</v>
          </cell>
          <cell r="O5731">
            <v>0.23582951013763509</v>
          </cell>
          <cell r="P5731">
            <v>240</v>
          </cell>
          <cell r="Q5731">
            <v>120000</v>
          </cell>
          <cell r="R5731">
            <v>8.5467663164126098</v>
          </cell>
          <cell r="S5731">
            <v>70.435277777777785</v>
          </cell>
          <cell r="T5731">
            <v>21018</v>
          </cell>
          <cell r="U5731">
            <v>6.8376895342346478</v>
          </cell>
          <cell r="V5731">
            <v>2563587</v>
          </cell>
          <cell r="W5731">
            <v>55554.3</v>
          </cell>
          <cell r="X5731">
            <v>77.8</v>
          </cell>
          <cell r="Y5731">
            <v>0</v>
          </cell>
          <cell r="Z5731">
            <v>23.61760000000001</v>
          </cell>
        </row>
        <row r="5732">
          <cell r="A5732">
            <v>43349</v>
          </cell>
          <cell r="B5732">
            <v>0</v>
          </cell>
          <cell r="C5732">
            <v>0</v>
          </cell>
          <cell r="D5732">
            <v>220780</v>
          </cell>
          <cell r="E5732">
            <v>2199550</v>
          </cell>
          <cell r="F5732">
            <v>116070</v>
          </cell>
          <cell r="H5732">
            <v>0</v>
          </cell>
          <cell r="I5732">
            <v>0</v>
          </cell>
          <cell r="J5732">
            <v>0</v>
          </cell>
          <cell r="K5732">
            <v>0</v>
          </cell>
          <cell r="L5732">
            <v>3090</v>
          </cell>
          <cell r="M5732">
            <v>135.88999999999999</v>
          </cell>
          <cell r="N5732">
            <v>31.52</v>
          </cell>
          <cell r="O5732">
            <v>0.23195231437191849</v>
          </cell>
          <cell r="P5732">
            <v>240</v>
          </cell>
          <cell r="Q5732">
            <v>122000</v>
          </cell>
          <cell r="R5732">
            <v>8.5202001618956515</v>
          </cell>
          <cell r="S5732">
            <v>71.449838187702269</v>
          </cell>
          <cell r="T5732">
            <v>17816</v>
          </cell>
          <cell r="U5732">
            <v>5.8581233243967832</v>
          </cell>
          <cell r="V5732">
            <v>2536400</v>
          </cell>
          <cell r="W5732">
            <v>55065.599999999999</v>
          </cell>
          <cell r="X5732">
            <v>76.099999999999994</v>
          </cell>
          <cell r="Y5732">
            <v>0</v>
          </cell>
          <cell r="Z5732">
            <v>22.802400000000006</v>
          </cell>
        </row>
        <row r="5733">
          <cell r="A5733">
            <v>43350</v>
          </cell>
          <cell r="B5733">
            <v>0</v>
          </cell>
          <cell r="C5733">
            <v>0</v>
          </cell>
          <cell r="D5733">
            <v>196175</v>
          </cell>
          <cell r="E5733">
            <v>2223590</v>
          </cell>
          <cell r="F5733">
            <v>119350</v>
          </cell>
          <cell r="H5733">
            <v>0</v>
          </cell>
          <cell r="I5733">
            <v>0</v>
          </cell>
          <cell r="J5733">
            <v>0</v>
          </cell>
          <cell r="K5733">
            <v>0</v>
          </cell>
          <cell r="L5733">
            <v>2890</v>
          </cell>
          <cell r="M5733">
            <v>135.44</v>
          </cell>
          <cell r="N5733">
            <v>31.58</v>
          </cell>
          <cell r="O5733">
            <v>0.23316597755463672</v>
          </cell>
          <cell r="P5733">
            <v>240</v>
          </cell>
          <cell r="Q5733">
            <v>115000</v>
          </cell>
          <cell r="R5733">
            <v>8.6493650324867097</v>
          </cell>
          <cell r="S5733">
            <v>67.88062283737024</v>
          </cell>
          <cell r="T5733">
            <v>19208</v>
          </cell>
          <cell r="U5733">
            <v>6.3090769815467196</v>
          </cell>
          <cell r="V5733">
            <v>2539115</v>
          </cell>
          <cell r="W5733">
            <v>55061.4</v>
          </cell>
          <cell r="X5733">
            <v>75.900000000000006</v>
          </cell>
          <cell r="Y5733">
            <v>0</v>
          </cell>
          <cell r="Z5733">
            <v>23.232800000000026</v>
          </cell>
        </row>
        <row r="5734">
          <cell r="A5734">
            <v>43351</v>
          </cell>
          <cell r="B5734">
            <v>0</v>
          </cell>
          <cell r="C5734">
            <v>0</v>
          </cell>
          <cell r="D5734">
            <v>64547</v>
          </cell>
          <cell r="E5734">
            <v>2077230</v>
          </cell>
          <cell r="F5734">
            <v>109110</v>
          </cell>
          <cell r="H5734">
            <v>0</v>
          </cell>
          <cell r="I5734">
            <v>0</v>
          </cell>
          <cell r="J5734">
            <v>0</v>
          </cell>
          <cell r="K5734">
            <v>0</v>
          </cell>
          <cell r="L5734">
            <v>1530</v>
          </cell>
          <cell r="M5734">
            <v>130.22</v>
          </cell>
          <cell r="N5734">
            <v>29.93</v>
          </cell>
          <cell r="O5734">
            <v>0.2298418061741668</v>
          </cell>
          <cell r="P5734">
            <v>240</v>
          </cell>
          <cell r="Q5734">
            <v>104000</v>
          </cell>
          <cell r="R5734">
            <v>8.3947934265089845</v>
          </cell>
          <cell r="S5734">
            <v>42.187581699346403</v>
          </cell>
          <cell r="T5734">
            <v>17056</v>
          </cell>
          <cell r="U5734">
            <v>6.3195993401712309</v>
          </cell>
          <cell r="V5734">
            <v>2250887</v>
          </cell>
          <cell r="W5734">
            <v>55926.7</v>
          </cell>
          <cell r="X5734">
            <v>71.2</v>
          </cell>
          <cell r="Y5734">
            <v>0</v>
          </cell>
          <cell r="Z5734">
            <v>20.422399999999996</v>
          </cell>
        </row>
        <row r="5735">
          <cell r="A5735">
            <v>43352</v>
          </cell>
          <cell r="B5735">
            <v>0</v>
          </cell>
          <cell r="C5735">
            <v>0</v>
          </cell>
          <cell r="D5735">
            <v>0</v>
          </cell>
          <cell r="E5735">
            <v>1769040</v>
          </cell>
          <cell r="F5735">
            <v>98490</v>
          </cell>
          <cell r="H5735">
            <v>0</v>
          </cell>
          <cell r="I5735">
            <v>0</v>
          </cell>
          <cell r="J5735">
            <v>0</v>
          </cell>
          <cell r="K5735">
            <v>0</v>
          </cell>
          <cell r="L5735">
            <v>0</v>
          </cell>
          <cell r="M5735">
            <v>110.92</v>
          </cell>
          <cell r="N5735">
            <v>25.38</v>
          </cell>
          <cell r="O5735">
            <v>0.2288135593220339</v>
          </cell>
          <cell r="P5735">
            <v>240</v>
          </cell>
          <cell r="Q5735">
            <v>80000</v>
          </cell>
          <cell r="R5735">
            <v>8.4183645870897941</v>
          </cell>
          <cell r="S5735" t="str">
            <v/>
          </cell>
          <cell r="T5735">
            <v>16441</v>
          </cell>
          <cell r="U5735">
            <v>7.3422081572986784</v>
          </cell>
          <cell r="V5735">
            <v>1867530</v>
          </cell>
          <cell r="W5735">
            <v>56364</v>
          </cell>
          <cell r="X5735">
            <v>63.4</v>
          </cell>
          <cell r="Y5735">
            <v>1.6000000000000014</v>
          </cell>
          <cell r="Z5735">
            <v>11.780799999999985</v>
          </cell>
        </row>
        <row r="5736">
          <cell r="A5736">
            <v>43353</v>
          </cell>
          <cell r="B5736">
            <v>0</v>
          </cell>
          <cell r="C5736">
            <v>0</v>
          </cell>
          <cell r="D5736">
            <v>17851</v>
          </cell>
          <cell r="E5736">
            <v>1923440</v>
          </cell>
          <cell r="F5736">
            <v>103610</v>
          </cell>
          <cell r="H5736">
            <v>0</v>
          </cell>
          <cell r="I5736">
            <v>0</v>
          </cell>
          <cell r="J5736">
            <v>0</v>
          </cell>
          <cell r="K5736">
            <v>0</v>
          </cell>
          <cell r="L5736">
            <v>760</v>
          </cell>
          <cell r="M5736">
            <v>120.5</v>
          </cell>
          <cell r="N5736">
            <v>28.52</v>
          </cell>
          <cell r="O5736">
            <v>0.23668049792531121</v>
          </cell>
          <cell r="P5736">
            <v>240</v>
          </cell>
          <cell r="Q5736">
            <v>90000</v>
          </cell>
          <cell r="R5736">
            <v>8.4109958506224061</v>
          </cell>
          <cell r="S5736">
            <v>23.48815789473684</v>
          </cell>
          <cell r="T5736">
            <v>18986</v>
          </cell>
          <cell r="U5736">
            <v>7.7433205812897548</v>
          </cell>
          <cell r="V5736">
            <v>2044901</v>
          </cell>
          <cell r="W5736">
            <v>49263.6</v>
          </cell>
          <cell r="X5736">
            <v>66.7</v>
          </cell>
          <cell r="Y5736">
            <v>0</v>
          </cell>
          <cell r="Z5736">
            <v>12.434399999999997</v>
          </cell>
        </row>
        <row r="5737">
          <cell r="A5737">
            <v>43354</v>
          </cell>
          <cell r="B5737">
            <v>0</v>
          </cell>
          <cell r="C5737">
            <v>0</v>
          </cell>
          <cell r="D5737">
            <v>14178</v>
          </cell>
          <cell r="E5737">
            <v>2010730</v>
          </cell>
          <cell r="F5737">
            <v>107990</v>
          </cell>
          <cell r="H5737">
            <v>0</v>
          </cell>
          <cell r="I5737">
            <v>0</v>
          </cell>
          <cell r="J5737">
            <v>0</v>
          </cell>
          <cell r="K5737">
            <v>0</v>
          </cell>
          <cell r="L5737">
            <v>910</v>
          </cell>
          <cell r="M5737">
            <v>123.95</v>
          </cell>
          <cell r="N5737">
            <v>28.27</v>
          </cell>
          <cell r="O5737">
            <v>0.22807583703106091</v>
          </cell>
          <cell r="P5737">
            <v>240</v>
          </cell>
          <cell r="Q5737">
            <v>93000</v>
          </cell>
          <cell r="R5737">
            <v>8.5466720451795073</v>
          </cell>
          <cell r="S5737">
            <v>15.58021978021978</v>
          </cell>
          <cell r="T5737">
            <v>16010</v>
          </cell>
          <cell r="U5737">
            <v>6.2601868443779312</v>
          </cell>
          <cell r="V5737">
            <v>2132898</v>
          </cell>
          <cell r="W5737">
            <v>37105.5</v>
          </cell>
          <cell r="X5737">
            <v>66.2</v>
          </cell>
          <cell r="Y5737">
            <v>0</v>
          </cell>
          <cell r="Z5737">
            <v>12.758400000000002</v>
          </cell>
        </row>
        <row r="5738">
          <cell r="A5738">
            <v>43355</v>
          </cell>
          <cell r="B5738">
            <v>0</v>
          </cell>
          <cell r="C5738">
            <v>0</v>
          </cell>
          <cell r="D5738">
            <v>20740</v>
          </cell>
          <cell r="E5738">
            <v>1990380</v>
          </cell>
          <cell r="F5738">
            <v>105850</v>
          </cell>
          <cell r="H5738">
            <v>0</v>
          </cell>
          <cell r="I5738">
            <v>0</v>
          </cell>
          <cell r="J5738">
            <v>0</v>
          </cell>
          <cell r="K5738">
            <v>0</v>
          </cell>
          <cell r="L5738">
            <v>960</v>
          </cell>
          <cell r="M5738">
            <v>124.11</v>
          </cell>
          <cell r="N5738">
            <v>28.08</v>
          </cell>
          <cell r="O5738">
            <v>0.22625090645395213</v>
          </cell>
          <cell r="P5738">
            <v>240</v>
          </cell>
          <cell r="Q5738">
            <v>90000</v>
          </cell>
          <cell r="R5738">
            <v>8.4450487470792037</v>
          </cell>
          <cell r="S5738">
            <v>21.604166666666668</v>
          </cell>
          <cell r="T5738">
            <v>17385</v>
          </cell>
          <cell r="U5738">
            <v>6.8489822718319102</v>
          </cell>
          <cell r="V5738">
            <v>2116970</v>
          </cell>
          <cell r="W5738">
            <v>43983.8</v>
          </cell>
          <cell r="X5738">
            <v>66</v>
          </cell>
          <cell r="Y5738">
            <v>0</v>
          </cell>
          <cell r="Z5738">
            <v>12.689599999999984</v>
          </cell>
        </row>
        <row r="5739">
          <cell r="A5739">
            <v>43356</v>
          </cell>
          <cell r="B5739">
            <v>0</v>
          </cell>
          <cell r="C5739">
            <v>0</v>
          </cell>
          <cell r="D5739">
            <v>145085</v>
          </cell>
          <cell r="E5739">
            <v>2095050</v>
          </cell>
          <cell r="F5739">
            <v>114430</v>
          </cell>
          <cell r="H5739">
            <v>0</v>
          </cell>
          <cell r="I5739">
            <v>0</v>
          </cell>
          <cell r="J5739">
            <v>0</v>
          </cell>
          <cell r="K5739">
            <v>0</v>
          </cell>
          <cell r="L5739">
            <v>2110</v>
          </cell>
          <cell r="M5739">
            <v>129.71</v>
          </cell>
          <cell r="N5739">
            <v>30.22</v>
          </cell>
          <cell r="O5739">
            <v>0.23298126590085574</v>
          </cell>
          <cell r="P5739">
            <v>240</v>
          </cell>
          <cell r="Q5739">
            <v>106000</v>
          </cell>
          <cell r="R5739">
            <v>8.516999460334592</v>
          </cell>
          <cell r="S5739">
            <v>68.760663507109001</v>
          </cell>
          <cell r="T5739">
            <v>17389</v>
          </cell>
          <cell r="U5739">
            <v>6.159280376630079</v>
          </cell>
          <cell r="V5739">
            <v>2354565</v>
          </cell>
          <cell r="W5739">
            <v>46888</v>
          </cell>
          <cell r="X5739">
            <v>70.7</v>
          </cell>
          <cell r="Y5739">
            <v>0</v>
          </cell>
          <cell r="Z5739">
            <v>16.38960000000003</v>
          </cell>
        </row>
        <row r="5740">
          <cell r="A5740">
            <v>43357</v>
          </cell>
          <cell r="B5740">
            <v>0</v>
          </cell>
          <cell r="C5740">
            <v>0</v>
          </cell>
          <cell r="D5740">
            <v>254310</v>
          </cell>
          <cell r="E5740">
            <v>2138060</v>
          </cell>
          <cell r="F5740">
            <v>114070</v>
          </cell>
          <cell r="H5740">
            <v>0</v>
          </cell>
          <cell r="I5740">
            <v>0</v>
          </cell>
          <cell r="J5740">
            <v>0</v>
          </cell>
          <cell r="K5740">
            <v>0</v>
          </cell>
          <cell r="L5740">
            <v>3510</v>
          </cell>
          <cell r="M5740">
            <v>134.62</v>
          </cell>
          <cell r="N5740">
            <v>32.19</v>
          </cell>
          <cell r="O5740">
            <v>0.23911751597088096</v>
          </cell>
          <cell r="P5740">
            <v>240</v>
          </cell>
          <cell r="Q5740">
            <v>112000</v>
          </cell>
          <cell r="R5740">
            <v>8.36476749368593</v>
          </cell>
          <cell r="S5740">
            <v>72.452991452991455</v>
          </cell>
          <cell r="T5740">
            <v>15725</v>
          </cell>
          <cell r="U5740">
            <v>5.2323813855508208</v>
          </cell>
          <cell r="V5740">
            <v>2506440</v>
          </cell>
          <cell r="W5740">
            <v>46201.8</v>
          </cell>
          <cell r="X5740">
            <v>73.900000000000006</v>
          </cell>
          <cell r="Y5740">
            <v>0</v>
          </cell>
          <cell r="Z5740">
            <v>18.735200000000006</v>
          </cell>
        </row>
        <row r="5741">
          <cell r="A5741">
            <v>43358</v>
          </cell>
          <cell r="B5741">
            <v>0</v>
          </cell>
          <cell r="C5741">
            <v>0</v>
          </cell>
          <cell r="D5741">
            <v>148294</v>
          </cell>
          <cell r="E5741">
            <v>2161770</v>
          </cell>
          <cell r="F5741">
            <v>116380</v>
          </cell>
          <cell r="H5741">
            <v>0</v>
          </cell>
          <cell r="I5741">
            <v>0</v>
          </cell>
          <cell r="J5741">
            <v>0</v>
          </cell>
          <cell r="K5741">
            <v>0</v>
          </cell>
          <cell r="L5741">
            <v>2420</v>
          </cell>
          <cell r="M5741">
            <v>134.21</v>
          </cell>
          <cell r="N5741">
            <v>32.08</v>
          </cell>
          <cell r="O5741">
            <v>0.23902838834662093</v>
          </cell>
          <cell r="P5741">
            <v>240</v>
          </cell>
          <cell r="Q5741">
            <v>108000</v>
          </cell>
          <cell r="R5741">
            <v>8.4872587735638181</v>
          </cell>
          <cell r="S5741">
            <v>61.278512396694218</v>
          </cell>
          <cell r="T5741">
            <v>15104</v>
          </cell>
          <cell r="U5741">
            <v>5.1914389946769841</v>
          </cell>
          <cell r="V5741">
            <v>2426444</v>
          </cell>
          <cell r="W5741">
            <v>51508.4</v>
          </cell>
          <cell r="X5741">
            <v>75.099999999999994</v>
          </cell>
          <cell r="Y5741">
            <v>0</v>
          </cell>
          <cell r="Z5741">
            <v>19.032800000000023</v>
          </cell>
        </row>
        <row r="5742">
          <cell r="A5742">
            <v>43359</v>
          </cell>
          <cell r="B5742">
            <v>0</v>
          </cell>
          <cell r="C5742">
            <v>0</v>
          </cell>
          <cell r="D5742">
            <v>237988</v>
          </cell>
          <cell r="E5742">
            <v>2146350</v>
          </cell>
          <cell r="F5742">
            <v>115530</v>
          </cell>
          <cell r="H5742">
            <v>0</v>
          </cell>
          <cell r="I5742">
            <v>0</v>
          </cell>
          <cell r="J5742">
            <v>0</v>
          </cell>
          <cell r="K5742">
            <v>0</v>
          </cell>
          <cell r="L5742">
            <v>3550</v>
          </cell>
          <cell r="M5742">
            <v>132.62</v>
          </cell>
          <cell r="N5742">
            <v>32.950000000000003</v>
          </cell>
          <cell r="O5742">
            <v>0.24845423013120194</v>
          </cell>
          <cell r="P5742">
            <v>240</v>
          </cell>
          <cell r="Q5742">
            <v>111000</v>
          </cell>
          <cell r="R5742">
            <v>8.5276730508218979</v>
          </cell>
          <cell r="S5742">
            <v>67.038873239436626</v>
          </cell>
          <cell r="T5742">
            <v>18664</v>
          </cell>
          <cell r="U5742">
            <v>6.2266391665479937</v>
          </cell>
          <cell r="V5742">
            <v>2499868</v>
          </cell>
          <cell r="W5742">
            <v>53230.8</v>
          </cell>
          <cell r="X5742">
            <v>75.400000000000006</v>
          </cell>
          <cell r="Y5742">
            <v>0</v>
          </cell>
          <cell r="Z5742">
            <v>20.424000000000007</v>
          </cell>
        </row>
        <row r="5743">
          <cell r="A5743">
            <v>43360</v>
          </cell>
          <cell r="B5743">
            <v>0</v>
          </cell>
          <cell r="C5743">
            <v>0</v>
          </cell>
          <cell r="D5743">
            <v>329568</v>
          </cell>
          <cell r="E5743">
            <v>2181450</v>
          </cell>
          <cell r="F5743">
            <v>121130</v>
          </cell>
          <cell r="H5743">
            <v>0</v>
          </cell>
          <cell r="I5743">
            <v>0</v>
          </cell>
          <cell r="J5743">
            <v>0</v>
          </cell>
          <cell r="K5743">
            <v>0</v>
          </cell>
          <cell r="L5743">
            <v>4460</v>
          </cell>
          <cell r="M5743">
            <v>135.44</v>
          </cell>
          <cell r="N5743">
            <v>31.98</v>
          </cell>
          <cell r="O5743">
            <v>0.2361193148257531</v>
          </cell>
          <cell r="P5743">
            <v>240</v>
          </cell>
          <cell r="Q5743">
            <v>116000</v>
          </cell>
          <cell r="R5743">
            <v>8.5003691671588903</v>
          </cell>
          <cell r="S5743">
            <v>73.894170403587438</v>
          </cell>
          <cell r="T5743">
            <v>20690</v>
          </cell>
          <cell r="U5743">
            <v>6.5556572046860593</v>
          </cell>
          <cell r="V5743">
            <v>2632148</v>
          </cell>
          <cell r="W5743">
            <v>53755.9</v>
          </cell>
          <cell r="X5743">
            <v>75.3</v>
          </cell>
          <cell r="Y5743">
            <v>0</v>
          </cell>
          <cell r="Z5743">
            <v>20.592800000000011</v>
          </cell>
        </row>
        <row r="5744">
          <cell r="A5744">
            <v>43361</v>
          </cell>
          <cell r="B5744">
            <v>0</v>
          </cell>
          <cell r="C5744">
            <v>0</v>
          </cell>
          <cell r="D5744">
            <v>345371</v>
          </cell>
          <cell r="E5744">
            <v>2182970</v>
          </cell>
          <cell r="F5744">
            <v>122530</v>
          </cell>
          <cell r="H5744">
            <v>0</v>
          </cell>
          <cell r="I5744">
            <v>0</v>
          </cell>
          <cell r="J5744">
            <v>0</v>
          </cell>
          <cell r="K5744">
            <v>0</v>
          </cell>
          <cell r="L5744">
            <v>4520</v>
          </cell>
          <cell r="M5744">
            <v>136.13</v>
          </cell>
          <cell r="N5744">
            <v>31.38</v>
          </cell>
          <cell r="O5744">
            <v>0.23051494894586058</v>
          </cell>
          <cell r="P5744">
            <v>240</v>
          </cell>
          <cell r="Q5744">
            <v>114000</v>
          </cell>
          <cell r="R5744">
            <v>8.4680085212664373</v>
          </cell>
          <cell r="S5744">
            <v>76.409513274336277</v>
          </cell>
          <cell r="T5744">
            <v>21668</v>
          </cell>
          <cell r="U5744">
            <v>6.8170469253313337</v>
          </cell>
          <cell r="V5744">
            <v>2650871</v>
          </cell>
          <cell r="W5744">
            <v>53481.2</v>
          </cell>
          <cell r="X5744">
            <v>75.8</v>
          </cell>
          <cell r="Y5744">
            <v>0</v>
          </cell>
          <cell r="Z5744">
            <v>21.953600000000009</v>
          </cell>
        </row>
        <row r="5745">
          <cell r="A5745">
            <v>43362</v>
          </cell>
          <cell r="B5745">
            <v>0</v>
          </cell>
          <cell r="C5745">
            <v>0</v>
          </cell>
          <cell r="D5745">
            <v>357539</v>
          </cell>
          <cell r="E5745">
            <v>2238550</v>
          </cell>
          <cell r="F5745">
            <v>122600</v>
          </cell>
          <cell r="H5745">
            <v>0</v>
          </cell>
          <cell r="I5745">
            <v>0</v>
          </cell>
          <cell r="J5745">
            <v>0</v>
          </cell>
          <cell r="K5745">
            <v>0</v>
          </cell>
          <cell r="L5745">
            <v>4600</v>
          </cell>
          <cell r="M5745">
            <v>139.78</v>
          </cell>
          <cell r="N5745">
            <v>32.86</v>
          </cell>
          <cell r="O5745">
            <v>0.23508370296179709</v>
          </cell>
          <cell r="P5745">
            <v>240</v>
          </cell>
          <cell r="Q5745">
            <v>118000</v>
          </cell>
          <cell r="R5745">
            <v>8.4459507797968243</v>
          </cell>
          <cell r="S5745">
            <v>77.725869565217394</v>
          </cell>
          <cell r="T5745">
            <v>17312</v>
          </cell>
          <cell r="U5745">
            <v>5.3107243969427902</v>
          </cell>
          <cell r="V5745">
            <v>2718689</v>
          </cell>
          <cell r="W5745">
            <v>55085.1</v>
          </cell>
          <cell r="X5745">
            <v>73.5</v>
          </cell>
          <cell r="Y5745">
            <v>0</v>
          </cell>
          <cell r="Z5745">
            <v>21.927199999999999</v>
          </cell>
        </row>
        <row r="5746">
          <cell r="A5746">
            <v>43363</v>
          </cell>
          <cell r="B5746">
            <v>0</v>
          </cell>
          <cell r="C5746">
            <v>0</v>
          </cell>
          <cell r="D5746">
            <v>375222</v>
          </cell>
          <cell r="E5746">
            <v>2233880</v>
          </cell>
          <cell r="F5746">
            <v>122240</v>
          </cell>
          <cell r="H5746">
            <v>0</v>
          </cell>
          <cell r="I5746">
            <v>0</v>
          </cell>
          <cell r="J5746">
            <v>0</v>
          </cell>
          <cell r="K5746">
            <v>0</v>
          </cell>
          <cell r="L5746">
            <v>4700</v>
          </cell>
          <cell r="M5746">
            <v>139.4</v>
          </cell>
          <cell r="N5746">
            <v>33</v>
          </cell>
          <cell r="O5746">
            <v>0.23672883787661406</v>
          </cell>
          <cell r="P5746">
            <v>240</v>
          </cell>
          <cell r="Q5746">
            <v>117000</v>
          </cell>
          <cell r="R5746">
            <v>8.4509325681492111</v>
          </cell>
          <cell r="S5746">
            <v>79.83446808510638</v>
          </cell>
          <cell r="T5746">
            <v>19636</v>
          </cell>
          <cell r="U5746">
            <v>5.9957427520976863</v>
          </cell>
          <cell r="V5746">
            <v>2731342</v>
          </cell>
          <cell r="W5746">
            <v>55521.9</v>
          </cell>
          <cell r="X5746">
            <v>78.3</v>
          </cell>
          <cell r="Y5746">
            <v>0</v>
          </cell>
          <cell r="Z5746">
            <v>23.612000000000009</v>
          </cell>
        </row>
        <row r="5747">
          <cell r="A5747">
            <v>43364</v>
          </cell>
          <cell r="B5747">
            <v>0</v>
          </cell>
          <cell r="C5747">
            <v>0</v>
          </cell>
          <cell r="D5747">
            <v>241773</v>
          </cell>
          <cell r="E5747">
            <v>2170090</v>
          </cell>
          <cell r="F5747">
            <v>120870</v>
          </cell>
          <cell r="H5747">
            <v>0</v>
          </cell>
          <cell r="I5747">
            <v>0</v>
          </cell>
          <cell r="J5747">
            <v>0</v>
          </cell>
          <cell r="K5747">
            <v>0</v>
          </cell>
          <cell r="L5747">
            <v>3340</v>
          </cell>
          <cell r="M5747">
            <v>135.86000000000001</v>
          </cell>
          <cell r="N5747">
            <v>32.18</v>
          </cell>
          <cell r="O5747">
            <v>0.23686147504784336</v>
          </cell>
          <cell r="P5747">
            <v>240</v>
          </cell>
          <cell r="Q5747">
            <v>117000</v>
          </cell>
          <cell r="R5747">
            <v>8.4313263653761226</v>
          </cell>
          <cell r="S5747">
            <v>72.387125748502996</v>
          </cell>
          <cell r="T5747">
            <v>15874</v>
          </cell>
          <cell r="U5747">
            <v>5.2271265861818046</v>
          </cell>
          <cell r="V5747">
            <v>2532733</v>
          </cell>
          <cell r="W5747">
            <v>57784.2</v>
          </cell>
          <cell r="X5747">
            <v>74.900000000000006</v>
          </cell>
          <cell r="Y5747">
            <v>0</v>
          </cell>
          <cell r="Z5747">
            <v>21.084000000000032</v>
          </cell>
        </row>
        <row r="5748">
          <cell r="A5748">
            <v>43365</v>
          </cell>
          <cell r="B5748">
            <v>0</v>
          </cell>
          <cell r="C5748">
            <v>0</v>
          </cell>
          <cell r="D5748">
            <v>0</v>
          </cell>
          <cell r="E5748">
            <v>1797390</v>
          </cell>
          <cell r="F5748">
            <v>101260</v>
          </cell>
          <cell r="H5748">
            <v>0</v>
          </cell>
          <cell r="I5748">
            <v>0</v>
          </cell>
          <cell r="J5748">
            <v>0</v>
          </cell>
          <cell r="K5748">
            <v>0</v>
          </cell>
          <cell r="L5748">
            <v>0</v>
          </cell>
          <cell r="M5748">
            <v>114.68</v>
          </cell>
          <cell r="N5748">
            <v>27.51</v>
          </cell>
          <cell r="O5748">
            <v>0.23988489710498778</v>
          </cell>
          <cell r="P5748">
            <v>240</v>
          </cell>
          <cell r="Q5748">
            <v>80000</v>
          </cell>
          <cell r="R5748">
            <v>8.2780345308685028</v>
          </cell>
          <cell r="S5748" t="str">
            <v/>
          </cell>
          <cell r="T5748">
            <v>16282</v>
          </cell>
          <cell r="U5748">
            <v>7.1520227530087173</v>
          </cell>
          <cell r="V5748">
            <v>1898650</v>
          </cell>
          <cell r="W5748">
            <v>57315.5</v>
          </cell>
          <cell r="X5748">
            <v>63</v>
          </cell>
          <cell r="Y5748">
            <v>2</v>
          </cell>
          <cell r="Z5748">
            <v>9.5615999999999772</v>
          </cell>
        </row>
        <row r="5749">
          <cell r="A5749">
            <v>43366</v>
          </cell>
          <cell r="B5749">
            <v>0</v>
          </cell>
          <cell r="C5749">
            <v>0</v>
          </cell>
          <cell r="D5749">
            <v>28284</v>
          </cell>
          <cell r="E5749">
            <v>1951800</v>
          </cell>
          <cell r="F5749">
            <v>108520</v>
          </cell>
          <cell r="H5749">
            <v>0</v>
          </cell>
          <cell r="I5749">
            <v>0</v>
          </cell>
          <cell r="J5749">
            <v>0</v>
          </cell>
          <cell r="K5749">
            <v>0</v>
          </cell>
          <cell r="L5749">
            <v>860</v>
          </cell>
          <cell r="M5749">
            <v>123.06</v>
          </cell>
          <cell r="N5749">
            <v>29.03</v>
          </cell>
          <cell r="O5749">
            <v>0.23590118641313182</v>
          </cell>
          <cell r="P5749">
            <v>240</v>
          </cell>
          <cell r="Q5749">
            <v>98000</v>
          </cell>
          <cell r="R5749">
            <v>8.3712010401430188</v>
          </cell>
          <cell r="S5749">
            <v>32.888372093023257</v>
          </cell>
          <cell r="T5749">
            <v>15911</v>
          </cell>
          <cell r="U5749">
            <v>6.3534178810344137</v>
          </cell>
          <cell r="V5749">
            <v>2088604</v>
          </cell>
          <cell r="W5749">
            <v>53694.6</v>
          </cell>
          <cell r="X5749">
            <v>64.3</v>
          </cell>
          <cell r="Y5749">
            <v>0.70000000000000284</v>
          </cell>
          <cell r="Z5749">
            <v>11.787999999999975</v>
          </cell>
        </row>
        <row r="5750">
          <cell r="A5750">
            <v>43367</v>
          </cell>
          <cell r="B5750">
            <v>0</v>
          </cell>
          <cell r="C5750">
            <v>0</v>
          </cell>
          <cell r="D5750">
            <v>244624</v>
          </cell>
          <cell r="E5750">
            <v>2133060</v>
          </cell>
          <cell r="F5750">
            <v>115620</v>
          </cell>
          <cell r="H5750">
            <v>0</v>
          </cell>
          <cell r="I5750">
            <v>0</v>
          </cell>
          <cell r="J5750">
            <v>0</v>
          </cell>
          <cell r="K5750">
            <v>0</v>
          </cell>
          <cell r="L5750">
            <v>3460</v>
          </cell>
          <cell r="M5750">
            <v>133.13</v>
          </cell>
          <cell r="N5750">
            <v>32.03</v>
          </cell>
          <cell r="O5750">
            <v>0.24059190265154362</v>
          </cell>
          <cell r="P5750">
            <v>240</v>
          </cell>
          <cell r="Q5750">
            <v>113000</v>
          </cell>
          <cell r="R5750">
            <v>8.4454292796514689</v>
          </cell>
          <cell r="S5750">
            <v>70.700578034682081</v>
          </cell>
          <cell r="T5750">
            <v>19721</v>
          </cell>
          <cell r="U5750">
            <v>6.5965939171476879</v>
          </cell>
          <cell r="V5750">
            <v>2493304</v>
          </cell>
          <cell r="W5750">
            <v>39670.400000000001</v>
          </cell>
          <cell r="X5750">
            <v>69.3</v>
          </cell>
          <cell r="Y5750">
            <v>0</v>
          </cell>
          <cell r="Z5750">
            <v>17.852000000000018</v>
          </cell>
        </row>
        <row r="5751">
          <cell r="A5751">
            <v>43368</v>
          </cell>
          <cell r="B5751">
            <v>0</v>
          </cell>
          <cell r="C5751">
            <v>0</v>
          </cell>
          <cell r="D5751">
            <v>371789</v>
          </cell>
          <cell r="E5751">
            <v>2243020</v>
          </cell>
          <cell r="F5751">
            <v>123630</v>
          </cell>
          <cell r="H5751">
            <v>0</v>
          </cell>
          <cell r="I5751">
            <v>0</v>
          </cell>
          <cell r="J5751">
            <v>0</v>
          </cell>
          <cell r="K5751">
            <v>0</v>
          </cell>
          <cell r="L5751">
            <v>4430</v>
          </cell>
          <cell r="M5751">
            <v>141.99</v>
          </cell>
          <cell r="N5751">
            <v>31.92</v>
          </cell>
          <cell r="O5751">
            <v>0.22480456370166912</v>
          </cell>
          <cell r="P5751">
            <v>240</v>
          </cell>
          <cell r="Q5751">
            <v>117000</v>
          </cell>
          <cell r="R5751">
            <v>8.3338615395450386</v>
          </cell>
          <cell r="S5751">
            <v>83.925282167042894</v>
          </cell>
          <cell r="T5751">
            <v>18534</v>
          </cell>
          <cell r="U5751">
            <v>5.644586569209685</v>
          </cell>
          <cell r="V5751">
            <v>2738439</v>
          </cell>
          <cell r="W5751">
            <v>46183</v>
          </cell>
          <cell r="X5751">
            <v>75.400000000000006</v>
          </cell>
          <cell r="Y5751">
            <v>0</v>
          </cell>
          <cell r="Z5751">
            <v>22.950400000000016</v>
          </cell>
        </row>
        <row r="5752">
          <cell r="A5752">
            <v>43369</v>
          </cell>
          <cell r="B5752">
            <v>0</v>
          </cell>
          <cell r="C5752">
            <v>0</v>
          </cell>
          <cell r="D5752">
            <v>9413</v>
          </cell>
          <cell r="E5752">
            <v>1927960</v>
          </cell>
          <cell r="F5752">
            <v>109560</v>
          </cell>
          <cell r="H5752">
            <v>0</v>
          </cell>
          <cell r="I5752">
            <v>0</v>
          </cell>
          <cell r="J5752">
            <v>0</v>
          </cell>
          <cell r="K5752">
            <v>0</v>
          </cell>
          <cell r="L5752">
            <v>480</v>
          </cell>
          <cell r="M5752">
            <v>120.79</v>
          </cell>
          <cell r="N5752">
            <v>28.22</v>
          </cell>
          <cell r="O5752">
            <v>0.2336286116400364</v>
          </cell>
          <cell r="P5752">
            <v>240</v>
          </cell>
          <cell r="Q5752">
            <v>90000</v>
          </cell>
          <cell r="R5752">
            <v>8.4341418991638388</v>
          </cell>
          <cell r="S5752">
            <v>19.610416666666666</v>
          </cell>
          <cell r="T5752">
            <v>19857</v>
          </cell>
          <cell r="U5752">
            <v>8.0905129772200652</v>
          </cell>
          <cell r="V5752">
            <v>2046933</v>
          </cell>
          <cell r="W5752">
            <v>53221.8</v>
          </cell>
          <cell r="X5752">
            <v>67.2</v>
          </cell>
          <cell r="Y5752">
            <v>0</v>
          </cell>
          <cell r="Z5752">
            <v>12.009599999999992</v>
          </cell>
        </row>
        <row r="5753">
          <cell r="A5753">
            <v>43370</v>
          </cell>
          <cell r="B5753">
            <v>0</v>
          </cell>
          <cell r="C5753">
            <v>0</v>
          </cell>
          <cell r="D5753">
            <v>1168</v>
          </cell>
          <cell r="E5753">
            <v>1741130</v>
          </cell>
          <cell r="F5753">
            <v>100550</v>
          </cell>
          <cell r="H5753">
            <v>0</v>
          </cell>
          <cell r="I5753">
            <v>0</v>
          </cell>
          <cell r="J5753">
            <v>0</v>
          </cell>
          <cell r="K5753">
            <v>0</v>
          </cell>
          <cell r="L5753">
            <v>50</v>
          </cell>
          <cell r="M5753">
            <v>114.46</v>
          </cell>
          <cell r="N5753">
            <v>26.5</v>
          </cell>
          <cell r="O5753">
            <v>0.23152192905818628</v>
          </cell>
          <cell r="P5753">
            <v>240</v>
          </cell>
          <cell r="Q5753">
            <v>83000</v>
          </cell>
          <cell r="R5753">
            <v>8.0450812510920837</v>
          </cell>
          <cell r="S5753">
            <v>23.36</v>
          </cell>
          <cell r="T5753">
            <v>17138</v>
          </cell>
          <cell r="U5753">
            <v>7.7559798746288351</v>
          </cell>
          <cell r="V5753">
            <v>1842848</v>
          </cell>
          <cell r="W5753">
            <v>57327.3</v>
          </cell>
          <cell r="X5753">
            <v>59</v>
          </cell>
          <cell r="Y5753">
            <v>6</v>
          </cell>
          <cell r="Z5753">
            <v>5.9471999999999952</v>
          </cell>
        </row>
        <row r="5754">
          <cell r="A5754">
            <v>43371</v>
          </cell>
          <cell r="B5754">
            <v>0</v>
          </cell>
          <cell r="C5754">
            <v>0</v>
          </cell>
          <cell r="D5754">
            <v>5397</v>
          </cell>
          <cell r="E5754">
            <v>1791380</v>
          </cell>
          <cell r="F5754">
            <v>99290</v>
          </cell>
          <cell r="H5754">
            <v>0</v>
          </cell>
          <cell r="I5754">
            <v>0</v>
          </cell>
          <cell r="J5754">
            <v>0</v>
          </cell>
          <cell r="K5754">
            <v>0</v>
          </cell>
          <cell r="L5754">
            <v>200</v>
          </cell>
          <cell r="M5754">
            <v>117.93</v>
          </cell>
          <cell r="N5754">
            <v>27.97</v>
          </cell>
          <cell r="O5754">
            <v>0.23717459509878738</v>
          </cell>
          <cell r="P5754">
            <v>240</v>
          </cell>
          <cell r="Q5754">
            <v>85000</v>
          </cell>
          <cell r="R5754">
            <v>8.0160688544051553</v>
          </cell>
          <cell r="S5754">
            <v>26.984999999999999</v>
          </cell>
          <cell r="T5754">
            <v>16750</v>
          </cell>
          <cell r="U5754">
            <v>7.3676193931965477</v>
          </cell>
          <cell r="V5754">
            <v>1896067</v>
          </cell>
          <cell r="W5754">
            <v>43296.2</v>
          </cell>
          <cell r="X5754">
            <v>59.2</v>
          </cell>
          <cell r="Y5754">
            <v>5.7999999999999972</v>
          </cell>
          <cell r="Z5754">
            <v>5.9135999999999953</v>
          </cell>
        </row>
        <row r="5755">
          <cell r="A5755">
            <v>43372</v>
          </cell>
          <cell r="B5755">
            <v>0</v>
          </cell>
          <cell r="C5755">
            <v>0</v>
          </cell>
          <cell r="D5755">
            <v>988</v>
          </cell>
          <cell r="E5755">
            <v>1781390</v>
          </cell>
          <cell r="F5755">
            <v>101870</v>
          </cell>
          <cell r="H5755">
            <v>0</v>
          </cell>
          <cell r="I5755">
            <v>0</v>
          </cell>
          <cell r="J5755">
            <v>0</v>
          </cell>
          <cell r="K5755">
            <v>0</v>
          </cell>
          <cell r="L5755">
            <v>50</v>
          </cell>
          <cell r="M5755">
            <v>115.38</v>
          </cell>
          <cell r="N5755">
            <v>26.82</v>
          </cell>
          <cell r="O5755">
            <v>0.23244929797191888</v>
          </cell>
          <cell r="P5755">
            <v>240</v>
          </cell>
          <cell r="Q5755">
            <v>81000</v>
          </cell>
          <cell r="R5755">
            <v>8.1611197781244584</v>
          </cell>
          <cell r="S5755">
            <v>19.760000000000002</v>
          </cell>
          <cell r="T5755">
            <v>18079</v>
          </cell>
          <cell r="U5755">
            <v>8.0020708526690747</v>
          </cell>
          <cell r="V5755">
            <v>1884248</v>
          </cell>
          <cell r="W5755">
            <v>36161.4</v>
          </cell>
          <cell r="X5755">
            <v>61.3</v>
          </cell>
          <cell r="Y5755">
            <v>3.7000000000000028</v>
          </cell>
          <cell r="Z5755">
            <v>5.9799999999999898</v>
          </cell>
        </row>
        <row r="5756">
          <cell r="A5756">
            <v>43373</v>
          </cell>
          <cell r="B5756">
            <v>0</v>
          </cell>
          <cell r="C5756">
            <v>0</v>
          </cell>
          <cell r="D5756">
            <v>65300</v>
          </cell>
          <cell r="E5756">
            <v>1945540</v>
          </cell>
          <cell r="F5756">
            <v>106740</v>
          </cell>
          <cell r="H5756">
            <v>0</v>
          </cell>
          <cell r="I5756">
            <v>0</v>
          </cell>
          <cell r="J5756">
            <v>0</v>
          </cell>
          <cell r="K5756">
            <v>0</v>
          </cell>
          <cell r="L5756">
            <v>1240</v>
          </cell>
          <cell r="M5756">
            <v>122.56</v>
          </cell>
          <cell r="N5756">
            <v>30.16</v>
          </cell>
          <cell r="O5756">
            <v>0.24608355091383813</v>
          </cell>
          <cell r="P5756">
            <v>240</v>
          </cell>
          <cell r="Q5756">
            <v>102000</v>
          </cell>
          <cell r="R5756">
            <v>8.3725522193211486</v>
          </cell>
          <cell r="S5756">
            <v>52.661290322580648</v>
          </cell>
          <cell r="T5756">
            <v>18005</v>
          </cell>
          <cell r="U5756">
            <v>7.0911937211345037</v>
          </cell>
          <cell r="V5756">
            <v>2117580</v>
          </cell>
          <cell r="W5756">
            <v>38955.5</v>
          </cell>
          <cell r="X5756">
            <v>64.599999999999994</v>
          </cell>
          <cell r="Y5756">
            <v>0.40000000000000568</v>
          </cell>
          <cell r="Z5756">
            <v>11.099199999999982</v>
          </cell>
        </row>
        <row r="5757">
          <cell r="A5757">
            <v>43374</v>
          </cell>
          <cell r="B5757">
            <v>0</v>
          </cell>
          <cell r="C5757">
            <v>0</v>
          </cell>
          <cell r="D5757">
            <v>151676</v>
          </cell>
          <cell r="E5757">
            <v>2089470</v>
          </cell>
          <cell r="F5757">
            <v>113470</v>
          </cell>
          <cell r="H5757">
            <v>0</v>
          </cell>
          <cell r="I5757">
            <v>0</v>
          </cell>
          <cell r="J5757">
            <v>0</v>
          </cell>
          <cell r="K5757">
            <v>0</v>
          </cell>
          <cell r="L5757">
            <v>2200</v>
          </cell>
          <cell r="M5757">
            <v>133.29</v>
          </cell>
          <cell r="N5757">
            <v>32.11</v>
          </cell>
          <cell r="O5757">
            <v>0.2409032935704104</v>
          </cell>
          <cell r="P5757">
            <v>240</v>
          </cell>
          <cell r="Q5757">
            <v>110000</v>
          </cell>
          <cell r="R5757">
            <v>8.2637107059794435</v>
          </cell>
          <cell r="S5757">
            <v>68.943636363636358</v>
          </cell>
          <cell r="T5757">
            <v>17800</v>
          </cell>
          <cell r="U5757">
            <v>6.3047222986678086</v>
          </cell>
          <cell r="V5757">
            <v>2354616</v>
          </cell>
          <cell r="W5757">
            <v>37915.1</v>
          </cell>
          <cell r="X5757">
            <v>67.8</v>
          </cell>
          <cell r="Y5757">
            <v>0</v>
          </cell>
          <cell r="Z5757">
            <v>13.988799999999983</v>
          </cell>
        </row>
        <row r="5758">
          <cell r="A5758">
            <v>43375</v>
          </cell>
          <cell r="B5758">
            <v>0</v>
          </cell>
          <cell r="C5758">
            <v>0</v>
          </cell>
          <cell r="D5758">
            <v>282675</v>
          </cell>
          <cell r="E5758">
            <v>2157530</v>
          </cell>
          <cell r="F5758">
            <v>118400</v>
          </cell>
          <cell r="H5758">
            <v>0</v>
          </cell>
          <cell r="I5758">
            <v>0</v>
          </cell>
          <cell r="J5758">
            <v>0</v>
          </cell>
          <cell r="K5758">
            <v>0</v>
          </cell>
          <cell r="L5758">
            <v>3870</v>
          </cell>
          <cell r="M5758">
            <v>135.82</v>
          </cell>
          <cell r="N5758">
            <v>32.340000000000003</v>
          </cell>
          <cell r="O5758">
            <v>0.23810926225887208</v>
          </cell>
          <cell r="P5758">
            <v>240</v>
          </cell>
          <cell r="Q5758">
            <v>112000</v>
          </cell>
          <cell r="R5758">
            <v>8.3784788690914453</v>
          </cell>
          <cell r="S5758">
            <v>73.042635658914733</v>
          </cell>
          <cell r="T5758">
            <v>20186</v>
          </cell>
          <cell r="U5758">
            <v>6.579805792609644</v>
          </cell>
          <cell r="V5758">
            <v>2558605</v>
          </cell>
          <cell r="W5758">
            <v>44738.3</v>
          </cell>
          <cell r="X5758">
            <v>74.2</v>
          </cell>
          <cell r="Y5758">
            <v>0</v>
          </cell>
          <cell r="Z5758">
            <v>19.416000000000011</v>
          </cell>
        </row>
        <row r="5759">
          <cell r="A5759">
            <v>43376</v>
          </cell>
          <cell r="B5759">
            <v>0</v>
          </cell>
          <cell r="C5759">
            <v>0</v>
          </cell>
          <cell r="D5759">
            <v>299057</v>
          </cell>
          <cell r="E5759">
            <v>2222250</v>
          </cell>
          <cell r="F5759">
            <v>121710</v>
          </cell>
          <cell r="H5759">
            <v>0</v>
          </cell>
          <cell r="I5759">
            <v>0</v>
          </cell>
          <cell r="J5759">
            <v>0</v>
          </cell>
          <cell r="K5759">
            <v>0</v>
          </cell>
          <cell r="L5759">
            <v>4050</v>
          </cell>
          <cell r="M5759">
            <v>138.78</v>
          </cell>
          <cell r="N5759">
            <v>33.840000000000003</v>
          </cell>
          <cell r="O5759">
            <v>0.24383916990920884</v>
          </cell>
          <cell r="P5759">
            <v>240</v>
          </cell>
          <cell r="Q5759">
            <v>114000</v>
          </cell>
          <cell r="R5759">
            <v>8.4448767833981844</v>
          </cell>
          <cell r="S5759">
            <v>73.841234567901239</v>
          </cell>
          <cell r="T5759">
            <v>20202</v>
          </cell>
          <cell r="U5759">
            <v>6.3747104161645574</v>
          </cell>
          <cell r="V5759">
            <v>2643017</v>
          </cell>
          <cell r="W5759">
            <v>50475.7</v>
          </cell>
          <cell r="X5759">
            <v>76</v>
          </cell>
          <cell r="Y5759">
            <v>0</v>
          </cell>
          <cell r="Z5759">
            <v>21.267200000000003</v>
          </cell>
        </row>
        <row r="5760">
          <cell r="A5760">
            <v>43377</v>
          </cell>
          <cell r="B5760">
            <v>0</v>
          </cell>
          <cell r="C5760">
            <v>0</v>
          </cell>
          <cell r="D5760">
            <v>260908</v>
          </cell>
          <cell r="E5760">
            <v>2214300</v>
          </cell>
          <cell r="F5760">
            <v>125010</v>
          </cell>
          <cell r="H5760">
            <v>0</v>
          </cell>
          <cell r="I5760">
            <v>0</v>
          </cell>
          <cell r="J5760">
            <v>0</v>
          </cell>
          <cell r="K5760">
            <v>0</v>
          </cell>
          <cell r="L5760">
            <v>3530</v>
          </cell>
          <cell r="M5760">
            <v>138.80000000000001</v>
          </cell>
          <cell r="N5760">
            <v>33.14</v>
          </cell>
          <cell r="O5760">
            <v>0.23876080691642651</v>
          </cell>
          <cell r="P5760">
            <v>240</v>
          </cell>
          <cell r="Q5760">
            <v>110000</v>
          </cell>
          <cell r="R5760">
            <v>8.426909221902017</v>
          </cell>
          <cell r="S5760">
            <v>73.911614730878185</v>
          </cell>
          <cell r="T5760">
            <v>19517</v>
          </cell>
          <cell r="U5760">
            <v>6.2599282060196497</v>
          </cell>
          <cell r="V5760">
            <v>2600218</v>
          </cell>
          <cell r="W5760">
            <v>53932.1</v>
          </cell>
          <cell r="X5760">
            <v>75.5</v>
          </cell>
          <cell r="Y5760">
            <v>0</v>
          </cell>
          <cell r="Z5760">
            <v>21.189600000000027</v>
          </cell>
        </row>
        <row r="5761">
          <cell r="A5761">
            <v>43378</v>
          </cell>
          <cell r="B5761">
            <v>0</v>
          </cell>
          <cell r="C5761">
            <v>0</v>
          </cell>
          <cell r="D5761">
            <v>291917</v>
          </cell>
          <cell r="E5761">
            <v>2156380</v>
          </cell>
          <cell r="F5761">
            <v>119650</v>
          </cell>
          <cell r="H5761">
            <v>0</v>
          </cell>
          <cell r="I5761">
            <v>0</v>
          </cell>
          <cell r="J5761">
            <v>0</v>
          </cell>
          <cell r="K5761">
            <v>0</v>
          </cell>
          <cell r="L5761">
            <v>4110</v>
          </cell>
          <cell r="M5761">
            <v>136.82</v>
          </cell>
          <cell r="N5761">
            <v>34.450000000000003</v>
          </cell>
          <cell r="O5761">
            <v>0.25179067387808801</v>
          </cell>
          <cell r="P5761">
            <v>240</v>
          </cell>
          <cell r="Q5761">
            <v>115000</v>
          </cell>
          <cell r="R5761">
            <v>8.3176070749890361</v>
          </cell>
          <cell r="S5761">
            <v>71.02603406326034</v>
          </cell>
          <cell r="T5761">
            <v>20484</v>
          </cell>
          <cell r="U5761">
            <v>6.6526513202959405</v>
          </cell>
          <cell r="V5761">
            <v>2567947</v>
          </cell>
          <cell r="W5761">
            <v>55792.800000000003</v>
          </cell>
          <cell r="X5761">
            <v>74.5</v>
          </cell>
          <cell r="Y5761">
            <v>0</v>
          </cell>
          <cell r="Z5761">
            <v>19.895200000000017</v>
          </cell>
        </row>
        <row r="5762">
          <cell r="A5762">
            <v>43379</v>
          </cell>
          <cell r="B5762">
            <v>0</v>
          </cell>
          <cell r="C5762">
            <v>0</v>
          </cell>
          <cell r="D5762">
            <v>229313</v>
          </cell>
          <cell r="E5762">
            <v>2211730</v>
          </cell>
          <cell r="F5762">
            <v>123450</v>
          </cell>
          <cell r="H5762">
            <v>0</v>
          </cell>
          <cell r="I5762">
            <v>0</v>
          </cell>
          <cell r="J5762">
            <v>0</v>
          </cell>
          <cell r="K5762">
            <v>0</v>
          </cell>
          <cell r="L5762">
            <v>3270</v>
          </cell>
          <cell r="M5762">
            <v>141.02000000000001</v>
          </cell>
          <cell r="N5762">
            <v>34.549999999999997</v>
          </cell>
          <cell r="O5762">
            <v>0.24500070911927382</v>
          </cell>
          <cell r="P5762">
            <v>240</v>
          </cell>
          <cell r="Q5762">
            <v>113000</v>
          </cell>
          <cell r="R5762">
            <v>8.2796057296837322</v>
          </cell>
          <cell r="S5762">
            <v>70.126299694189598</v>
          </cell>
          <cell r="T5762">
            <v>17854</v>
          </cell>
          <cell r="U5762">
            <v>5.8063079134940114</v>
          </cell>
          <cell r="V5762">
            <v>2564493</v>
          </cell>
          <cell r="W5762">
            <v>56017.9</v>
          </cell>
          <cell r="X5762">
            <v>78.2</v>
          </cell>
          <cell r="Y5762">
            <v>0</v>
          </cell>
          <cell r="Z5762">
            <v>21.827200000000005</v>
          </cell>
        </row>
        <row r="5763">
          <cell r="A5763">
            <v>43380</v>
          </cell>
          <cell r="B5763">
            <v>0</v>
          </cell>
          <cell r="C5763">
            <v>0</v>
          </cell>
          <cell r="D5763">
            <v>181869</v>
          </cell>
          <cell r="E5763">
            <v>2188060</v>
          </cell>
          <cell r="F5763">
            <v>121540</v>
          </cell>
          <cell r="H5763">
            <v>0</v>
          </cell>
          <cell r="I5763">
            <v>0</v>
          </cell>
          <cell r="J5763">
            <v>0</v>
          </cell>
          <cell r="K5763">
            <v>0</v>
          </cell>
          <cell r="L5763">
            <v>2900</v>
          </cell>
          <cell r="M5763">
            <v>139.56</v>
          </cell>
          <cell r="N5763">
            <v>33.86</v>
          </cell>
          <cell r="O5763">
            <v>0.24261966179421038</v>
          </cell>
          <cell r="P5763">
            <v>240</v>
          </cell>
          <cell r="Q5763">
            <v>110000</v>
          </cell>
          <cell r="R5763">
            <v>8.2745772427629696</v>
          </cell>
          <cell r="S5763">
            <v>62.713448275862071</v>
          </cell>
          <cell r="T5763">
            <v>17417</v>
          </cell>
          <cell r="U5763">
            <v>5.8302061956219404</v>
          </cell>
          <cell r="V5763">
            <v>2491469</v>
          </cell>
          <cell r="W5763">
            <v>53270.8</v>
          </cell>
          <cell r="X5763">
            <v>76</v>
          </cell>
          <cell r="Y5763">
            <v>0</v>
          </cell>
          <cell r="Z5763">
            <v>19.689600000000027</v>
          </cell>
        </row>
        <row r="5764">
          <cell r="A5764">
            <v>43381</v>
          </cell>
          <cell r="B5764">
            <v>0</v>
          </cell>
          <cell r="C5764">
            <v>0</v>
          </cell>
          <cell r="D5764">
            <v>241590</v>
          </cell>
          <cell r="E5764">
            <v>2216960</v>
          </cell>
          <cell r="F5764">
            <v>123730</v>
          </cell>
          <cell r="H5764">
            <v>0</v>
          </cell>
          <cell r="I5764">
            <v>0</v>
          </cell>
          <cell r="J5764">
            <v>0</v>
          </cell>
          <cell r="K5764">
            <v>0</v>
          </cell>
          <cell r="L5764">
            <v>3490</v>
          </cell>
          <cell r="M5764">
            <v>139.33000000000001</v>
          </cell>
          <cell r="N5764">
            <v>34.51</v>
          </cell>
          <cell r="O5764">
            <v>0.24768535132419431</v>
          </cell>
          <cell r="P5764">
            <v>240</v>
          </cell>
          <cell r="Q5764">
            <v>113000</v>
          </cell>
          <cell r="R5764">
            <v>8.3998062154596997</v>
          </cell>
          <cell r="S5764">
            <v>69.223495702005735</v>
          </cell>
          <cell r="T5764">
            <v>17983</v>
          </cell>
          <cell r="U5764">
            <v>5.8079766717784285</v>
          </cell>
          <cell r="V5764">
            <v>2582280</v>
          </cell>
          <cell r="W5764">
            <v>55624.5</v>
          </cell>
          <cell r="X5764">
            <v>76.2</v>
          </cell>
          <cell r="Y5764">
            <v>0</v>
          </cell>
          <cell r="Z5764">
            <v>20.008000000000024</v>
          </cell>
        </row>
        <row r="5765">
          <cell r="A5765">
            <v>43382</v>
          </cell>
          <cell r="B5765">
            <v>0</v>
          </cell>
          <cell r="C5765">
            <v>0</v>
          </cell>
          <cell r="D5765">
            <v>226458</v>
          </cell>
          <cell r="E5765">
            <v>2222930</v>
          </cell>
          <cell r="F5765">
            <v>122710</v>
          </cell>
          <cell r="H5765">
            <v>0</v>
          </cell>
          <cell r="I5765">
            <v>0</v>
          </cell>
          <cell r="J5765">
            <v>0</v>
          </cell>
          <cell r="K5765">
            <v>0</v>
          </cell>
          <cell r="L5765">
            <v>3230</v>
          </cell>
          <cell r="M5765">
            <v>141.01</v>
          </cell>
          <cell r="N5765">
            <v>33.950000000000003</v>
          </cell>
          <cell r="O5765">
            <v>0.24076306644918805</v>
          </cell>
          <cell r="P5765">
            <v>240</v>
          </cell>
          <cell r="Q5765">
            <v>109000</v>
          </cell>
          <cell r="R5765">
            <v>8.3172824622367205</v>
          </cell>
          <cell r="S5765">
            <v>70.110835913312698</v>
          </cell>
          <cell r="T5765">
            <v>17853</v>
          </cell>
          <cell r="U5765">
            <v>5.788815978240331</v>
          </cell>
          <cell r="V5765">
            <v>2572098</v>
          </cell>
          <cell r="W5765">
            <v>54498.1</v>
          </cell>
          <cell r="X5765">
            <v>76.8</v>
          </cell>
          <cell r="Y5765">
            <v>0</v>
          </cell>
          <cell r="Z5765">
            <v>20.699200000000019</v>
          </cell>
        </row>
        <row r="5766">
          <cell r="A5766">
            <v>43383</v>
          </cell>
          <cell r="B5766">
            <v>0</v>
          </cell>
          <cell r="C5766">
            <v>0</v>
          </cell>
          <cell r="D5766">
            <v>121722</v>
          </cell>
          <cell r="E5766">
            <v>2116990</v>
          </cell>
          <cell r="F5766">
            <v>117880</v>
          </cell>
          <cell r="H5766">
            <v>0</v>
          </cell>
          <cell r="I5766">
            <v>0</v>
          </cell>
          <cell r="J5766">
            <v>0</v>
          </cell>
          <cell r="K5766">
            <v>0</v>
          </cell>
          <cell r="L5766">
            <v>2030</v>
          </cell>
          <cell r="M5766">
            <v>134.37</v>
          </cell>
          <cell r="N5766">
            <v>33.07</v>
          </cell>
          <cell r="O5766">
            <v>0.24611148321798021</v>
          </cell>
          <cell r="P5766">
            <v>240</v>
          </cell>
          <cell r="Q5766">
            <v>106000</v>
          </cell>
          <cell r="R5766">
            <v>8.3161047852943373</v>
          </cell>
          <cell r="S5766">
            <v>59.961576354679806</v>
          </cell>
          <cell r="T5766">
            <v>25291</v>
          </cell>
          <cell r="U5766">
            <v>8.9505073428069011</v>
          </cell>
          <cell r="V5766">
            <v>2356592</v>
          </cell>
          <cell r="W5766">
            <v>55729.1</v>
          </cell>
          <cell r="X5766">
            <v>73.5</v>
          </cell>
          <cell r="Y5766">
            <v>0</v>
          </cell>
          <cell r="Z5766">
            <v>19.124000000000009</v>
          </cell>
        </row>
        <row r="5767">
          <cell r="A5767">
            <v>43384</v>
          </cell>
          <cell r="B5767">
            <v>0</v>
          </cell>
          <cell r="C5767">
            <v>0</v>
          </cell>
          <cell r="D5767">
            <v>853</v>
          </cell>
          <cell r="E5767">
            <v>1707110</v>
          </cell>
          <cell r="F5767">
            <v>100000</v>
          </cell>
          <cell r="H5767">
            <v>0</v>
          </cell>
          <cell r="I5767">
            <v>0</v>
          </cell>
          <cell r="J5767">
            <v>0</v>
          </cell>
          <cell r="K5767">
            <v>0</v>
          </cell>
          <cell r="L5767">
            <v>30</v>
          </cell>
          <cell r="M5767">
            <v>106.43</v>
          </cell>
          <cell r="N5767">
            <v>25.52</v>
          </cell>
          <cell r="O5767">
            <v>0.23978201634877383</v>
          </cell>
          <cell r="P5767">
            <v>240</v>
          </cell>
          <cell r="Q5767">
            <v>77000</v>
          </cell>
          <cell r="R5767">
            <v>8.489664568260828</v>
          </cell>
          <cell r="S5767">
            <v>28.433333333333334</v>
          </cell>
          <cell r="T5767">
            <v>22425</v>
          </cell>
          <cell r="U5767">
            <v>10.344487138287676</v>
          </cell>
          <cell r="V5767">
            <v>1807963</v>
          </cell>
          <cell r="W5767">
            <v>55861.7</v>
          </cell>
          <cell r="X5767">
            <v>56</v>
          </cell>
          <cell r="Y5767">
            <v>9</v>
          </cell>
          <cell r="Z5767">
            <v>0</v>
          </cell>
        </row>
        <row r="5768">
          <cell r="A5768">
            <v>43385</v>
          </cell>
          <cell r="B5768">
            <v>0</v>
          </cell>
          <cell r="C5768">
            <v>0</v>
          </cell>
          <cell r="D5768">
            <v>789</v>
          </cell>
          <cell r="E5768">
            <v>1838340</v>
          </cell>
          <cell r="F5768">
            <v>102640</v>
          </cell>
          <cell r="H5768">
            <v>0</v>
          </cell>
          <cell r="I5768">
            <v>0</v>
          </cell>
          <cell r="J5768">
            <v>0</v>
          </cell>
          <cell r="K5768">
            <v>0</v>
          </cell>
          <cell r="L5768">
            <v>30</v>
          </cell>
          <cell r="M5768">
            <v>116.77</v>
          </cell>
          <cell r="N5768">
            <v>27.02</v>
          </cell>
          <cell r="O5768">
            <v>0.23139505009848421</v>
          </cell>
          <cell r="P5768">
            <v>240</v>
          </cell>
          <cell r="Q5768">
            <v>82000</v>
          </cell>
          <cell r="R5768">
            <v>8.3111244326453715</v>
          </cell>
          <cell r="S5768">
            <v>26.3</v>
          </cell>
          <cell r="T5768">
            <v>17740</v>
          </cell>
          <cell r="U5768">
            <v>7.6194233196636683</v>
          </cell>
          <cell r="V5768">
            <v>1941769</v>
          </cell>
          <cell r="W5768">
            <v>51163.4</v>
          </cell>
          <cell r="X5768">
            <v>44.5</v>
          </cell>
          <cell r="Y5768">
            <v>20.5</v>
          </cell>
          <cell r="Z5768">
            <v>0</v>
          </cell>
        </row>
        <row r="5769">
          <cell r="A5769">
            <v>43386</v>
          </cell>
          <cell r="B5769">
            <v>0</v>
          </cell>
          <cell r="C5769">
            <v>0</v>
          </cell>
          <cell r="D5769">
            <v>880</v>
          </cell>
          <cell r="E5769">
            <v>1860930</v>
          </cell>
          <cell r="F5769">
            <v>104320</v>
          </cell>
          <cell r="H5769">
            <v>0</v>
          </cell>
          <cell r="I5769">
            <v>0</v>
          </cell>
          <cell r="J5769">
            <v>0</v>
          </cell>
          <cell r="K5769">
            <v>0</v>
          </cell>
          <cell r="L5769">
            <v>80</v>
          </cell>
          <cell r="M5769">
            <v>118.87</v>
          </cell>
          <cell r="N5769">
            <v>26.89</v>
          </cell>
          <cell r="O5769">
            <v>0.22621351055775216</v>
          </cell>
          <cell r="P5769">
            <v>240</v>
          </cell>
          <cell r="Q5769">
            <v>80000</v>
          </cell>
          <cell r="R5769">
            <v>8.2663834440985955</v>
          </cell>
          <cell r="S5769">
            <v>11</v>
          </cell>
          <cell r="T5769">
            <v>18612</v>
          </cell>
          <cell r="U5769">
            <v>7.8949042026722536</v>
          </cell>
          <cell r="V5769">
            <v>1966130</v>
          </cell>
          <cell r="W5769">
            <v>35660.9</v>
          </cell>
          <cell r="X5769">
            <v>46.2</v>
          </cell>
          <cell r="Y5769">
            <v>18.799999999999997</v>
          </cell>
          <cell r="Z5769">
            <v>0</v>
          </cell>
        </row>
        <row r="5770">
          <cell r="A5770">
            <v>43387</v>
          </cell>
          <cell r="B5770">
            <v>0</v>
          </cell>
          <cell r="C5770">
            <v>0</v>
          </cell>
          <cell r="D5770">
            <v>828</v>
          </cell>
          <cell r="E5770">
            <v>1787530</v>
          </cell>
          <cell r="F5770">
            <v>102450</v>
          </cell>
          <cell r="H5770">
            <v>0</v>
          </cell>
          <cell r="I5770">
            <v>0</v>
          </cell>
          <cell r="J5770">
            <v>0</v>
          </cell>
          <cell r="K5770">
            <v>0</v>
          </cell>
          <cell r="L5770">
            <v>70</v>
          </cell>
          <cell r="M5770">
            <v>113.87</v>
          </cell>
          <cell r="N5770">
            <v>25.92</v>
          </cell>
          <cell r="O5770">
            <v>0.22762799683850005</v>
          </cell>
          <cell r="P5770">
            <v>240</v>
          </cell>
          <cell r="Q5770">
            <v>77000</v>
          </cell>
          <cell r="R5770">
            <v>8.2988495652937555</v>
          </cell>
          <cell r="S5770">
            <v>11.828571428571429</v>
          </cell>
          <cell r="T5770">
            <v>17945</v>
          </cell>
          <cell r="U5770">
            <v>7.915203447415073</v>
          </cell>
          <cell r="V5770">
            <v>1890808</v>
          </cell>
          <cell r="W5770">
            <v>41210.400000000001</v>
          </cell>
          <cell r="X5770">
            <v>50.2</v>
          </cell>
          <cell r="Y5770">
            <v>14.799999999999997</v>
          </cell>
          <cell r="Z5770">
            <v>0</v>
          </cell>
        </row>
        <row r="5771">
          <cell r="A5771">
            <v>43388</v>
          </cell>
          <cell r="B5771">
            <v>0</v>
          </cell>
          <cell r="C5771">
            <v>0</v>
          </cell>
          <cell r="D5771">
            <v>1063</v>
          </cell>
          <cell r="E5771">
            <v>1808450</v>
          </cell>
          <cell r="F5771">
            <v>102310</v>
          </cell>
          <cell r="H5771">
            <v>0</v>
          </cell>
          <cell r="I5771">
            <v>0</v>
          </cell>
          <cell r="J5771">
            <v>0</v>
          </cell>
          <cell r="K5771">
            <v>0</v>
          </cell>
          <cell r="L5771">
            <v>60</v>
          </cell>
          <cell r="M5771">
            <v>113.18</v>
          </cell>
          <cell r="N5771">
            <v>25.53</v>
          </cell>
          <cell r="O5771">
            <v>0.22556988867291042</v>
          </cell>
          <cell r="P5771">
            <v>240</v>
          </cell>
          <cell r="Q5771">
            <v>83000</v>
          </cell>
          <cell r="R5771">
            <v>8.4412440360487722</v>
          </cell>
          <cell r="S5771">
            <v>17.716666666666665</v>
          </cell>
          <cell r="T5771">
            <v>18103</v>
          </cell>
          <cell r="U5771">
            <v>7.8971233215627175</v>
          </cell>
          <cell r="V5771">
            <v>1911823</v>
          </cell>
          <cell r="W5771">
            <v>41353.699999999997</v>
          </cell>
          <cell r="X5771">
            <v>49.1</v>
          </cell>
          <cell r="Y5771">
            <v>15.899999999999999</v>
          </cell>
          <cell r="Z5771">
            <v>0</v>
          </cell>
        </row>
        <row r="5772">
          <cell r="A5772">
            <v>43389</v>
          </cell>
          <cell r="B5772">
            <v>0</v>
          </cell>
          <cell r="C5772">
            <v>0</v>
          </cell>
          <cell r="D5772">
            <v>1002</v>
          </cell>
          <cell r="E5772">
            <v>1793990</v>
          </cell>
          <cell r="F5772">
            <v>101870</v>
          </cell>
          <cell r="H5772">
            <v>0</v>
          </cell>
          <cell r="I5772">
            <v>0</v>
          </cell>
          <cell r="J5772">
            <v>0</v>
          </cell>
          <cell r="K5772">
            <v>0</v>
          </cell>
          <cell r="L5772">
            <v>40</v>
          </cell>
          <cell r="M5772">
            <v>115.01</v>
          </cell>
          <cell r="N5772">
            <v>26.26</v>
          </cell>
          <cell r="O5772">
            <v>0.2283279714807408</v>
          </cell>
          <cell r="P5772">
            <v>240</v>
          </cell>
          <cell r="Q5772">
            <v>81000</v>
          </cell>
          <cell r="R5772">
            <v>8.2421528562733677</v>
          </cell>
          <cell r="S5772">
            <v>25.05</v>
          </cell>
          <cell r="T5772">
            <v>19017</v>
          </cell>
          <cell r="U5772">
            <v>8.3612714050890364</v>
          </cell>
          <cell r="V5772">
            <v>1896862</v>
          </cell>
          <cell r="W5772">
            <v>38731</v>
          </cell>
          <cell r="X5772">
            <v>43.7</v>
          </cell>
          <cell r="Y5772">
            <v>21.299999999999997</v>
          </cell>
          <cell r="Z5772">
            <v>0</v>
          </cell>
        </row>
        <row r="5773">
          <cell r="A5773">
            <v>43390</v>
          </cell>
          <cell r="B5773">
            <v>0</v>
          </cell>
          <cell r="C5773">
            <v>0</v>
          </cell>
          <cell r="D5773">
            <v>1002</v>
          </cell>
          <cell r="E5773">
            <v>1736180</v>
          </cell>
          <cell r="F5773">
            <v>100970</v>
          </cell>
          <cell r="H5773">
            <v>0</v>
          </cell>
          <cell r="I5773">
            <v>0</v>
          </cell>
          <cell r="J5773">
            <v>0</v>
          </cell>
          <cell r="K5773">
            <v>0</v>
          </cell>
          <cell r="L5773">
            <v>60</v>
          </cell>
          <cell r="M5773">
            <v>111.94</v>
          </cell>
          <cell r="N5773">
            <v>25.22</v>
          </cell>
          <cell r="O5773">
            <v>0.22529926746471324</v>
          </cell>
          <cell r="P5773">
            <v>240</v>
          </cell>
          <cell r="Q5773">
            <v>81000</v>
          </cell>
          <cell r="R5773">
            <v>8.2059585492227978</v>
          </cell>
          <cell r="S5773">
            <v>16.7</v>
          </cell>
          <cell r="T5773">
            <v>17429</v>
          </cell>
          <cell r="U5773">
            <v>7.9078259034073337</v>
          </cell>
          <cell r="V5773">
            <v>1838152</v>
          </cell>
          <cell r="W5773">
            <v>39845.4</v>
          </cell>
          <cell r="X5773">
            <v>48.3</v>
          </cell>
          <cell r="Y5773">
            <v>16.700000000000003</v>
          </cell>
          <cell r="Z5773">
            <v>0</v>
          </cell>
        </row>
        <row r="5774">
          <cell r="A5774">
            <v>43391</v>
          </cell>
          <cell r="B5774">
            <v>0</v>
          </cell>
          <cell r="C5774">
            <v>0</v>
          </cell>
          <cell r="D5774">
            <v>1028</v>
          </cell>
          <cell r="E5774">
            <v>1778510</v>
          </cell>
          <cell r="F5774">
            <v>110800</v>
          </cell>
          <cell r="H5774">
            <v>0</v>
          </cell>
          <cell r="I5774">
            <v>0</v>
          </cell>
          <cell r="J5774">
            <v>0</v>
          </cell>
          <cell r="K5774">
            <v>0</v>
          </cell>
          <cell r="L5774">
            <v>110</v>
          </cell>
          <cell r="M5774">
            <v>115.17</v>
          </cell>
          <cell r="N5774">
            <v>25.71</v>
          </cell>
          <cell r="O5774">
            <v>0.22323521750455849</v>
          </cell>
          <cell r="P5774">
            <v>240</v>
          </cell>
          <cell r="Q5774">
            <v>82000</v>
          </cell>
          <cell r="R5774">
            <v>8.2022662151601988</v>
          </cell>
          <cell r="S5774">
            <v>9.3454545454545457</v>
          </cell>
          <cell r="T5774">
            <v>18242</v>
          </cell>
          <cell r="U5774">
            <v>8.0482051358011102</v>
          </cell>
          <cell r="V5774">
            <v>1890338</v>
          </cell>
          <cell r="W5774">
            <v>38732.699999999997</v>
          </cell>
          <cell r="X5774">
            <v>47.7</v>
          </cell>
          <cell r="Y5774">
            <v>17.299999999999997</v>
          </cell>
          <cell r="Z5774">
            <v>0</v>
          </cell>
        </row>
        <row r="5775">
          <cell r="A5775">
            <v>43392</v>
          </cell>
          <cell r="B5775">
            <v>0</v>
          </cell>
          <cell r="C5775">
            <v>0</v>
          </cell>
          <cell r="D5775">
            <v>1018670</v>
          </cell>
          <cell r="E5775">
            <v>776950</v>
          </cell>
          <cell r="F5775">
            <v>42590</v>
          </cell>
          <cell r="H5775">
            <v>0</v>
          </cell>
          <cell r="I5775">
            <v>0</v>
          </cell>
          <cell r="J5775">
            <v>0</v>
          </cell>
          <cell r="K5775">
            <v>0</v>
          </cell>
          <cell r="L5775">
            <v>13070</v>
          </cell>
          <cell r="M5775">
            <v>49.25</v>
          </cell>
          <cell r="N5775">
            <v>11.47</v>
          </cell>
          <cell r="O5775">
            <v>0.23289340101522843</v>
          </cell>
          <cell r="P5775">
            <v>240</v>
          </cell>
          <cell r="Q5775">
            <v>80000</v>
          </cell>
          <cell r="R5775">
            <v>8.3202030456852789</v>
          </cell>
          <cell r="S5775">
            <v>77.939556235654166</v>
          </cell>
          <cell r="T5775">
            <v>19392</v>
          </cell>
          <cell r="U5775">
            <v>8.7981938951479979</v>
          </cell>
          <cell r="V5775">
            <v>1838210</v>
          </cell>
          <cell r="W5775">
            <v>37026.400000000001</v>
          </cell>
          <cell r="X5775">
            <v>44.1</v>
          </cell>
          <cell r="Y5775">
            <v>20.9</v>
          </cell>
          <cell r="Z5775">
            <v>0</v>
          </cell>
        </row>
        <row r="5776">
          <cell r="A5776">
            <v>43393</v>
          </cell>
          <cell r="B5776">
            <v>0</v>
          </cell>
          <cell r="C5776">
            <v>0</v>
          </cell>
          <cell r="D5776">
            <v>1664380</v>
          </cell>
          <cell r="E5776">
            <v>0</v>
          </cell>
          <cell r="F5776">
            <v>0</v>
          </cell>
          <cell r="H5776">
            <v>0</v>
          </cell>
          <cell r="I5776">
            <v>0</v>
          </cell>
          <cell r="J5776">
            <v>0</v>
          </cell>
          <cell r="K5776">
            <v>0</v>
          </cell>
          <cell r="L5776">
            <v>20930</v>
          </cell>
          <cell r="M5776">
            <v>0</v>
          </cell>
          <cell r="N5776">
            <v>0</v>
          </cell>
          <cell r="O5776" t="str">
            <v/>
          </cell>
          <cell r="P5776">
            <v>240</v>
          </cell>
          <cell r="Q5776">
            <v>75000</v>
          </cell>
          <cell r="R5776" t="str">
            <v/>
          </cell>
          <cell r="S5776">
            <v>79.5212613473483</v>
          </cell>
          <cell r="T5776">
            <v>15157</v>
          </cell>
          <cell r="U5776">
            <v>7.5949831168362998</v>
          </cell>
          <cell r="V5776">
            <v>1664380</v>
          </cell>
          <cell r="W5776">
            <v>0</v>
          </cell>
          <cell r="X5776">
            <v>54.6</v>
          </cell>
          <cell r="Y5776">
            <v>10.399999999999999</v>
          </cell>
          <cell r="Z5776">
            <v>0</v>
          </cell>
        </row>
        <row r="5777">
          <cell r="A5777">
            <v>43394</v>
          </cell>
          <cell r="B5777">
            <v>0</v>
          </cell>
          <cell r="C5777">
            <v>0</v>
          </cell>
          <cell r="D5777">
            <v>1871590</v>
          </cell>
          <cell r="E5777">
            <v>0</v>
          </cell>
          <cell r="F5777">
            <v>0</v>
          </cell>
          <cell r="H5777">
            <v>0</v>
          </cell>
          <cell r="I5777">
            <v>0</v>
          </cell>
          <cell r="J5777">
            <v>0</v>
          </cell>
          <cell r="K5777">
            <v>0</v>
          </cell>
          <cell r="L5777">
            <v>24510</v>
          </cell>
          <cell r="M5777">
            <v>0</v>
          </cell>
          <cell r="N5777">
            <v>0</v>
          </cell>
          <cell r="O5777" t="str">
            <v/>
          </cell>
          <cell r="P5777">
            <v>240</v>
          </cell>
          <cell r="Q5777">
            <v>88000</v>
          </cell>
          <cell r="R5777" t="str">
            <v/>
          </cell>
          <cell r="S5777">
            <v>76.360261117911051</v>
          </cell>
          <cell r="T5777">
            <v>17915</v>
          </cell>
          <cell r="U5777">
            <v>7.98311061717577</v>
          </cell>
          <cell r="V5777">
            <v>1871590</v>
          </cell>
          <cell r="W5777">
            <v>0</v>
          </cell>
          <cell r="X5777">
            <v>41</v>
          </cell>
          <cell r="Y5777">
            <v>24</v>
          </cell>
          <cell r="Z5777">
            <v>0</v>
          </cell>
        </row>
        <row r="5778">
          <cell r="A5778">
            <v>43395</v>
          </cell>
          <cell r="B5778">
            <v>0</v>
          </cell>
          <cell r="C5778">
            <v>0</v>
          </cell>
          <cell r="D5778">
            <v>1750240</v>
          </cell>
          <cell r="E5778">
            <v>0</v>
          </cell>
          <cell r="F5778">
            <v>0</v>
          </cell>
          <cell r="H5778">
            <v>0</v>
          </cell>
          <cell r="I5778">
            <v>0</v>
          </cell>
          <cell r="J5778">
            <v>0</v>
          </cell>
          <cell r="K5778">
            <v>0</v>
          </cell>
          <cell r="L5778">
            <v>21680</v>
          </cell>
          <cell r="M5778">
            <v>0</v>
          </cell>
          <cell r="N5778">
            <v>0</v>
          </cell>
          <cell r="O5778" t="str">
            <v/>
          </cell>
          <cell r="P5778">
            <v>240</v>
          </cell>
          <cell r="Q5778">
            <v>84000</v>
          </cell>
          <cell r="R5778" t="str">
            <v/>
          </cell>
          <cell r="S5778">
            <v>80.730627306273064</v>
          </cell>
          <cell r="T5778">
            <v>16812</v>
          </cell>
          <cell r="U5778">
            <v>8.0110202029435964</v>
          </cell>
          <cell r="V5778">
            <v>1750240</v>
          </cell>
          <cell r="W5778">
            <v>0</v>
          </cell>
          <cell r="X5778">
            <v>45.6</v>
          </cell>
          <cell r="Y5778">
            <v>19.399999999999999</v>
          </cell>
          <cell r="Z5778">
            <v>0</v>
          </cell>
        </row>
        <row r="5779">
          <cell r="A5779">
            <v>43396</v>
          </cell>
          <cell r="B5779">
            <v>0</v>
          </cell>
          <cell r="C5779">
            <v>0</v>
          </cell>
          <cell r="D5779">
            <v>1671740</v>
          </cell>
          <cell r="E5779">
            <v>0</v>
          </cell>
          <cell r="F5779">
            <v>0</v>
          </cell>
          <cell r="H5779">
            <v>0</v>
          </cell>
          <cell r="I5779">
            <v>0</v>
          </cell>
          <cell r="J5779">
            <v>0</v>
          </cell>
          <cell r="K5779">
            <v>0</v>
          </cell>
          <cell r="L5779">
            <v>21060</v>
          </cell>
          <cell r="M5779">
            <v>0</v>
          </cell>
          <cell r="N5779">
            <v>0</v>
          </cell>
          <cell r="O5779" t="str">
            <v/>
          </cell>
          <cell r="P5779">
            <v>240</v>
          </cell>
          <cell r="Q5779">
            <v>75000</v>
          </cell>
          <cell r="R5779" t="str">
            <v/>
          </cell>
          <cell r="S5779">
            <v>79.379867046533718</v>
          </cell>
          <cell r="T5779">
            <v>16530</v>
          </cell>
          <cell r="U5779">
            <v>8.2465096247024068</v>
          </cell>
          <cell r="V5779">
            <v>1671740</v>
          </cell>
          <cell r="W5779">
            <v>0</v>
          </cell>
          <cell r="X5779">
            <v>51</v>
          </cell>
          <cell r="Y5779">
            <v>14</v>
          </cell>
          <cell r="Z5779">
            <v>0</v>
          </cell>
        </row>
        <row r="5780">
          <cell r="A5780">
            <v>43397</v>
          </cell>
          <cell r="B5780">
            <v>0</v>
          </cell>
          <cell r="C5780">
            <v>0</v>
          </cell>
          <cell r="D5780">
            <v>1725620</v>
          </cell>
          <cell r="E5780">
            <v>0</v>
          </cell>
          <cell r="F5780">
            <v>0</v>
          </cell>
          <cell r="H5780">
            <v>0</v>
          </cell>
          <cell r="I5780">
            <v>0</v>
          </cell>
          <cell r="J5780">
            <v>0</v>
          </cell>
          <cell r="K5780">
            <v>0</v>
          </cell>
          <cell r="L5780">
            <v>21600</v>
          </cell>
          <cell r="M5780">
            <v>0</v>
          </cell>
          <cell r="N5780">
            <v>0</v>
          </cell>
          <cell r="O5780" t="str">
            <v/>
          </cell>
          <cell r="P5780">
            <v>240</v>
          </cell>
          <cell r="Q5780">
            <v>81000</v>
          </cell>
          <cell r="R5780" t="str">
            <v/>
          </cell>
          <cell r="S5780">
            <v>79.889814814814812</v>
          </cell>
          <cell r="T5780">
            <v>21600</v>
          </cell>
          <cell r="U5780">
            <v>10.439378310404376</v>
          </cell>
          <cell r="V5780">
            <v>1725620</v>
          </cell>
          <cell r="W5780">
            <v>0</v>
          </cell>
          <cell r="X5780">
            <v>45.1</v>
          </cell>
          <cell r="Y5780">
            <v>19.899999999999999</v>
          </cell>
          <cell r="Z5780">
            <v>0</v>
          </cell>
        </row>
        <row r="5781">
          <cell r="A5781">
            <v>43398</v>
          </cell>
          <cell r="B5781">
            <v>0</v>
          </cell>
          <cell r="C5781">
            <v>0</v>
          </cell>
          <cell r="D5781">
            <v>1705630</v>
          </cell>
          <cell r="E5781">
            <v>0</v>
          </cell>
          <cell r="F5781">
            <v>0</v>
          </cell>
          <cell r="H5781">
            <v>0</v>
          </cell>
          <cell r="I5781">
            <v>0</v>
          </cell>
          <cell r="J5781">
            <v>0</v>
          </cell>
          <cell r="K5781">
            <v>0</v>
          </cell>
          <cell r="L5781">
            <v>21800</v>
          </cell>
          <cell r="M5781">
            <v>0</v>
          </cell>
          <cell r="N5781">
            <v>0</v>
          </cell>
          <cell r="O5781" t="str">
            <v/>
          </cell>
          <cell r="P5781">
            <v>240</v>
          </cell>
          <cell r="Q5781">
            <v>77000</v>
          </cell>
          <cell r="R5781" t="str">
            <v/>
          </cell>
          <cell r="S5781">
            <v>78.239908256880739</v>
          </cell>
          <cell r="T5781">
            <v>27944</v>
          </cell>
          <cell r="U5781">
            <v>13.663746533538927</v>
          </cell>
          <cell r="V5781">
            <v>1705630</v>
          </cell>
          <cell r="W5781">
            <v>0</v>
          </cell>
          <cell r="X5781">
            <v>47.8</v>
          </cell>
          <cell r="Y5781">
            <v>17.200000000000003</v>
          </cell>
          <cell r="Z5781">
            <v>0</v>
          </cell>
        </row>
        <row r="5782">
          <cell r="A5782">
            <v>43399</v>
          </cell>
          <cell r="B5782">
            <v>0</v>
          </cell>
          <cell r="C5782">
            <v>0</v>
          </cell>
          <cell r="D5782">
            <v>1470760</v>
          </cell>
          <cell r="E5782">
            <v>211700</v>
          </cell>
          <cell r="F5782">
            <v>0</v>
          </cell>
          <cell r="H5782">
            <v>0</v>
          </cell>
          <cell r="I5782">
            <v>0</v>
          </cell>
          <cell r="J5782">
            <v>0</v>
          </cell>
          <cell r="K5782">
            <v>0</v>
          </cell>
          <cell r="L5782">
            <v>19410</v>
          </cell>
          <cell r="M5782">
            <v>14.15</v>
          </cell>
          <cell r="N5782">
            <v>11.11</v>
          </cell>
          <cell r="O5782">
            <v>0.7851590106007067</v>
          </cell>
          <cell r="P5782">
            <v>240</v>
          </cell>
          <cell r="Q5782">
            <v>74000</v>
          </cell>
          <cell r="R5782">
            <v>7.4805653710247348</v>
          </cell>
          <cell r="S5782">
            <v>75.773312725399279</v>
          </cell>
          <cell r="T5782">
            <v>16124</v>
          </cell>
          <cell r="U5782">
            <v>7.9927106736564317</v>
          </cell>
          <cell r="V5782">
            <v>1682460</v>
          </cell>
          <cell r="W5782">
            <v>0</v>
          </cell>
          <cell r="X5782">
            <v>51.1</v>
          </cell>
          <cell r="Y5782">
            <v>13.899999999999999</v>
          </cell>
          <cell r="Z5782">
            <v>0</v>
          </cell>
        </row>
        <row r="5783">
          <cell r="A5783">
            <v>43400</v>
          </cell>
          <cell r="B5783">
            <v>0</v>
          </cell>
          <cell r="C5783">
            <v>0</v>
          </cell>
          <cell r="D5783">
            <v>1056920</v>
          </cell>
          <cell r="E5783">
            <v>1056920</v>
          </cell>
          <cell r="F5783">
            <v>0</v>
          </cell>
          <cell r="H5783">
            <v>0</v>
          </cell>
          <cell r="I5783">
            <v>0</v>
          </cell>
          <cell r="J5783">
            <v>0</v>
          </cell>
          <cell r="K5783">
            <v>0</v>
          </cell>
          <cell r="L5783">
            <v>13260</v>
          </cell>
          <cell r="M5783">
            <v>40.9</v>
          </cell>
          <cell r="N5783">
            <v>19.32</v>
          </cell>
          <cell r="O5783">
            <v>0.47237163814180932</v>
          </cell>
          <cell r="P5783">
            <v>240</v>
          </cell>
          <cell r="Q5783">
            <v>74000</v>
          </cell>
          <cell r="R5783">
            <v>12.92078239608802</v>
          </cell>
          <cell r="S5783">
            <v>79.707390648567113</v>
          </cell>
          <cell r="T5783">
            <v>14850</v>
          </cell>
          <cell r="U5783">
            <v>5.8589581046815278</v>
          </cell>
          <cell r="V5783">
            <v>2113840</v>
          </cell>
          <cell r="W5783">
            <v>0</v>
          </cell>
          <cell r="X5783">
            <v>50.7</v>
          </cell>
          <cell r="Y5783">
            <v>14.299999999999997</v>
          </cell>
          <cell r="Z5783">
            <v>0</v>
          </cell>
        </row>
        <row r="5784">
          <cell r="A5784">
            <v>43401</v>
          </cell>
          <cell r="B5784">
            <v>0</v>
          </cell>
          <cell r="C5784">
            <v>0</v>
          </cell>
          <cell r="D5784">
            <v>519257</v>
          </cell>
          <cell r="E5784">
            <v>1014100</v>
          </cell>
          <cell r="F5784">
            <v>0</v>
          </cell>
          <cell r="H5784">
            <v>0</v>
          </cell>
          <cell r="I5784">
            <v>0</v>
          </cell>
          <cell r="J5784">
            <v>0</v>
          </cell>
          <cell r="K5784">
            <v>0</v>
          </cell>
          <cell r="L5784">
            <v>6390</v>
          </cell>
          <cell r="M5784">
            <v>67.349999999999994</v>
          </cell>
          <cell r="N5784">
            <v>15.18</v>
          </cell>
          <cell r="O5784">
            <v>0.22538975501113587</v>
          </cell>
          <cell r="P5784">
            <v>240</v>
          </cell>
          <cell r="Q5784">
            <v>65000</v>
          </cell>
          <cell r="R5784">
            <v>7.528582034149963</v>
          </cell>
          <cell r="S5784">
            <v>81.260876369327079</v>
          </cell>
          <cell r="T5784">
            <v>13862</v>
          </cell>
          <cell r="U5784">
            <v>7.5396062365124363</v>
          </cell>
          <cell r="V5784">
            <v>1533357</v>
          </cell>
          <cell r="W5784">
            <v>0</v>
          </cell>
          <cell r="X5784">
            <v>54.4</v>
          </cell>
          <cell r="Y5784">
            <v>10.600000000000001</v>
          </cell>
          <cell r="Z5784">
            <v>0</v>
          </cell>
        </row>
        <row r="5785">
          <cell r="A5785">
            <v>43402</v>
          </cell>
          <cell r="B5785">
            <v>0</v>
          </cell>
          <cell r="C5785">
            <v>0</v>
          </cell>
          <cell r="D5785">
            <v>181869</v>
          </cell>
          <cell r="E5785">
            <v>1446300</v>
          </cell>
          <cell r="F5785">
            <v>0</v>
          </cell>
          <cell r="H5785">
            <v>0</v>
          </cell>
          <cell r="I5785">
            <v>0</v>
          </cell>
          <cell r="J5785">
            <v>0</v>
          </cell>
          <cell r="K5785">
            <v>0</v>
          </cell>
          <cell r="L5785">
            <v>2800</v>
          </cell>
          <cell r="M5785">
            <v>94.3</v>
          </cell>
          <cell r="N5785">
            <v>21.9</v>
          </cell>
          <cell r="O5785">
            <v>0.232237539766702</v>
          </cell>
          <cell r="P5785">
            <v>240</v>
          </cell>
          <cell r="Q5785">
            <v>77000</v>
          </cell>
          <cell r="R5785">
            <v>7.6686108165429481</v>
          </cell>
          <cell r="S5785">
            <v>64.953214285714282</v>
          </cell>
          <cell r="T5785">
            <v>19293</v>
          </cell>
          <cell r="U5785">
            <v>9.8824888571149554</v>
          </cell>
          <cell r="V5785">
            <v>1628169</v>
          </cell>
          <cell r="W5785">
            <v>12716</v>
          </cell>
          <cell r="X5785">
            <v>50.3</v>
          </cell>
          <cell r="Y5785">
            <v>14.700000000000003</v>
          </cell>
          <cell r="Z5785">
            <v>0</v>
          </cell>
        </row>
        <row r="5786">
          <cell r="A5786">
            <v>43403</v>
          </cell>
          <cell r="B5786">
            <v>0</v>
          </cell>
          <cell r="C5786">
            <v>0</v>
          </cell>
          <cell r="D5786">
            <v>1322</v>
          </cell>
          <cell r="E5786">
            <v>1647900</v>
          </cell>
          <cell r="F5786">
            <v>0</v>
          </cell>
          <cell r="H5786">
            <v>0</v>
          </cell>
          <cell r="I5786">
            <v>0</v>
          </cell>
          <cell r="J5786">
            <v>0</v>
          </cell>
          <cell r="K5786">
            <v>0</v>
          </cell>
          <cell r="L5786">
            <v>50</v>
          </cell>
          <cell r="M5786">
            <v>106.15</v>
          </cell>
          <cell r="N5786">
            <v>24.87</v>
          </cell>
          <cell r="O5786">
            <v>0.23429109750353275</v>
          </cell>
          <cell r="P5786">
            <v>240</v>
          </cell>
          <cell r="Q5786">
            <v>72000</v>
          </cell>
          <cell r="R5786">
            <v>7.7621290626471975</v>
          </cell>
          <cell r="S5786">
            <v>26.44</v>
          </cell>
          <cell r="T5786">
            <v>24449</v>
          </cell>
          <cell r="U5786">
            <v>12.363687847967102</v>
          </cell>
          <cell r="V5786">
            <v>1649222</v>
          </cell>
          <cell r="W5786">
            <v>32303.599999999999</v>
          </cell>
          <cell r="X5786">
            <v>58.3</v>
          </cell>
          <cell r="Y5786">
            <v>6.7000000000000028</v>
          </cell>
          <cell r="Z5786">
            <v>2.0567999999999955</v>
          </cell>
        </row>
        <row r="5787">
          <cell r="A5787">
            <v>43404</v>
          </cell>
          <cell r="B5787">
            <v>0</v>
          </cell>
          <cell r="C5787">
            <v>0</v>
          </cell>
          <cell r="D5787">
            <v>0</v>
          </cell>
          <cell r="E5787">
            <v>1668300</v>
          </cell>
          <cell r="F5787">
            <v>95000</v>
          </cell>
          <cell r="H5787">
            <v>0</v>
          </cell>
          <cell r="I5787">
            <v>0</v>
          </cell>
          <cell r="J5787">
            <v>0</v>
          </cell>
          <cell r="K5787">
            <v>0</v>
          </cell>
          <cell r="L5787">
            <v>0</v>
          </cell>
          <cell r="M5787">
            <v>108.85</v>
          </cell>
          <cell r="N5787">
            <v>26.96</v>
          </cell>
          <cell r="O5787">
            <v>0.24768029398254482</v>
          </cell>
          <cell r="P5787">
            <v>240</v>
          </cell>
          <cell r="Q5787">
            <v>74000</v>
          </cell>
          <cell r="R5787">
            <v>8.09967845659164</v>
          </cell>
          <cell r="S5787" t="str">
            <v/>
          </cell>
          <cell r="T5787">
            <v>23491</v>
          </cell>
          <cell r="U5787">
            <v>11.110698122837862</v>
          </cell>
          <cell r="V5787">
            <v>1763300</v>
          </cell>
          <cell r="W5787">
            <v>33211.4</v>
          </cell>
          <cell r="X5787">
            <v>62.4</v>
          </cell>
          <cell r="Y5787">
            <v>2.6000000000000014</v>
          </cell>
          <cell r="Z5787">
            <v>8.7375999999999792</v>
          </cell>
        </row>
        <row r="5788">
          <cell r="A5788">
            <v>43405</v>
          </cell>
          <cell r="B5788">
            <v>0</v>
          </cell>
          <cell r="C5788">
            <v>0</v>
          </cell>
          <cell r="D5788">
            <v>706</v>
          </cell>
          <cell r="E5788">
            <v>1577800</v>
          </cell>
          <cell r="F5788">
            <v>88600</v>
          </cell>
          <cell r="H5788">
            <v>0</v>
          </cell>
          <cell r="I5788">
            <v>0</v>
          </cell>
          <cell r="J5788">
            <v>0</v>
          </cell>
          <cell r="K5788">
            <v>0</v>
          </cell>
          <cell r="L5788">
            <v>80</v>
          </cell>
          <cell r="M5788">
            <v>103.55</v>
          </cell>
          <cell r="N5788">
            <v>24.85</v>
          </cell>
          <cell r="O5788">
            <v>0.23998068565910191</v>
          </cell>
          <cell r="P5788">
            <v>240</v>
          </cell>
          <cell r="Q5788">
            <v>80000</v>
          </cell>
          <cell r="R5788">
            <v>8.0463544181554809</v>
          </cell>
          <cell r="S5788">
            <v>8.8249999999999993</v>
          </cell>
          <cell r="T5788">
            <v>22705</v>
          </cell>
          <cell r="U5788">
            <v>11.358587876235823</v>
          </cell>
          <cell r="V5788">
            <v>1667106</v>
          </cell>
          <cell r="W5788">
            <v>31602.7</v>
          </cell>
          <cell r="X5788">
            <v>47.7</v>
          </cell>
          <cell r="Y5788">
            <v>17.299999999999997</v>
          </cell>
          <cell r="Z5788">
            <v>0</v>
          </cell>
        </row>
        <row r="5789">
          <cell r="A5789">
            <v>43406</v>
          </cell>
          <cell r="B5789">
            <v>0</v>
          </cell>
          <cell r="C5789">
            <v>0</v>
          </cell>
          <cell r="D5789">
            <v>1124</v>
          </cell>
          <cell r="E5789">
            <v>1278900</v>
          </cell>
          <cell r="F5789">
            <v>77200</v>
          </cell>
          <cell r="H5789">
            <v>0</v>
          </cell>
          <cell r="I5789">
            <v>0</v>
          </cell>
          <cell r="J5789">
            <v>0</v>
          </cell>
          <cell r="K5789">
            <v>0</v>
          </cell>
          <cell r="L5789">
            <v>50</v>
          </cell>
          <cell r="M5789">
            <v>85</v>
          </cell>
          <cell r="N5789">
            <v>18.899999999999999</v>
          </cell>
          <cell r="O5789">
            <v>0.22235294117647056</v>
          </cell>
          <cell r="P5789">
            <v>240</v>
          </cell>
          <cell r="Q5789">
            <v>62000</v>
          </cell>
          <cell r="R5789">
            <v>7.9770588235294122</v>
          </cell>
          <cell r="S5789">
            <v>22.48</v>
          </cell>
          <cell r="T5789">
            <v>21908</v>
          </cell>
          <cell r="U5789">
            <v>13.462237626213506</v>
          </cell>
          <cell r="V5789">
            <v>1357224</v>
          </cell>
          <cell r="W5789">
            <v>21638.2</v>
          </cell>
          <cell r="X5789">
            <v>44.7</v>
          </cell>
          <cell r="Y5789">
            <v>20.299999999999997</v>
          </cell>
          <cell r="Z5789">
            <v>0</v>
          </cell>
        </row>
        <row r="5790">
          <cell r="A5790">
            <v>43407</v>
          </cell>
          <cell r="B5790">
            <v>0</v>
          </cell>
          <cell r="C5790">
            <v>0</v>
          </cell>
          <cell r="D5790">
            <v>1048</v>
          </cell>
          <cell r="E5790">
            <v>1282800</v>
          </cell>
          <cell r="F5790">
            <v>75400</v>
          </cell>
          <cell r="H5790">
            <v>0</v>
          </cell>
          <cell r="I5790">
            <v>0</v>
          </cell>
          <cell r="J5790">
            <v>0</v>
          </cell>
          <cell r="K5790">
            <v>0</v>
          </cell>
          <cell r="L5790">
            <v>90</v>
          </cell>
          <cell r="M5790">
            <v>85.85</v>
          </cell>
          <cell r="N5790">
            <v>19.690000000000001</v>
          </cell>
          <cell r="O5790">
            <v>0.2293535235876529</v>
          </cell>
          <cell r="P5790">
            <v>240</v>
          </cell>
          <cell r="Q5790">
            <v>63000</v>
          </cell>
          <cell r="R5790">
            <v>7.9103086779266159</v>
          </cell>
          <cell r="S5790">
            <v>11.644444444444444</v>
          </cell>
          <cell r="T5790">
            <v>22298</v>
          </cell>
          <cell r="U5790">
            <v>13.681485645003708</v>
          </cell>
          <cell r="V5790">
            <v>1359248</v>
          </cell>
          <cell r="W5790">
            <v>21612.1</v>
          </cell>
          <cell r="X5790">
            <v>45.3</v>
          </cell>
          <cell r="Y5790">
            <v>19.700000000000003</v>
          </cell>
          <cell r="Z5790">
            <v>0</v>
          </cell>
        </row>
        <row r="5791">
          <cell r="A5791">
            <v>43408</v>
          </cell>
          <cell r="B5791">
            <v>0</v>
          </cell>
          <cell r="C5791">
            <v>0</v>
          </cell>
          <cell r="D5791">
            <v>0</v>
          </cell>
          <cell r="E5791">
            <v>1165200</v>
          </cell>
          <cell r="F5791">
            <v>68000</v>
          </cell>
          <cell r="H5791">
            <v>0</v>
          </cell>
          <cell r="I5791">
            <v>0</v>
          </cell>
          <cell r="J5791">
            <v>0</v>
          </cell>
          <cell r="K5791">
            <v>0</v>
          </cell>
          <cell r="L5791">
            <v>0</v>
          </cell>
          <cell r="M5791">
            <v>77.599999999999994</v>
          </cell>
          <cell r="N5791">
            <v>18.78</v>
          </cell>
          <cell r="O5791">
            <v>0.24201030927835054</v>
          </cell>
          <cell r="P5791">
            <v>240</v>
          </cell>
          <cell r="Q5791">
            <v>57000</v>
          </cell>
          <cell r="R5791">
            <v>7.945876288659794</v>
          </cell>
          <cell r="S5791" t="str">
            <v/>
          </cell>
          <cell r="T5791">
            <v>18916</v>
          </cell>
          <cell r="U5791">
            <v>12.792688939344792</v>
          </cell>
          <cell r="V5791">
            <v>1233200</v>
          </cell>
          <cell r="W5791">
            <v>17664.099999999999</v>
          </cell>
          <cell r="X5791">
            <v>54.3</v>
          </cell>
          <cell r="Y5791">
            <v>10.700000000000003</v>
          </cell>
          <cell r="Z5791">
            <v>0.49199999999997601</v>
          </cell>
        </row>
        <row r="5792">
          <cell r="A5792">
            <v>43409</v>
          </cell>
          <cell r="B5792">
            <v>0</v>
          </cell>
          <cell r="C5792">
            <v>0</v>
          </cell>
          <cell r="D5792">
            <v>0</v>
          </cell>
          <cell r="E5792">
            <v>1248300</v>
          </cell>
          <cell r="F5792">
            <v>69400</v>
          </cell>
          <cell r="H5792">
            <v>0</v>
          </cell>
          <cell r="I5792">
            <v>0</v>
          </cell>
          <cell r="J5792">
            <v>0</v>
          </cell>
          <cell r="K5792">
            <v>0</v>
          </cell>
          <cell r="L5792">
            <v>0</v>
          </cell>
          <cell r="M5792">
            <v>82.1</v>
          </cell>
          <cell r="N5792">
            <v>20.29</v>
          </cell>
          <cell r="O5792">
            <v>0.24713763702801461</v>
          </cell>
          <cell r="P5792">
            <v>240</v>
          </cell>
          <cell r="Q5792">
            <v>59000</v>
          </cell>
          <cell r="R5792">
            <v>8.0249695493300859</v>
          </cell>
          <cell r="S5792" t="str">
            <v/>
          </cell>
          <cell r="T5792">
            <v>23839</v>
          </cell>
          <cell r="U5792">
            <v>15.08820368824467</v>
          </cell>
          <cell r="V5792">
            <v>1317700</v>
          </cell>
          <cell r="W5792">
            <v>20701.599999999999</v>
          </cell>
          <cell r="X5792">
            <v>48.3</v>
          </cell>
          <cell r="Y5792">
            <v>16.700000000000003</v>
          </cell>
          <cell r="Z5792">
            <v>0</v>
          </cell>
        </row>
        <row r="5793">
          <cell r="A5793">
            <v>43410</v>
          </cell>
          <cell r="B5793">
            <v>0</v>
          </cell>
          <cell r="C5793">
            <v>0</v>
          </cell>
          <cell r="D5793">
            <v>1052</v>
          </cell>
          <cell r="E5793">
            <v>1161300</v>
          </cell>
          <cell r="F5793">
            <v>66500</v>
          </cell>
          <cell r="H5793">
            <v>0</v>
          </cell>
          <cell r="I5793">
            <v>0</v>
          </cell>
          <cell r="J5793">
            <v>0</v>
          </cell>
          <cell r="K5793">
            <v>0</v>
          </cell>
          <cell r="L5793">
            <v>10</v>
          </cell>
          <cell r="M5793">
            <v>76.150000000000006</v>
          </cell>
          <cell r="N5793">
            <v>16.170000000000002</v>
          </cell>
          <cell r="O5793">
            <v>0.21234405778069601</v>
          </cell>
          <cell r="P5793">
            <v>240</v>
          </cell>
          <cell r="Q5793">
            <v>56000</v>
          </cell>
          <cell r="R5793">
            <v>8.06172028890348</v>
          </cell>
          <cell r="S5793">
            <v>105.2</v>
          </cell>
          <cell r="T5793">
            <v>20867</v>
          </cell>
          <cell r="U5793">
            <v>14.162061826810715</v>
          </cell>
          <cell r="V5793">
            <v>1228852</v>
          </cell>
          <cell r="W5793">
            <v>17525.5</v>
          </cell>
          <cell r="X5793">
            <v>53.8</v>
          </cell>
          <cell r="Y5793">
            <v>11.200000000000003</v>
          </cell>
          <cell r="Z5793">
            <v>0</v>
          </cell>
        </row>
        <row r="5794">
          <cell r="A5794">
            <v>43411</v>
          </cell>
          <cell r="B5794">
            <v>0</v>
          </cell>
          <cell r="C5794">
            <v>0</v>
          </cell>
          <cell r="D5794">
            <v>981</v>
          </cell>
          <cell r="E5794">
            <v>1285600</v>
          </cell>
          <cell r="F5794">
            <v>72700</v>
          </cell>
          <cell r="H5794">
            <v>0</v>
          </cell>
          <cell r="I5794">
            <v>0</v>
          </cell>
          <cell r="J5794">
            <v>0</v>
          </cell>
          <cell r="K5794">
            <v>0</v>
          </cell>
          <cell r="L5794">
            <v>70</v>
          </cell>
          <cell r="M5794">
            <v>85.4</v>
          </cell>
          <cell r="N5794">
            <v>20.04</v>
          </cell>
          <cell r="O5794">
            <v>0.23466042154566741</v>
          </cell>
          <cell r="P5794">
            <v>240</v>
          </cell>
          <cell r="Q5794">
            <v>61000</v>
          </cell>
          <cell r="R5794">
            <v>7.9525761124121779</v>
          </cell>
          <cell r="S5794">
            <v>14.014285714285714</v>
          </cell>
          <cell r="T5794">
            <v>24867</v>
          </cell>
          <cell r="U5794">
            <v>15.257388281010329</v>
          </cell>
          <cell r="V5794">
            <v>1359281</v>
          </cell>
          <cell r="W5794">
            <v>22072.1</v>
          </cell>
          <cell r="X5794">
            <v>48.2</v>
          </cell>
          <cell r="Y5794">
            <v>16.799999999999997</v>
          </cell>
          <cell r="Z5794">
            <v>0</v>
          </cell>
        </row>
        <row r="5795">
          <cell r="A5795">
            <v>43412</v>
          </cell>
          <cell r="B5795">
            <v>0</v>
          </cell>
          <cell r="C5795">
            <v>0</v>
          </cell>
          <cell r="D5795">
            <v>917</v>
          </cell>
          <cell r="E5795">
            <v>1568900</v>
          </cell>
          <cell r="F5795">
            <v>90400</v>
          </cell>
          <cell r="H5795">
            <v>0</v>
          </cell>
          <cell r="I5795">
            <v>0</v>
          </cell>
          <cell r="J5795">
            <v>0</v>
          </cell>
          <cell r="K5795">
            <v>0</v>
          </cell>
          <cell r="L5795">
            <v>50</v>
          </cell>
          <cell r="M5795">
            <v>104.55</v>
          </cell>
          <cell r="N5795">
            <v>25.23</v>
          </cell>
          <cell r="O5795">
            <v>0.24131994261119083</v>
          </cell>
          <cell r="P5795">
            <v>240</v>
          </cell>
          <cell r="Q5795">
            <v>70000</v>
          </cell>
          <cell r="R5795">
            <v>7.9354375896700144</v>
          </cell>
          <cell r="S5795">
            <v>18.34</v>
          </cell>
          <cell r="T5795">
            <v>25743</v>
          </cell>
          <cell r="U5795">
            <v>12.931840837673631</v>
          </cell>
          <cell r="V5795">
            <v>1660217</v>
          </cell>
          <cell r="W5795">
            <v>30170.400000000001</v>
          </cell>
          <cell r="X5795">
            <v>39.5</v>
          </cell>
          <cell r="Y5795">
            <v>25.5</v>
          </cell>
          <cell r="Z5795">
            <v>0</v>
          </cell>
        </row>
        <row r="5796">
          <cell r="A5796">
            <v>43413</v>
          </cell>
          <cell r="B5796">
            <v>0</v>
          </cell>
          <cell r="C5796">
            <v>0</v>
          </cell>
          <cell r="D5796">
            <v>694</v>
          </cell>
          <cell r="E5796">
            <v>1756900</v>
          </cell>
          <cell r="F5796">
            <v>97900</v>
          </cell>
          <cell r="H5796">
            <v>0</v>
          </cell>
          <cell r="I5796">
            <v>0</v>
          </cell>
          <cell r="J5796">
            <v>0</v>
          </cell>
          <cell r="K5796">
            <v>0</v>
          </cell>
          <cell r="L5796">
            <v>130</v>
          </cell>
          <cell r="M5796">
            <v>114.5</v>
          </cell>
          <cell r="N5796">
            <v>28.11</v>
          </cell>
          <cell r="O5796">
            <v>0.24550218340611354</v>
          </cell>
          <cell r="P5796">
            <v>240</v>
          </cell>
          <cell r="Q5796">
            <v>85000</v>
          </cell>
          <cell r="R5796">
            <v>8.0995633187772924</v>
          </cell>
          <cell r="S5796">
            <v>5.3384615384615381</v>
          </cell>
          <cell r="T5796">
            <v>24861</v>
          </cell>
          <cell r="U5796">
            <v>11.174422552700252</v>
          </cell>
          <cell r="V5796">
            <v>1855494</v>
          </cell>
          <cell r="W5796">
            <v>37106.199999999997</v>
          </cell>
          <cell r="X5796">
            <v>38.4</v>
          </cell>
          <cell r="Y5796">
            <v>26.6</v>
          </cell>
          <cell r="Z5796">
            <v>0</v>
          </cell>
        </row>
        <row r="5797">
          <cell r="A5797">
            <v>43414</v>
          </cell>
          <cell r="B5797">
            <v>0</v>
          </cell>
          <cell r="C5797">
            <v>0</v>
          </cell>
          <cell r="D5797">
            <v>127675</v>
          </cell>
          <cell r="E5797">
            <v>1857200</v>
          </cell>
          <cell r="F5797">
            <v>97800</v>
          </cell>
          <cell r="H5797">
            <v>0</v>
          </cell>
          <cell r="I5797">
            <v>0</v>
          </cell>
          <cell r="J5797">
            <v>0</v>
          </cell>
          <cell r="K5797">
            <v>0</v>
          </cell>
          <cell r="L5797">
            <v>2440</v>
          </cell>
          <cell r="M5797">
            <v>118.05</v>
          </cell>
          <cell r="N5797">
            <v>28.33</v>
          </cell>
          <cell r="O5797">
            <v>0.23998305802626005</v>
          </cell>
          <cell r="P5797">
            <v>240</v>
          </cell>
          <cell r="Q5797">
            <v>87000</v>
          </cell>
          <cell r="R5797">
            <v>8.2803896653960187</v>
          </cell>
          <cell r="S5797">
            <v>52.325819672131146</v>
          </cell>
          <cell r="T5797">
            <v>25488</v>
          </cell>
          <cell r="U5797">
            <v>10.206581439734956</v>
          </cell>
          <cell r="V5797">
            <v>2082675</v>
          </cell>
          <cell r="W5797">
            <v>41622</v>
          </cell>
          <cell r="X5797">
            <v>28.7</v>
          </cell>
          <cell r="Y5797">
            <v>36.299999999999997</v>
          </cell>
          <cell r="Z5797">
            <v>0</v>
          </cell>
        </row>
        <row r="5798">
          <cell r="A5798">
            <v>43415</v>
          </cell>
          <cell r="B5798">
            <v>0</v>
          </cell>
          <cell r="C5798">
            <v>0</v>
          </cell>
          <cell r="D5798">
            <v>197126</v>
          </cell>
          <cell r="E5798">
            <v>1597400</v>
          </cell>
          <cell r="F5798">
            <v>90100</v>
          </cell>
          <cell r="H5798">
            <v>0</v>
          </cell>
          <cell r="I5798">
            <v>0</v>
          </cell>
          <cell r="J5798">
            <v>0</v>
          </cell>
          <cell r="K5798">
            <v>0</v>
          </cell>
          <cell r="L5798">
            <v>2240</v>
          </cell>
          <cell r="M5798">
            <v>105.35</v>
          </cell>
          <cell r="N5798">
            <v>24.96</v>
          </cell>
          <cell r="O5798">
            <v>0.23692453725676318</v>
          </cell>
          <cell r="P5798">
            <v>240</v>
          </cell>
          <cell r="Q5798">
            <v>82000</v>
          </cell>
          <cell r="R5798">
            <v>8.0090175605125768</v>
          </cell>
          <cell r="S5798">
            <v>88.002678571428575</v>
          </cell>
          <cell r="T5798">
            <v>27969</v>
          </cell>
          <cell r="U5798">
            <v>12.377068978142082</v>
          </cell>
          <cell r="V5798">
            <v>1884626</v>
          </cell>
          <cell r="W5798">
            <v>31645.5</v>
          </cell>
          <cell r="X5798">
            <v>32.200000000000003</v>
          </cell>
          <cell r="Y5798">
            <v>32.799999999999997</v>
          </cell>
          <cell r="Z5798">
            <v>0</v>
          </cell>
        </row>
        <row r="5799">
          <cell r="A5799">
            <v>43416</v>
          </cell>
          <cell r="B5799">
            <v>0</v>
          </cell>
          <cell r="C5799">
            <v>0</v>
          </cell>
          <cell r="D5799">
            <v>952</v>
          </cell>
          <cell r="E5799">
            <v>1758700</v>
          </cell>
          <cell r="F5799">
            <v>99300</v>
          </cell>
          <cell r="H5799">
            <v>0</v>
          </cell>
          <cell r="I5799">
            <v>0</v>
          </cell>
          <cell r="J5799">
            <v>0</v>
          </cell>
          <cell r="K5799">
            <v>0</v>
          </cell>
          <cell r="L5799">
            <v>80</v>
          </cell>
          <cell r="M5799">
            <v>117</v>
          </cell>
          <cell r="N5799">
            <v>26.91</v>
          </cell>
          <cell r="O5799">
            <v>0.23</v>
          </cell>
          <cell r="P5799">
            <v>240</v>
          </cell>
          <cell r="Q5799">
            <v>81000</v>
          </cell>
          <cell r="R5799">
            <v>7.9401709401709404</v>
          </cell>
          <cell r="S5799">
            <v>11.9</v>
          </cell>
          <cell r="T5799">
            <v>27571</v>
          </cell>
          <cell r="U5799">
            <v>12.369450098765325</v>
          </cell>
          <cell r="V5799">
            <v>1858952</v>
          </cell>
          <cell r="W5799">
            <v>36879.599999999999</v>
          </cell>
          <cell r="X5799">
            <v>39.200000000000003</v>
          </cell>
          <cell r="Y5799">
            <v>25.799999999999997</v>
          </cell>
          <cell r="Z5799">
            <v>0</v>
          </cell>
        </row>
        <row r="5800">
          <cell r="A5800">
            <v>43417</v>
          </cell>
          <cell r="B5800">
            <v>0</v>
          </cell>
          <cell r="C5800">
            <v>0</v>
          </cell>
          <cell r="D5800">
            <v>64127</v>
          </cell>
          <cell r="E5800">
            <v>2093400</v>
          </cell>
          <cell r="F5800">
            <v>110500</v>
          </cell>
          <cell r="H5800">
            <v>0</v>
          </cell>
          <cell r="I5800">
            <v>0</v>
          </cell>
          <cell r="J5800">
            <v>0</v>
          </cell>
          <cell r="K5800">
            <v>0</v>
          </cell>
          <cell r="L5800">
            <v>1390</v>
          </cell>
          <cell r="M5800">
            <v>138.6</v>
          </cell>
          <cell r="N5800">
            <v>33.53</v>
          </cell>
          <cell r="O5800">
            <v>0.24191919191919195</v>
          </cell>
          <cell r="P5800">
            <v>240</v>
          </cell>
          <cell r="Q5800">
            <v>96000</v>
          </cell>
          <cell r="R5800">
            <v>7.9505772005772002</v>
          </cell>
          <cell r="S5800">
            <v>46.134532374100722</v>
          </cell>
          <cell r="T5800">
            <v>34077</v>
          </cell>
          <cell r="U5800">
            <v>12.530811141137207</v>
          </cell>
          <cell r="V5800">
            <v>2268027</v>
          </cell>
          <cell r="W5800">
            <v>51008.4</v>
          </cell>
          <cell r="X5800">
            <v>29.5</v>
          </cell>
          <cell r="Y5800">
            <v>35.5</v>
          </cell>
          <cell r="Z5800">
            <v>0</v>
          </cell>
        </row>
        <row r="5801">
          <cell r="A5801">
            <v>43418</v>
          </cell>
          <cell r="B5801">
            <v>0</v>
          </cell>
          <cell r="C5801">
            <v>0</v>
          </cell>
          <cell r="D5801">
            <v>65148</v>
          </cell>
          <cell r="E5801">
            <v>2180500</v>
          </cell>
          <cell r="F5801">
            <v>114900</v>
          </cell>
          <cell r="H5801">
            <v>0</v>
          </cell>
          <cell r="I5801">
            <v>0</v>
          </cell>
          <cell r="J5801">
            <v>0</v>
          </cell>
          <cell r="K5801">
            <v>0</v>
          </cell>
          <cell r="L5801">
            <v>1760</v>
          </cell>
          <cell r="M5801">
            <v>142.65</v>
          </cell>
          <cell r="N5801">
            <v>33.76</v>
          </cell>
          <cell r="O5801">
            <v>0.2366631615842972</v>
          </cell>
          <cell r="P5801">
            <v>240</v>
          </cell>
          <cell r="Q5801">
            <v>104000</v>
          </cell>
          <cell r="R5801">
            <v>8.0455660708026642</v>
          </cell>
          <cell r="S5801">
            <v>37.015909090909091</v>
          </cell>
          <cell r="T5801">
            <v>27478</v>
          </cell>
          <cell r="U5801">
            <v>9.7081914877392865</v>
          </cell>
          <cell r="V5801">
            <v>2360548</v>
          </cell>
          <cell r="W5801">
            <v>54839.199999999997</v>
          </cell>
          <cell r="X5801">
            <v>25.7</v>
          </cell>
          <cell r="Y5801">
            <v>39.299999999999997</v>
          </cell>
          <cell r="Z5801">
            <v>0</v>
          </cell>
        </row>
        <row r="5802">
          <cell r="A5802">
            <v>43419</v>
          </cell>
          <cell r="B5802">
            <v>0</v>
          </cell>
          <cell r="C5802">
            <v>0</v>
          </cell>
          <cell r="D5802">
            <v>107681</v>
          </cell>
          <cell r="E5802">
            <v>2080400</v>
          </cell>
          <cell r="F5802">
            <v>108800</v>
          </cell>
          <cell r="H5802">
            <v>0</v>
          </cell>
          <cell r="I5802">
            <v>0</v>
          </cell>
          <cell r="J5802">
            <v>0</v>
          </cell>
          <cell r="K5802">
            <v>0</v>
          </cell>
          <cell r="L5802">
            <v>1530</v>
          </cell>
          <cell r="M5802">
            <v>136.75</v>
          </cell>
          <cell r="N5802">
            <v>33.130000000000003</v>
          </cell>
          <cell r="O5802">
            <v>0.24226691042047535</v>
          </cell>
          <cell r="P5802">
            <v>240</v>
          </cell>
          <cell r="Q5802">
            <v>96000</v>
          </cell>
          <cell r="R5802">
            <v>8.0043875685557584</v>
          </cell>
          <cell r="S5802">
            <v>70.379738562091504</v>
          </cell>
          <cell r="T5802">
            <v>24450</v>
          </cell>
          <cell r="U5802">
            <v>8.8778217069147249</v>
          </cell>
          <cell r="V5802">
            <v>2296881</v>
          </cell>
          <cell r="W5802">
            <v>53938</v>
          </cell>
          <cell r="X5802">
            <v>29</v>
          </cell>
          <cell r="Y5802">
            <v>36</v>
          </cell>
          <cell r="Z5802">
            <v>0</v>
          </cell>
        </row>
        <row r="5803">
          <cell r="A5803">
            <v>43420</v>
          </cell>
          <cell r="B5803">
            <v>0</v>
          </cell>
          <cell r="C5803">
            <v>0</v>
          </cell>
          <cell r="D5803">
            <v>1578</v>
          </cell>
          <cell r="E5803">
            <v>1799900</v>
          </cell>
          <cell r="F5803">
            <v>99100</v>
          </cell>
          <cell r="H5803">
            <v>0</v>
          </cell>
          <cell r="I5803">
            <v>0</v>
          </cell>
          <cell r="J5803">
            <v>0</v>
          </cell>
          <cell r="K5803">
            <v>0</v>
          </cell>
          <cell r="L5803">
            <v>240</v>
          </cell>
          <cell r="M5803">
            <v>122.25</v>
          </cell>
          <cell r="N5803">
            <v>28.86</v>
          </cell>
          <cell r="O5803">
            <v>0.23607361963190185</v>
          </cell>
          <cell r="P5803">
            <v>240</v>
          </cell>
          <cell r="Q5803">
            <v>90000</v>
          </cell>
          <cell r="R5803">
            <v>7.7668711656441713</v>
          </cell>
          <cell r="S5803">
            <v>6.5750000000000002</v>
          </cell>
          <cell r="T5803">
            <v>25993</v>
          </cell>
          <cell r="U5803">
            <v>11.406089095001626</v>
          </cell>
          <cell r="V5803">
            <v>1900578</v>
          </cell>
          <cell r="W5803">
            <v>38921.199999999997</v>
          </cell>
          <cell r="X5803">
            <v>35.700000000000003</v>
          </cell>
          <cell r="Y5803">
            <v>29.299999999999997</v>
          </cell>
          <cell r="Z5803">
            <v>0</v>
          </cell>
        </row>
        <row r="5804">
          <cell r="A5804">
            <v>43421</v>
          </cell>
          <cell r="B5804">
            <v>0</v>
          </cell>
          <cell r="C5804">
            <v>0</v>
          </cell>
          <cell r="D5804">
            <v>1072</v>
          </cell>
          <cell r="E5804">
            <v>1567800</v>
          </cell>
          <cell r="F5804">
            <v>87700</v>
          </cell>
          <cell r="H5804">
            <v>0</v>
          </cell>
          <cell r="I5804">
            <v>0</v>
          </cell>
          <cell r="J5804">
            <v>0</v>
          </cell>
          <cell r="K5804">
            <v>0</v>
          </cell>
          <cell r="L5804">
            <v>90</v>
          </cell>
          <cell r="M5804">
            <v>105</v>
          </cell>
          <cell r="N5804">
            <v>24.82</v>
          </cell>
          <cell r="O5804">
            <v>0.23638095238095239</v>
          </cell>
          <cell r="P5804">
            <v>240</v>
          </cell>
          <cell r="Q5804">
            <v>81000</v>
          </cell>
          <cell r="R5804">
            <v>7.8833333333333337</v>
          </cell>
          <cell r="S5804">
            <v>11.911111111111111</v>
          </cell>
          <cell r="T5804">
            <v>29024</v>
          </cell>
          <cell r="U5804">
            <v>14.612112241423855</v>
          </cell>
          <cell r="V5804">
            <v>1656572</v>
          </cell>
          <cell r="W5804">
            <v>31082</v>
          </cell>
          <cell r="X5804">
            <v>40</v>
          </cell>
          <cell r="Y5804">
            <v>25</v>
          </cell>
          <cell r="Z5804">
            <v>0</v>
          </cell>
        </row>
        <row r="5805">
          <cell r="A5805">
            <v>43422</v>
          </cell>
          <cell r="B5805">
            <v>0</v>
          </cell>
          <cell r="C5805">
            <v>0</v>
          </cell>
          <cell r="D5805">
            <v>1303</v>
          </cell>
          <cell r="E5805">
            <v>1686800</v>
          </cell>
          <cell r="F5805">
            <v>98000</v>
          </cell>
          <cell r="H5805">
            <v>0</v>
          </cell>
          <cell r="I5805">
            <v>0</v>
          </cell>
          <cell r="J5805">
            <v>0</v>
          </cell>
          <cell r="K5805">
            <v>0</v>
          </cell>
          <cell r="L5805">
            <v>100</v>
          </cell>
          <cell r="M5805">
            <v>112.85</v>
          </cell>
          <cell r="N5805">
            <v>26.99</v>
          </cell>
          <cell r="O5805">
            <v>0.23916703588834737</v>
          </cell>
          <cell r="P5805">
            <v>240</v>
          </cell>
          <cell r="Q5805">
            <v>72000</v>
          </cell>
          <cell r="R5805">
            <v>7.9078422684980065</v>
          </cell>
          <cell r="S5805">
            <v>13.03</v>
          </cell>
          <cell r="T5805">
            <v>29341</v>
          </cell>
          <cell r="U5805">
            <v>13.700438328584633</v>
          </cell>
          <cell r="V5805">
            <v>1786103</v>
          </cell>
          <cell r="W5805">
            <v>33790.300000000003</v>
          </cell>
          <cell r="X5805">
            <v>39.799999999999997</v>
          </cell>
          <cell r="Y5805">
            <v>25.200000000000003</v>
          </cell>
          <cell r="Z5805">
            <v>0</v>
          </cell>
        </row>
        <row r="5806">
          <cell r="A5806">
            <v>43423</v>
          </cell>
          <cell r="B5806">
            <v>0</v>
          </cell>
          <cell r="C5806">
            <v>0</v>
          </cell>
          <cell r="D5806">
            <v>0</v>
          </cell>
          <cell r="E5806">
            <v>1788200</v>
          </cell>
          <cell r="F5806">
            <v>99700</v>
          </cell>
          <cell r="H5806">
            <v>0</v>
          </cell>
          <cell r="I5806">
            <v>0</v>
          </cell>
          <cell r="J5806">
            <v>0</v>
          </cell>
          <cell r="K5806">
            <v>0</v>
          </cell>
          <cell r="L5806">
            <v>0</v>
          </cell>
          <cell r="M5806">
            <v>119.45</v>
          </cell>
          <cell r="N5806">
            <v>28.32</v>
          </cell>
          <cell r="O5806">
            <v>0.23708664713269151</v>
          </cell>
          <cell r="P5806">
            <v>240</v>
          </cell>
          <cell r="Q5806">
            <v>80000</v>
          </cell>
          <cell r="R5806">
            <v>7.9024696525742986</v>
          </cell>
          <cell r="S5806" t="str">
            <v/>
          </cell>
          <cell r="T5806">
            <v>29108</v>
          </cell>
          <cell r="U5806">
            <v>12.858770061973621</v>
          </cell>
          <cell r="V5806">
            <v>1887900</v>
          </cell>
          <cell r="W5806">
            <v>37977.5</v>
          </cell>
          <cell r="X5806">
            <v>38.4</v>
          </cell>
          <cell r="Y5806">
            <v>26.6</v>
          </cell>
          <cell r="Z5806">
            <v>0</v>
          </cell>
        </row>
        <row r="5807">
          <cell r="A5807">
            <v>43424</v>
          </cell>
          <cell r="B5807">
            <v>0</v>
          </cell>
          <cell r="C5807">
            <v>0</v>
          </cell>
          <cell r="D5807">
            <v>9956</v>
          </cell>
          <cell r="E5807">
            <v>1983000</v>
          </cell>
          <cell r="F5807">
            <v>104700</v>
          </cell>
          <cell r="H5807">
            <v>0</v>
          </cell>
          <cell r="I5807">
            <v>0</v>
          </cell>
          <cell r="J5807">
            <v>0</v>
          </cell>
          <cell r="K5807">
            <v>0</v>
          </cell>
          <cell r="L5807">
            <v>320</v>
          </cell>
          <cell r="M5807">
            <v>130.30000000000001</v>
          </cell>
          <cell r="N5807">
            <v>30.79</v>
          </cell>
          <cell r="O5807">
            <v>0.23630084420567918</v>
          </cell>
          <cell r="P5807">
            <v>240</v>
          </cell>
          <cell r="Q5807">
            <v>86000</v>
          </cell>
          <cell r="R5807">
            <v>8.0111281657712965</v>
          </cell>
          <cell r="S5807">
            <v>31.112500000000001</v>
          </cell>
          <cell r="T5807">
            <v>26197</v>
          </cell>
          <cell r="U5807">
            <v>10.415577196642348</v>
          </cell>
          <cell r="V5807">
            <v>2097656</v>
          </cell>
          <cell r="W5807">
            <v>46376.9</v>
          </cell>
          <cell r="X5807">
            <v>34.299999999999997</v>
          </cell>
          <cell r="Y5807">
            <v>30.700000000000003</v>
          </cell>
          <cell r="Z5807">
            <v>0</v>
          </cell>
        </row>
        <row r="5808">
          <cell r="A5808">
            <v>43425</v>
          </cell>
          <cell r="B5808">
            <v>0</v>
          </cell>
          <cell r="C5808">
            <v>0</v>
          </cell>
          <cell r="D5808">
            <v>8570</v>
          </cell>
          <cell r="E5808">
            <v>1769700</v>
          </cell>
          <cell r="F5808">
            <v>96600</v>
          </cell>
          <cell r="H5808">
            <v>0</v>
          </cell>
          <cell r="I5808">
            <v>0</v>
          </cell>
          <cell r="J5808">
            <v>0</v>
          </cell>
          <cell r="K5808">
            <v>0</v>
          </cell>
          <cell r="L5808">
            <v>230</v>
          </cell>
          <cell r="M5808">
            <v>115.05</v>
          </cell>
          <cell r="N5808">
            <v>27.19</v>
          </cell>
          <cell r="O5808">
            <v>0.23633202955236854</v>
          </cell>
          <cell r="P5808">
            <v>240</v>
          </cell>
          <cell r="Q5808">
            <v>88000</v>
          </cell>
          <cell r="R5808">
            <v>8.1108213820078223</v>
          </cell>
          <cell r="S5808">
            <v>37.260869565217391</v>
          </cell>
          <cell r="T5808">
            <v>25415</v>
          </cell>
          <cell r="U5808">
            <v>11.305375839391532</v>
          </cell>
          <cell r="V5808">
            <v>1874870</v>
          </cell>
          <cell r="W5808">
            <v>38320.300000000003</v>
          </cell>
          <cell r="X5808">
            <v>34.5</v>
          </cell>
          <cell r="Y5808">
            <v>30.5</v>
          </cell>
          <cell r="Z5808">
            <v>0</v>
          </cell>
        </row>
        <row r="5809">
          <cell r="A5809">
            <v>43426</v>
          </cell>
          <cell r="B5809">
            <v>0</v>
          </cell>
          <cell r="C5809">
            <v>0</v>
          </cell>
          <cell r="D5809">
            <v>1166</v>
          </cell>
          <cell r="E5809">
            <v>1514800</v>
          </cell>
          <cell r="F5809">
            <v>87000</v>
          </cell>
          <cell r="H5809">
            <v>0</v>
          </cell>
          <cell r="I5809">
            <v>0</v>
          </cell>
          <cell r="J5809">
            <v>0</v>
          </cell>
          <cell r="K5809">
            <v>0</v>
          </cell>
          <cell r="L5809">
            <v>80</v>
          </cell>
          <cell r="M5809">
            <v>98.55</v>
          </cell>
          <cell r="N5809">
            <v>23.41</v>
          </cell>
          <cell r="O5809">
            <v>0.23754439370877728</v>
          </cell>
          <cell r="P5809">
            <v>240</v>
          </cell>
          <cell r="Q5809">
            <v>76000</v>
          </cell>
          <cell r="R5809">
            <v>8.1268391679350582</v>
          </cell>
          <cell r="S5809">
            <v>14.574999999999999</v>
          </cell>
          <cell r="T5809">
            <v>21864</v>
          </cell>
          <cell r="U5809">
            <v>11.375522624934028</v>
          </cell>
          <cell r="V5809">
            <v>1602966</v>
          </cell>
          <cell r="W5809">
            <v>28914.400000000001</v>
          </cell>
          <cell r="X5809">
            <v>41.4</v>
          </cell>
          <cell r="Y5809">
            <v>23.6</v>
          </cell>
          <cell r="Z5809">
            <v>0</v>
          </cell>
        </row>
        <row r="5810">
          <cell r="A5810">
            <v>43427</v>
          </cell>
          <cell r="B5810">
            <v>0</v>
          </cell>
          <cell r="C5810">
            <v>0</v>
          </cell>
          <cell r="D5810">
            <v>1079</v>
          </cell>
          <cell r="E5810">
            <v>1514500</v>
          </cell>
          <cell r="F5810">
            <v>89500</v>
          </cell>
          <cell r="H5810">
            <v>0</v>
          </cell>
          <cell r="I5810">
            <v>0</v>
          </cell>
          <cell r="J5810">
            <v>0</v>
          </cell>
          <cell r="K5810">
            <v>0</v>
          </cell>
          <cell r="L5810">
            <v>70</v>
          </cell>
          <cell r="M5810">
            <v>98.4</v>
          </cell>
          <cell r="N5810">
            <v>24.11</v>
          </cell>
          <cell r="O5810">
            <v>0.24502032520325201</v>
          </cell>
          <cell r="P5810">
            <v>240</v>
          </cell>
          <cell r="Q5810">
            <v>67000</v>
          </cell>
          <cell r="R5810">
            <v>8.1504065040650406</v>
          </cell>
          <cell r="S5810">
            <v>15.414285714285715</v>
          </cell>
          <cell r="T5810">
            <v>24002</v>
          </cell>
          <cell r="U5810">
            <v>12.471453430018085</v>
          </cell>
          <cell r="V5810">
            <v>1605079</v>
          </cell>
          <cell r="W5810">
            <v>28387</v>
          </cell>
          <cell r="X5810">
            <v>42.7</v>
          </cell>
          <cell r="Y5810">
            <v>22.299999999999997</v>
          </cell>
          <cell r="Z5810">
            <v>0</v>
          </cell>
        </row>
        <row r="5811">
          <cell r="A5811">
            <v>43428</v>
          </cell>
          <cell r="B5811">
            <v>0</v>
          </cell>
          <cell r="C5811">
            <v>0</v>
          </cell>
          <cell r="D5811">
            <v>1330</v>
          </cell>
          <cell r="E5811">
            <v>1296500</v>
          </cell>
          <cell r="F5811">
            <v>73600</v>
          </cell>
          <cell r="H5811">
            <v>0</v>
          </cell>
          <cell r="I5811">
            <v>0</v>
          </cell>
          <cell r="J5811">
            <v>0</v>
          </cell>
          <cell r="K5811">
            <v>0</v>
          </cell>
          <cell r="L5811">
            <v>60</v>
          </cell>
          <cell r="M5811">
            <v>85.5</v>
          </cell>
          <cell r="N5811">
            <v>19.43</v>
          </cell>
          <cell r="O5811">
            <v>0.22725146198830409</v>
          </cell>
          <cell r="P5811">
            <v>240</v>
          </cell>
          <cell r="Q5811">
            <v>62000</v>
          </cell>
          <cell r="R5811">
            <v>8.0122807017543867</v>
          </cell>
          <cell r="S5811">
            <v>22.166666666666668</v>
          </cell>
          <cell r="T5811">
            <v>24386</v>
          </cell>
          <cell r="U5811">
            <v>14.829720802374164</v>
          </cell>
          <cell r="V5811">
            <v>1371430</v>
          </cell>
          <cell r="W5811">
            <v>22194.3</v>
          </cell>
          <cell r="X5811">
            <v>51.2</v>
          </cell>
          <cell r="Y5811">
            <v>13.799999999999997</v>
          </cell>
          <cell r="Z5811">
            <v>0</v>
          </cell>
        </row>
        <row r="5812">
          <cell r="A5812">
            <v>43429</v>
          </cell>
          <cell r="B5812">
            <v>0</v>
          </cell>
          <cell r="C5812">
            <v>0</v>
          </cell>
          <cell r="D5812">
            <v>1234</v>
          </cell>
          <cell r="E5812">
            <v>1304300</v>
          </cell>
          <cell r="F5812">
            <v>73700</v>
          </cell>
          <cell r="H5812">
            <v>0</v>
          </cell>
          <cell r="I5812">
            <v>0</v>
          </cell>
          <cell r="J5812">
            <v>0</v>
          </cell>
          <cell r="K5812">
            <v>0</v>
          </cell>
          <cell r="L5812">
            <v>130</v>
          </cell>
          <cell r="M5812">
            <v>86.8</v>
          </cell>
          <cell r="N5812">
            <v>20.77</v>
          </cell>
          <cell r="O5812">
            <v>0.2392857142857143</v>
          </cell>
          <cell r="P5812">
            <v>240</v>
          </cell>
          <cell r="Q5812">
            <v>62000</v>
          </cell>
          <cell r="R5812">
            <v>7.9377880184331797</v>
          </cell>
          <cell r="S5812">
            <v>9.4923076923076923</v>
          </cell>
          <cell r="T5812">
            <v>21859</v>
          </cell>
          <cell r="U5812">
            <v>13.217775953899046</v>
          </cell>
          <cell r="V5812">
            <v>1379234</v>
          </cell>
          <cell r="W5812">
            <v>22523.7</v>
          </cell>
          <cell r="X5812">
            <v>51.2</v>
          </cell>
          <cell r="Y5812">
            <v>13.799999999999997</v>
          </cell>
          <cell r="Z5812">
            <v>0</v>
          </cell>
        </row>
        <row r="5813">
          <cell r="A5813">
            <v>43430</v>
          </cell>
          <cell r="B5813">
            <v>0</v>
          </cell>
          <cell r="C5813">
            <v>0</v>
          </cell>
          <cell r="D5813">
            <v>7901</v>
          </cell>
          <cell r="E5813">
            <v>1974200</v>
          </cell>
          <cell r="F5813">
            <v>102600</v>
          </cell>
          <cell r="H5813">
            <v>0</v>
          </cell>
          <cell r="I5813">
            <v>0</v>
          </cell>
          <cell r="J5813">
            <v>0</v>
          </cell>
          <cell r="K5813">
            <v>0</v>
          </cell>
          <cell r="L5813">
            <v>850</v>
          </cell>
          <cell r="M5813">
            <v>129.35</v>
          </cell>
          <cell r="N5813">
            <v>29.96</v>
          </cell>
          <cell r="O5813">
            <v>0.23161963664476229</v>
          </cell>
          <cell r="P5813">
            <v>240</v>
          </cell>
          <cell r="Q5813">
            <v>91000</v>
          </cell>
          <cell r="R5813">
            <v>8.0278314650173943</v>
          </cell>
          <cell r="S5813">
            <v>9.2952941176470585</v>
          </cell>
          <cell r="T5813">
            <v>23052</v>
          </cell>
          <cell r="U5813">
            <v>9.2221225010205305</v>
          </cell>
          <cell r="V5813">
            <v>2084701</v>
          </cell>
          <cell r="W5813">
            <v>45837.1</v>
          </cell>
          <cell r="X5813">
            <v>34</v>
          </cell>
          <cell r="Y5813">
            <v>31</v>
          </cell>
          <cell r="Z5813">
            <v>0</v>
          </cell>
        </row>
        <row r="5814">
          <cell r="A5814">
            <v>43431</v>
          </cell>
          <cell r="B5814">
            <v>0</v>
          </cell>
          <cell r="C5814">
            <v>0</v>
          </cell>
          <cell r="D5814">
            <v>28963</v>
          </cell>
          <cell r="E5814">
            <v>2106400</v>
          </cell>
          <cell r="F5814">
            <v>106100</v>
          </cell>
          <cell r="H5814">
            <v>0</v>
          </cell>
          <cell r="I5814">
            <v>0</v>
          </cell>
          <cell r="J5814">
            <v>0</v>
          </cell>
          <cell r="K5814">
            <v>0</v>
          </cell>
          <cell r="L5814">
            <v>1350</v>
          </cell>
          <cell r="M5814">
            <v>136.15</v>
          </cell>
          <cell r="N5814">
            <v>31.48</v>
          </cell>
          <cell r="O5814">
            <v>0.23121557106132942</v>
          </cell>
          <cell r="P5814">
            <v>240</v>
          </cell>
          <cell r="Q5814">
            <v>101000</v>
          </cell>
          <cell r="R5814">
            <v>8.1252295262578045</v>
          </cell>
          <cell r="S5814">
            <v>21.454074074074075</v>
          </cell>
          <cell r="T5814">
            <v>23406</v>
          </cell>
          <cell r="U5814">
            <v>8.708867378136512</v>
          </cell>
          <cell r="V5814">
            <v>2241463</v>
          </cell>
          <cell r="W5814">
            <v>51122.3</v>
          </cell>
          <cell r="X5814">
            <v>25.2</v>
          </cell>
          <cell r="Y5814">
            <v>39.799999999999997</v>
          </cell>
          <cell r="Z5814">
            <v>0</v>
          </cell>
        </row>
        <row r="5815">
          <cell r="A5815">
            <v>43432</v>
          </cell>
          <cell r="B5815">
            <v>0</v>
          </cell>
          <cell r="C5815">
            <v>0</v>
          </cell>
          <cell r="D5815">
            <v>45351</v>
          </cell>
          <cell r="E5815">
            <v>2066600</v>
          </cell>
          <cell r="F5815">
            <v>104400</v>
          </cell>
          <cell r="H5815">
            <v>0</v>
          </cell>
          <cell r="I5815">
            <v>0</v>
          </cell>
          <cell r="J5815">
            <v>0</v>
          </cell>
          <cell r="K5815">
            <v>0</v>
          </cell>
          <cell r="L5815">
            <v>1560</v>
          </cell>
          <cell r="M5815">
            <v>135</v>
          </cell>
          <cell r="N5815">
            <v>31.06</v>
          </cell>
          <cell r="O5815">
            <v>0.23007407407407407</v>
          </cell>
          <cell r="P5815">
            <v>240</v>
          </cell>
          <cell r="Q5815">
            <v>101000</v>
          </cell>
          <cell r="R5815">
            <v>8.0407407407407412</v>
          </cell>
          <cell r="S5815">
            <v>29.071153846153845</v>
          </cell>
          <cell r="T5815">
            <v>27437</v>
          </cell>
          <cell r="U5815">
            <v>10.324383637790223</v>
          </cell>
          <cell r="V5815">
            <v>2216351</v>
          </cell>
          <cell r="W5815">
            <v>49731</v>
          </cell>
          <cell r="X5815">
            <v>23.6</v>
          </cell>
          <cell r="Y5815">
            <v>41.4</v>
          </cell>
          <cell r="Z5815">
            <v>0</v>
          </cell>
        </row>
        <row r="5816">
          <cell r="A5816">
            <v>43433</v>
          </cell>
          <cell r="B5816">
            <v>0</v>
          </cell>
          <cell r="C5816">
            <v>0</v>
          </cell>
          <cell r="D5816">
            <v>735</v>
          </cell>
          <cell r="E5816">
            <v>1580600</v>
          </cell>
          <cell r="F5816">
            <v>87000</v>
          </cell>
          <cell r="H5816">
            <v>0</v>
          </cell>
          <cell r="I5816">
            <v>0</v>
          </cell>
          <cell r="J5816">
            <v>0</v>
          </cell>
          <cell r="K5816">
            <v>0</v>
          </cell>
          <cell r="L5816">
            <v>70</v>
          </cell>
          <cell r="M5816">
            <v>104.55</v>
          </cell>
          <cell r="N5816">
            <v>24.18</v>
          </cell>
          <cell r="O5816">
            <v>0.23127690100430418</v>
          </cell>
          <cell r="P5816">
            <v>240</v>
          </cell>
          <cell r="Q5816">
            <v>75000</v>
          </cell>
          <cell r="R5816">
            <v>7.975131516021043</v>
          </cell>
          <cell r="S5816">
            <v>10.5</v>
          </cell>
          <cell r="T5816">
            <v>26356</v>
          </cell>
          <cell r="U5816">
            <v>13.175353870775355</v>
          </cell>
          <cell r="V5816">
            <v>1668335</v>
          </cell>
          <cell r="W5816">
            <v>31237.7</v>
          </cell>
          <cell r="X5816">
            <v>41.9</v>
          </cell>
          <cell r="Y5816">
            <v>23.1</v>
          </cell>
          <cell r="Z5816">
            <v>0</v>
          </cell>
        </row>
        <row r="5817">
          <cell r="A5817">
            <v>43434</v>
          </cell>
          <cell r="B5817">
            <v>0</v>
          </cell>
          <cell r="C5817">
            <v>0</v>
          </cell>
          <cell r="D5817">
            <v>1166</v>
          </cell>
          <cell r="E5817">
            <v>1351400</v>
          </cell>
          <cell r="F5817">
            <v>75800</v>
          </cell>
          <cell r="H5817">
            <v>0</v>
          </cell>
          <cell r="I5817">
            <v>0</v>
          </cell>
          <cell r="J5817">
            <v>0</v>
          </cell>
          <cell r="K5817">
            <v>0</v>
          </cell>
          <cell r="L5817">
            <v>40</v>
          </cell>
          <cell r="M5817">
            <v>89.85</v>
          </cell>
          <cell r="N5817">
            <v>21.11</v>
          </cell>
          <cell r="O5817">
            <v>0.23494713411240958</v>
          </cell>
          <cell r="P5817">
            <v>240</v>
          </cell>
          <cell r="Q5817">
            <v>64000</v>
          </cell>
          <cell r="R5817">
            <v>7.9421257651641621</v>
          </cell>
          <cell r="S5817">
            <v>29.15</v>
          </cell>
          <cell r="T5817">
            <v>23327</v>
          </cell>
          <cell r="U5817">
            <v>13.620261193559632</v>
          </cell>
          <cell r="V5817">
            <v>1428366</v>
          </cell>
          <cell r="W5817">
            <v>24164.5</v>
          </cell>
          <cell r="X5817">
            <v>49.4</v>
          </cell>
          <cell r="Y5817">
            <v>15.600000000000001</v>
          </cell>
          <cell r="Z5817">
            <v>0</v>
          </cell>
        </row>
        <row r="5818">
          <cell r="A5818">
            <v>43435</v>
          </cell>
          <cell r="B5818">
            <v>0</v>
          </cell>
          <cell r="C5818">
            <v>0</v>
          </cell>
          <cell r="D5818">
            <v>1524</v>
          </cell>
          <cell r="E5818">
            <v>1132700</v>
          </cell>
          <cell r="F5818">
            <v>67300</v>
          </cell>
          <cell r="H5818">
            <v>0</v>
          </cell>
          <cell r="I5818">
            <v>0</v>
          </cell>
          <cell r="J5818">
            <v>0</v>
          </cell>
          <cell r="K5818">
            <v>0</v>
          </cell>
          <cell r="L5818">
            <v>110</v>
          </cell>
          <cell r="M5818">
            <v>76.599999999999994</v>
          </cell>
          <cell r="N5818">
            <v>19.989999999999998</v>
          </cell>
          <cell r="O5818">
            <v>0.26096605744125329</v>
          </cell>
          <cell r="P5818">
            <v>240</v>
          </cell>
          <cell r="Q5818">
            <v>51000</v>
          </cell>
          <cell r="R5818">
            <v>7.8328981723237598</v>
          </cell>
          <cell r="S5818">
            <v>13.854545454545455</v>
          </cell>
          <cell r="T5818">
            <v>22614</v>
          </cell>
          <cell r="U5818">
            <v>15.696795070260769</v>
          </cell>
          <cell r="V5818">
            <v>1201524</v>
          </cell>
          <cell r="W5818">
            <v>16445.099999999999</v>
          </cell>
          <cell r="X5818">
            <v>58.1</v>
          </cell>
          <cell r="Y5818">
            <v>6.8999999999999986</v>
          </cell>
          <cell r="Z5818">
            <v>6.0951999999999984</v>
          </cell>
        </row>
        <row r="5819">
          <cell r="A5819">
            <v>43436</v>
          </cell>
          <cell r="B5819">
            <v>0</v>
          </cell>
          <cell r="C5819">
            <v>0</v>
          </cell>
          <cell r="D5819">
            <v>1518</v>
          </cell>
          <cell r="E5819">
            <v>1336900</v>
          </cell>
          <cell r="F5819">
            <v>78400</v>
          </cell>
          <cell r="H5819">
            <v>0</v>
          </cell>
          <cell r="I5819">
            <v>0</v>
          </cell>
          <cell r="J5819">
            <v>0</v>
          </cell>
          <cell r="K5819">
            <v>0</v>
          </cell>
          <cell r="L5819">
            <v>100</v>
          </cell>
          <cell r="M5819">
            <v>88.95</v>
          </cell>
          <cell r="N5819">
            <v>22.15</v>
          </cell>
          <cell r="O5819">
            <v>0.24901630129286115</v>
          </cell>
          <cell r="P5819">
            <v>240</v>
          </cell>
          <cell r="Q5819">
            <v>68000</v>
          </cell>
          <cell r="R5819">
            <v>7.9555930297920181</v>
          </cell>
          <cell r="S5819">
            <v>15.18</v>
          </cell>
          <cell r="T5819">
            <v>23619</v>
          </cell>
          <cell r="U5819">
            <v>13.903159050774342</v>
          </cell>
          <cell r="V5819">
            <v>1416818</v>
          </cell>
          <cell r="W5819">
            <v>23330.400000000001</v>
          </cell>
          <cell r="X5819">
            <v>51.7</v>
          </cell>
          <cell r="Y5819">
            <v>13.299999999999997</v>
          </cell>
          <cell r="Z5819">
            <v>0</v>
          </cell>
        </row>
        <row r="5820">
          <cell r="A5820">
            <v>43437</v>
          </cell>
          <cell r="B5820">
            <v>0</v>
          </cell>
          <cell r="C5820">
            <v>0</v>
          </cell>
          <cell r="D5820">
            <v>1500</v>
          </cell>
          <cell r="E5820">
            <v>1696500</v>
          </cell>
          <cell r="F5820">
            <v>99600</v>
          </cell>
          <cell r="H5820">
            <v>0</v>
          </cell>
          <cell r="I5820">
            <v>0</v>
          </cell>
          <cell r="J5820">
            <v>0</v>
          </cell>
          <cell r="K5820">
            <v>0</v>
          </cell>
          <cell r="L5820">
            <v>100</v>
          </cell>
          <cell r="M5820">
            <v>112.6</v>
          </cell>
          <cell r="N5820">
            <v>27.1</v>
          </cell>
          <cell r="O5820">
            <v>0.24067495559502666</v>
          </cell>
          <cell r="P5820">
            <v>240</v>
          </cell>
          <cell r="Q5820">
            <v>75000</v>
          </cell>
          <cell r="R5820">
            <v>7.9755772646536416</v>
          </cell>
          <cell r="S5820">
            <v>15</v>
          </cell>
          <cell r="T5820">
            <v>25582</v>
          </cell>
          <cell r="U5820">
            <v>11.868818424566088</v>
          </cell>
          <cell r="V5820">
            <v>1797600</v>
          </cell>
          <cell r="W5820">
            <v>34386.199999999997</v>
          </cell>
          <cell r="X5820">
            <v>39.700000000000003</v>
          </cell>
          <cell r="Y5820">
            <v>25.299999999999997</v>
          </cell>
          <cell r="Z5820">
            <v>0</v>
          </cell>
        </row>
        <row r="5821">
          <cell r="A5821">
            <v>43438</v>
          </cell>
          <cell r="B5821">
            <v>0</v>
          </cell>
          <cell r="C5821">
            <v>0</v>
          </cell>
          <cell r="D5821">
            <v>1145</v>
          </cell>
          <cell r="E5821">
            <v>1835000</v>
          </cell>
          <cell r="F5821">
            <v>102400</v>
          </cell>
          <cell r="H5821">
            <v>0</v>
          </cell>
          <cell r="I5821">
            <v>0</v>
          </cell>
          <cell r="J5821">
            <v>0</v>
          </cell>
          <cell r="K5821">
            <v>0</v>
          </cell>
          <cell r="L5821">
            <v>90</v>
          </cell>
          <cell r="M5821">
            <v>122.1</v>
          </cell>
          <cell r="N5821">
            <v>29.59</v>
          </cell>
          <cell r="O5821">
            <v>0.24234234234234237</v>
          </cell>
          <cell r="P5821">
            <v>240</v>
          </cell>
          <cell r="Q5821">
            <v>82000</v>
          </cell>
          <cell r="R5821">
            <v>7.9336609336609341</v>
          </cell>
          <cell r="S5821">
            <v>12.722222222222221</v>
          </cell>
          <cell r="T5821">
            <v>25358</v>
          </cell>
          <cell r="U5821">
            <v>10.909507904123968</v>
          </cell>
          <cell r="V5821">
            <v>1938545</v>
          </cell>
          <cell r="W5821">
            <v>40705</v>
          </cell>
          <cell r="X5821">
            <v>34.5</v>
          </cell>
          <cell r="Y5821">
            <v>30.5</v>
          </cell>
          <cell r="Z5821">
            <v>0</v>
          </cell>
        </row>
        <row r="5822">
          <cell r="A5822">
            <v>43439</v>
          </cell>
          <cell r="B5822">
            <v>0</v>
          </cell>
          <cell r="C5822">
            <v>0</v>
          </cell>
          <cell r="D5822">
            <v>1293</v>
          </cell>
          <cell r="E5822">
            <v>1888200</v>
          </cell>
          <cell r="F5822">
            <v>104000</v>
          </cell>
          <cell r="H5822">
            <v>0</v>
          </cell>
          <cell r="I5822">
            <v>0</v>
          </cell>
          <cell r="J5822">
            <v>0</v>
          </cell>
          <cell r="K5822">
            <v>0</v>
          </cell>
          <cell r="L5822">
            <v>90</v>
          </cell>
          <cell r="M5822">
            <v>124.75</v>
          </cell>
          <cell r="N5822">
            <v>30.13</v>
          </cell>
          <cell r="O5822">
            <v>0.24152304609218436</v>
          </cell>
          <cell r="P5822">
            <v>240</v>
          </cell>
          <cell r="Q5822">
            <v>86000</v>
          </cell>
          <cell r="R5822">
            <v>7.9847695390781563</v>
          </cell>
          <cell r="S5822">
            <v>14.366666666666667</v>
          </cell>
          <cell r="T5822">
            <v>27926</v>
          </cell>
          <cell r="U5822">
            <v>11.683153138736881</v>
          </cell>
          <cell r="V5822">
            <v>1993493</v>
          </cell>
          <cell r="W5822">
            <v>43534.2</v>
          </cell>
          <cell r="X5822">
            <v>32.6</v>
          </cell>
          <cell r="Y5822">
            <v>32.4</v>
          </cell>
          <cell r="Z5822">
            <v>0</v>
          </cell>
        </row>
        <row r="5823">
          <cell r="A5823">
            <v>43440</v>
          </cell>
          <cell r="B5823">
            <v>0</v>
          </cell>
          <cell r="C5823">
            <v>0</v>
          </cell>
          <cell r="D5823">
            <v>1039</v>
          </cell>
          <cell r="E5823">
            <v>1874600</v>
          </cell>
          <cell r="F5823">
            <v>101500</v>
          </cell>
          <cell r="H5823">
            <v>0</v>
          </cell>
          <cell r="I5823">
            <v>0</v>
          </cell>
          <cell r="J5823">
            <v>0</v>
          </cell>
          <cell r="K5823">
            <v>0</v>
          </cell>
          <cell r="L5823">
            <v>30</v>
          </cell>
          <cell r="M5823">
            <v>123.75</v>
          </cell>
          <cell r="N5823">
            <v>29.5</v>
          </cell>
          <cell r="O5823">
            <v>0.23838383838383839</v>
          </cell>
          <cell r="P5823">
            <v>240</v>
          </cell>
          <cell r="Q5823">
            <v>85000</v>
          </cell>
          <cell r="R5823">
            <v>7.9842424242424244</v>
          </cell>
          <cell r="S5823">
            <v>34.633333333333333</v>
          </cell>
          <cell r="T5823">
            <v>25539</v>
          </cell>
          <cell r="U5823">
            <v>10.772902663899705</v>
          </cell>
          <cell r="V5823">
            <v>1977139</v>
          </cell>
          <cell r="W5823">
            <v>42956.800000000003</v>
          </cell>
          <cell r="X5823">
            <v>35</v>
          </cell>
          <cell r="Y5823">
            <v>30</v>
          </cell>
          <cell r="Z5823">
            <v>0</v>
          </cell>
        </row>
        <row r="5824">
          <cell r="A5824">
            <v>43441</v>
          </cell>
          <cell r="B5824">
            <v>0</v>
          </cell>
          <cell r="C5824">
            <v>0</v>
          </cell>
          <cell r="D5824">
            <v>16654</v>
          </cell>
          <cell r="E5824">
            <v>1998400</v>
          </cell>
          <cell r="F5824">
            <v>105500</v>
          </cell>
          <cell r="H5824">
            <v>0</v>
          </cell>
          <cell r="I5824">
            <v>0</v>
          </cell>
          <cell r="J5824">
            <v>0</v>
          </cell>
          <cell r="K5824">
            <v>0</v>
          </cell>
          <cell r="L5824">
            <v>340</v>
          </cell>
          <cell r="M5824">
            <v>132.19999999999999</v>
          </cell>
          <cell r="N5824">
            <v>31.52</v>
          </cell>
          <cell r="O5824">
            <v>0.23842662632375192</v>
          </cell>
          <cell r="P5824">
            <v>240</v>
          </cell>
          <cell r="Q5824">
            <v>90000</v>
          </cell>
          <cell r="R5824">
            <v>7.9572617246596069</v>
          </cell>
          <cell r="S5824">
            <v>48.982352941176472</v>
          </cell>
          <cell r="T5824">
            <v>26331</v>
          </cell>
          <cell r="U5824">
            <v>10.355809849690223</v>
          </cell>
          <cell r="V5824">
            <v>2120554</v>
          </cell>
          <cell r="W5824">
            <v>48264.6</v>
          </cell>
          <cell r="X5824">
            <v>31.5</v>
          </cell>
          <cell r="Y5824">
            <v>33.5</v>
          </cell>
          <cell r="Z5824">
            <v>0</v>
          </cell>
        </row>
        <row r="5825">
          <cell r="A5825">
            <v>43442</v>
          </cell>
          <cell r="B5825">
            <v>0</v>
          </cell>
          <cell r="C5825">
            <v>0</v>
          </cell>
          <cell r="D5825">
            <v>28213</v>
          </cell>
          <cell r="E5825">
            <v>2102600</v>
          </cell>
          <cell r="F5825">
            <v>113000</v>
          </cell>
          <cell r="H5825">
            <v>0</v>
          </cell>
          <cell r="I5825">
            <v>0</v>
          </cell>
          <cell r="J5825">
            <v>0</v>
          </cell>
          <cell r="K5825">
            <v>0</v>
          </cell>
          <cell r="L5825">
            <v>1190</v>
          </cell>
          <cell r="M5825">
            <v>138.9</v>
          </cell>
          <cell r="N5825">
            <v>32.56</v>
          </cell>
          <cell r="O5825">
            <v>0.23441324694024479</v>
          </cell>
          <cell r="P5825">
            <v>240</v>
          </cell>
          <cell r="Q5825">
            <v>94000</v>
          </cell>
          <cell r="R5825">
            <v>7.9755219582433403</v>
          </cell>
          <cell r="S5825">
            <v>23.708403361344537</v>
          </cell>
          <cell r="T5825">
            <v>26078</v>
          </cell>
          <cell r="U5825">
            <v>9.6928986506451285</v>
          </cell>
          <cell r="V5825">
            <v>2243813</v>
          </cell>
          <cell r="W5825">
            <v>52819.1</v>
          </cell>
          <cell r="X5825">
            <v>27.3</v>
          </cell>
          <cell r="Y5825">
            <v>37.700000000000003</v>
          </cell>
          <cell r="Z5825">
            <v>0</v>
          </cell>
        </row>
        <row r="5826">
          <cell r="A5826">
            <v>43443</v>
          </cell>
          <cell r="B5826">
            <v>0</v>
          </cell>
          <cell r="C5826">
            <v>0</v>
          </cell>
          <cell r="D5826">
            <v>47195</v>
          </cell>
          <cell r="E5826">
            <v>2050200</v>
          </cell>
          <cell r="F5826">
            <v>107900</v>
          </cell>
          <cell r="H5826">
            <v>0</v>
          </cell>
          <cell r="I5826">
            <v>0</v>
          </cell>
          <cell r="J5826">
            <v>0</v>
          </cell>
          <cell r="K5826">
            <v>0</v>
          </cell>
          <cell r="L5826">
            <v>1260</v>
          </cell>
          <cell r="M5826">
            <v>134.4</v>
          </cell>
          <cell r="N5826">
            <v>31.36</v>
          </cell>
          <cell r="O5826">
            <v>0.23333333333333331</v>
          </cell>
          <cell r="P5826">
            <v>240</v>
          </cell>
          <cell r="Q5826">
            <v>99000</v>
          </cell>
          <cell r="R5826">
            <v>8.0286458333333339</v>
          </cell>
          <cell r="S5826">
            <v>37.456349206349209</v>
          </cell>
          <cell r="T5826">
            <v>25872</v>
          </cell>
          <cell r="U5826">
            <v>9.7842909905477509</v>
          </cell>
          <cell r="V5826">
            <v>2205295</v>
          </cell>
          <cell r="W5826">
            <v>50570.2</v>
          </cell>
          <cell r="X5826">
            <v>27</v>
          </cell>
          <cell r="Y5826">
            <v>38</v>
          </cell>
          <cell r="Z5826">
            <v>0</v>
          </cell>
        </row>
        <row r="5827">
          <cell r="A5827">
            <v>43444</v>
          </cell>
          <cell r="B5827">
            <v>0</v>
          </cell>
          <cell r="C5827">
            <v>0</v>
          </cell>
          <cell r="D5827">
            <v>94185</v>
          </cell>
          <cell r="E5827">
            <v>2041900</v>
          </cell>
          <cell r="F5827">
            <v>110000</v>
          </cell>
          <cell r="H5827">
            <v>0</v>
          </cell>
          <cell r="I5827">
            <v>0</v>
          </cell>
          <cell r="J5827">
            <v>0</v>
          </cell>
          <cell r="K5827">
            <v>0</v>
          </cell>
          <cell r="L5827">
            <v>1650</v>
          </cell>
          <cell r="M5827">
            <v>134.6</v>
          </cell>
          <cell r="N5827">
            <v>31.31</v>
          </cell>
          <cell r="O5827">
            <v>0.23261515601783062</v>
          </cell>
          <cell r="P5827">
            <v>240</v>
          </cell>
          <cell r="Q5827">
            <v>101000</v>
          </cell>
          <cell r="R5827">
            <v>7.9936849925705795</v>
          </cell>
          <cell r="S5827">
            <v>57.081818181818178</v>
          </cell>
          <cell r="T5827">
            <v>25102</v>
          </cell>
          <cell r="U5827">
            <v>9.3206926719157988</v>
          </cell>
          <cell r="V5827">
            <v>2246085</v>
          </cell>
          <cell r="W5827">
            <v>50161</v>
          </cell>
          <cell r="X5827">
            <v>27.1</v>
          </cell>
          <cell r="Y5827">
            <v>37.9</v>
          </cell>
          <cell r="Z5827">
            <v>0</v>
          </cell>
        </row>
        <row r="5828">
          <cell r="A5828">
            <v>43445</v>
          </cell>
          <cell r="B5828">
            <v>0</v>
          </cell>
          <cell r="C5828">
            <v>0</v>
          </cell>
          <cell r="D5828">
            <v>12866</v>
          </cell>
          <cell r="E5828">
            <v>1828800</v>
          </cell>
          <cell r="F5828">
            <v>101600</v>
          </cell>
          <cell r="H5828">
            <v>0</v>
          </cell>
          <cell r="I5828">
            <v>0</v>
          </cell>
          <cell r="J5828">
            <v>0</v>
          </cell>
          <cell r="K5828">
            <v>0</v>
          </cell>
          <cell r="L5828">
            <v>610</v>
          </cell>
          <cell r="M5828">
            <v>120.85</v>
          </cell>
          <cell r="N5828">
            <v>27.47</v>
          </cell>
          <cell r="O5828">
            <v>0.22730657840297891</v>
          </cell>
          <cell r="P5828">
            <v>240</v>
          </cell>
          <cell r="Q5828">
            <v>91000</v>
          </cell>
          <cell r="R5828">
            <v>7.9867604468349196</v>
          </cell>
          <cell r="S5828">
            <v>21.091803278688523</v>
          </cell>
          <cell r="T5828">
            <v>23226</v>
          </cell>
          <cell r="U5828">
            <v>9.9680043802546852</v>
          </cell>
          <cell r="V5828">
            <v>1943266</v>
          </cell>
          <cell r="W5828">
            <v>41797.9</v>
          </cell>
          <cell r="X5828">
            <v>30.6</v>
          </cell>
          <cell r="Y5828">
            <v>34.4</v>
          </cell>
          <cell r="Z5828">
            <v>0</v>
          </cell>
        </row>
        <row r="5829">
          <cell r="A5829">
            <v>43446</v>
          </cell>
          <cell r="B5829">
            <v>0</v>
          </cell>
          <cell r="C5829">
            <v>0</v>
          </cell>
          <cell r="D5829">
            <v>124</v>
          </cell>
          <cell r="E5829">
            <v>1521300</v>
          </cell>
          <cell r="F5829">
            <v>86500</v>
          </cell>
          <cell r="H5829">
            <v>0</v>
          </cell>
          <cell r="I5829">
            <v>0</v>
          </cell>
          <cell r="J5829">
            <v>0</v>
          </cell>
          <cell r="K5829">
            <v>0</v>
          </cell>
          <cell r="L5829">
            <v>20</v>
          </cell>
          <cell r="M5829">
            <v>101.35</v>
          </cell>
          <cell r="N5829">
            <v>23.51</v>
          </cell>
          <cell r="O5829">
            <v>0.23196842624568331</v>
          </cell>
          <cell r="P5829">
            <v>240</v>
          </cell>
          <cell r="Q5829">
            <v>71000</v>
          </cell>
          <cell r="R5829">
            <v>7.9319190922545637</v>
          </cell>
          <cell r="S5829">
            <v>6.2</v>
          </cell>
          <cell r="T5829">
            <v>23333</v>
          </cell>
          <cell r="U5829">
            <v>12.102389167647228</v>
          </cell>
          <cell r="V5829">
            <v>1607924</v>
          </cell>
          <cell r="W5829">
            <v>30752.5</v>
          </cell>
          <cell r="X5829">
            <v>44.5</v>
          </cell>
          <cell r="Y5829">
            <v>20.5</v>
          </cell>
          <cell r="Z5829">
            <v>0</v>
          </cell>
        </row>
        <row r="5830">
          <cell r="A5830">
            <v>43447</v>
          </cell>
          <cell r="B5830">
            <v>0</v>
          </cell>
          <cell r="C5830">
            <v>0</v>
          </cell>
          <cell r="D5830">
            <v>1401</v>
          </cell>
          <cell r="E5830">
            <v>1441800</v>
          </cell>
          <cell r="F5830">
            <v>80500</v>
          </cell>
          <cell r="H5830">
            <v>0</v>
          </cell>
          <cell r="I5830">
            <v>0</v>
          </cell>
          <cell r="J5830">
            <v>0</v>
          </cell>
          <cell r="K5830">
            <v>0</v>
          </cell>
          <cell r="L5830">
            <v>60</v>
          </cell>
          <cell r="M5830">
            <v>96.4</v>
          </cell>
          <cell r="N5830">
            <v>23.23</v>
          </cell>
          <cell r="O5830">
            <v>0.24097510373443981</v>
          </cell>
          <cell r="P5830">
            <v>240</v>
          </cell>
          <cell r="Q5830">
            <v>65000</v>
          </cell>
          <cell r="R5830">
            <v>7.8957468879668049</v>
          </cell>
          <cell r="S5830">
            <v>23.35</v>
          </cell>
          <cell r="T5830">
            <v>22966</v>
          </cell>
          <cell r="U5830">
            <v>12.570474128454338</v>
          </cell>
          <cell r="V5830">
            <v>1523701</v>
          </cell>
          <cell r="W5830">
            <v>28828.2</v>
          </cell>
          <cell r="X5830">
            <v>45.6</v>
          </cell>
          <cell r="Y5830">
            <v>19.399999999999999</v>
          </cell>
          <cell r="Z5830">
            <v>0</v>
          </cell>
        </row>
        <row r="5831">
          <cell r="A5831">
            <v>43448</v>
          </cell>
          <cell r="B5831">
            <v>0</v>
          </cell>
          <cell r="C5831">
            <v>0</v>
          </cell>
          <cell r="D5831">
            <v>144</v>
          </cell>
          <cell r="E5831">
            <v>1418300</v>
          </cell>
          <cell r="F5831">
            <v>77500</v>
          </cell>
          <cell r="H5831">
            <v>0</v>
          </cell>
          <cell r="I5831">
            <v>0</v>
          </cell>
          <cell r="J5831">
            <v>0</v>
          </cell>
          <cell r="K5831">
            <v>0</v>
          </cell>
          <cell r="L5831">
            <v>10</v>
          </cell>
          <cell r="M5831">
            <v>96.75</v>
          </cell>
          <cell r="N5831">
            <v>23.92</v>
          </cell>
          <cell r="O5831">
            <v>0.24723514211886308</v>
          </cell>
          <cell r="P5831">
            <v>240</v>
          </cell>
          <cell r="Q5831">
            <v>62000</v>
          </cell>
          <cell r="R5831">
            <v>7.7302325581395346</v>
          </cell>
          <cell r="S5831">
            <v>14.4</v>
          </cell>
          <cell r="T5831">
            <v>21697</v>
          </cell>
          <cell r="U5831">
            <v>12.096240233591631</v>
          </cell>
          <cell r="V5831">
            <v>1495944</v>
          </cell>
          <cell r="W5831">
            <v>28637</v>
          </cell>
          <cell r="X5831">
            <v>48.4</v>
          </cell>
          <cell r="Y5831">
            <v>16.600000000000001</v>
          </cell>
          <cell r="Z5831">
            <v>0</v>
          </cell>
        </row>
        <row r="5832">
          <cell r="A5832">
            <v>43449</v>
          </cell>
          <cell r="B5832">
            <v>0</v>
          </cell>
          <cell r="C5832">
            <v>0</v>
          </cell>
          <cell r="D5832">
            <v>1356</v>
          </cell>
          <cell r="E5832">
            <v>1540600</v>
          </cell>
          <cell r="F5832">
            <v>89400</v>
          </cell>
          <cell r="H5832">
            <v>0</v>
          </cell>
          <cell r="I5832">
            <v>0</v>
          </cell>
          <cell r="J5832">
            <v>0</v>
          </cell>
          <cell r="K5832">
            <v>0</v>
          </cell>
          <cell r="L5832">
            <v>80</v>
          </cell>
          <cell r="M5832">
            <v>103</v>
          </cell>
          <cell r="N5832">
            <v>25.47</v>
          </cell>
          <cell r="O5832">
            <v>0.24728155339805824</v>
          </cell>
          <cell r="P5832">
            <v>240</v>
          </cell>
          <cell r="Q5832">
            <v>70000</v>
          </cell>
          <cell r="R5832">
            <v>7.9126213592233006</v>
          </cell>
          <cell r="S5832">
            <v>16.95</v>
          </cell>
          <cell r="T5832">
            <v>21224</v>
          </cell>
          <cell r="U5832">
            <v>10.850369876348264</v>
          </cell>
          <cell r="V5832">
            <v>1631356</v>
          </cell>
          <cell r="W5832">
            <v>31403.8</v>
          </cell>
          <cell r="X5832">
            <v>46.9</v>
          </cell>
          <cell r="Y5832">
            <v>18.100000000000001</v>
          </cell>
          <cell r="Z5832">
            <v>0</v>
          </cell>
        </row>
        <row r="5833">
          <cell r="A5833">
            <v>43450</v>
          </cell>
          <cell r="B5833">
            <v>0</v>
          </cell>
          <cell r="C5833">
            <v>0</v>
          </cell>
          <cell r="D5833">
            <v>0</v>
          </cell>
          <cell r="E5833">
            <v>1579300</v>
          </cell>
          <cell r="F5833">
            <v>90600</v>
          </cell>
          <cell r="H5833">
            <v>0</v>
          </cell>
          <cell r="I5833">
            <v>0</v>
          </cell>
          <cell r="J5833">
            <v>0</v>
          </cell>
          <cell r="K5833">
            <v>0</v>
          </cell>
          <cell r="L5833">
            <v>0</v>
          </cell>
          <cell r="M5833">
            <v>104.65</v>
          </cell>
          <cell r="N5833">
            <v>26.08</v>
          </cell>
          <cell r="O5833">
            <v>0.24921165790731006</v>
          </cell>
          <cell r="P5833">
            <v>240</v>
          </cell>
          <cell r="Q5833">
            <v>76000</v>
          </cell>
          <cell r="R5833">
            <v>7.9784997611084565</v>
          </cell>
          <cell r="S5833" t="str">
            <v/>
          </cell>
          <cell r="T5833">
            <v>21753</v>
          </cell>
          <cell r="U5833">
            <v>10.864124797892089</v>
          </cell>
          <cell r="V5833">
            <v>1669900</v>
          </cell>
          <cell r="W5833">
            <v>32951.5</v>
          </cell>
          <cell r="X5833">
            <v>43.8</v>
          </cell>
          <cell r="Y5833">
            <v>21.200000000000003</v>
          </cell>
          <cell r="Z5833">
            <v>0</v>
          </cell>
        </row>
        <row r="5834">
          <cell r="A5834">
            <v>43451</v>
          </cell>
          <cell r="B5834">
            <v>0</v>
          </cell>
          <cell r="C5834">
            <v>0</v>
          </cell>
          <cell r="D5834">
            <v>965</v>
          </cell>
          <cell r="E5834">
            <v>1678500</v>
          </cell>
          <cell r="F5834">
            <v>94200</v>
          </cell>
          <cell r="H5834">
            <v>0</v>
          </cell>
          <cell r="I5834">
            <v>0</v>
          </cell>
          <cell r="J5834">
            <v>0</v>
          </cell>
          <cell r="K5834">
            <v>0</v>
          </cell>
          <cell r="L5834">
            <v>40</v>
          </cell>
          <cell r="M5834">
            <v>110.45</v>
          </cell>
          <cell r="N5834">
            <v>26.39</v>
          </cell>
          <cell r="O5834">
            <v>0.23893164327750113</v>
          </cell>
          <cell r="P5834">
            <v>240</v>
          </cell>
          <cell r="Q5834">
            <v>82000</v>
          </cell>
          <cell r="R5834">
            <v>8.0248981439565412</v>
          </cell>
          <cell r="S5834">
            <v>24.125</v>
          </cell>
          <cell r="T5834">
            <v>24210</v>
          </cell>
          <cell r="U5834">
            <v>11.383852080297013</v>
          </cell>
          <cell r="V5834">
            <v>1773665</v>
          </cell>
          <cell r="W5834">
            <v>36273.699999999997</v>
          </cell>
          <cell r="X5834">
            <v>38.299999999999997</v>
          </cell>
          <cell r="Y5834">
            <v>26.700000000000003</v>
          </cell>
          <cell r="Z5834">
            <v>0</v>
          </cell>
        </row>
        <row r="5835">
          <cell r="A5835">
            <v>43452</v>
          </cell>
          <cell r="B5835">
            <v>0</v>
          </cell>
          <cell r="C5835">
            <v>0</v>
          </cell>
          <cell r="D5835">
            <v>1242</v>
          </cell>
          <cell r="E5835">
            <v>1767600</v>
          </cell>
          <cell r="F5835">
            <v>96200</v>
          </cell>
          <cell r="H5835">
            <v>0</v>
          </cell>
          <cell r="I5835">
            <v>0</v>
          </cell>
          <cell r="J5835">
            <v>0</v>
          </cell>
          <cell r="K5835">
            <v>0</v>
          </cell>
          <cell r="L5835">
            <v>190</v>
          </cell>
          <cell r="M5835">
            <v>115.3</v>
          </cell>
          <cell r="N5835">
            <v>27.02</v>
          </cell>
          <cell r="O5835">
            <v>0.23434518647007807</v>
          </cell>
          <cell r="P5835">
            <v>240</v>
          </cell>
          <cell r="Q5835">
            <v>86000</v>
          </cell>
          <cell r="R5835">
            <v>8.0823937554206413</v>
          </cell>
          <cell r="S5835">
            <v>6.5368421052631582</v>
          </cell>
          <cell r="T5835">
            <v>23972</v>
          </cell>
          <cell r="U5835">
            <v>10.719677090381879</v>
          </cell>
          <cell r="V5835">
            <v>1865042</v>
          </cell>
          <cell r="W5835">
            <v>39530.300000000003</v>
          </cell>
          <cell r="X5835">
            <v>34.700000000000003</v>
          </cell>
          <cell r="Y5835">
            <v>30.299999999999997</v>
          </cell>
          <cell r="Z5835">
            <v>0</v>
          </cell>
        </row>
        <row r="5836">
          <cell r="A5836">
            <v>43453</v>
          </cell>
          <cell r="B5836">
            <v>0</v>
          </cell>
          <cell r="C5836">
            <v>0</v>
          </cell>
          <cell r="D5836">
            <v>1673</v>
          </cell>
          <cell r="E5836">
            <v>1516700</v>
          </cell>
          <cell r="F5836">
            <v>86200</v>
          </cell>
          <cell r="H5836">
            <v>0</v>
          </cell>
          <cell r="I5836">
            <v>0</v>
          </cell>
          <cell r="J5836">
            <v>0</v>
          </cell>
          <cell r="K5836">
            <v>0</v>
          </cell>
          <cell r="L5836">
            <v>60</v>
          </cell>
          <cell r="M5836">
            <v>98.35</v>
          </cell>
          <cell r="N5836">
            <v>22.55</v>
          </cell>
          <cell r="O5836">
            <v>0.22928317234367057</v>
          </cell>
          <cell r="P5836">
            <v>240</v>
          </cell>
          <cell r="Q5836">
            <v>76000</v>
          </cell>
          <cell r="R5836">
            <v>8.1489578037620749</v>
          </cell>
          <cell r="S5836">
            <v>27.883333333333333</v>
          </cell>
          <cell r="T5836">
            <v>22574</v>
          </cell>
          <cell r="U5836">
            <v>11.733162654488142</v>
          </cell>
          <cell r="V5836">
            <v>1604573</v>
          </cell>
          <cell r="W5836">
            <v>30690.2</v>
          </cell>
          <cell r="X5836">
            <v>40</v>
          </cell>
          <cell r="Y5836">
            <v>25</v>
          </cell>
          <cell r="Z5836">
            <v>0</v>
          </cell>
        </row>
        <row r="5837">
          <cell r="A5837">
            <v>43454</v>
          </cell>
          <cell r="B5837">
            <v>0</v>
          </cell>
          <cell r="C5837">
            <v>0</v>
          </cell>
          <cell r="D5837">
            <v>1567</v>
          </cell>
          <cell r="E5837">
            <v>1484700</v>
          </cell>
          <cell r="F5837">
            <v>83100</v>
          </cell>
          <cell r="H5837">
            <v>0</v>
          </cell>
          <cell r="I5837">
            <v>0</v>
          </cell>
          <cell r="J5837">
            <v>0</v>
          </cell>
          <cell r="K5837">
            <v>0</v>
          </cell>
          <cell r="L5837">
            <v>50</v>
          </cell>
          <cell r="M5837">
            <v>95</v>
          </cell>
          <cell r="N5837">
            <v>22.52</v>
          </cell>
          <cell r="O5837">
            <v>0.23705263157894738</v>
          </cell>
          <cell r="P5837">
            <v>240</v>
          </cell>
          <cell r="Q5837">
            <v>75000</v>
          </cell>
          <cell r="R5837">
            <v>8.2515789473684205</v>
          </cell>
          <cell r="S5837">
            <v>31.34</v>
          </cell>
          <cell r="T5837">
            <v>19545</v>
          </cell>
          <cell r="U5837">
            <v>10.386690939722829</v>
          </cell>
          <cell r="V5837">
            <v>1569367</v>
          </cell>
          <cell r="W5837">
            <v>29922.400000000001</v>
          </cell>
          <cell r="X5837">
            <v>47.1</v>
          </cell>
          <cell r="Y5837">
            <v>17.899999999999999</v>
          </cell>
          <cell r="Z5837">
            <v>0</v>
          </cell>
        </row>
        <row r="5838">
          <cell r="A5838">
            <v>43455</v>
          </cell>
          <cell r="B5838">
            <v>0</v>
          </cell>
          <cell r="C5838">
            <v>0</v>
          </cell>
          <cell r="D5838">
            <v>1224</v>
          </cell>
          <cell r="E5838">
            <v>1858600</v>
          </cell>
          <cell r="F5838">
            <v>100000</v>
          </cell>
          <cell r="H5838">
            <v>0</v>
          </cell>
          <cell r="I5838">
            <v>0</v>
          </cell>
          <cell r="J5838">
            <v>0</v>
          </cell>
          <cell r="K5838">
            <v>0</v>
          </cell>
          <cell r="L5838">
            <v>70</v>
          </cell>
          <cell r="M5838">
            <v>118.2</v>
          </cell>
          <cell r="N5838">
            <v>27.48</v>
          </cell>
          <cell r="O5838">
            <v>0.23248730964467004</v>
          </cell>
          <cell r="P5838">
            <v>240</v>
          </cell>
          <cell r="Q5838">
            <v>84000</v>
          </cell>
          <cell r="R5838">
            <v>8.2851099830795256</v>
          </cell>
          <cell r="S5838">
            <v>17.485714285714284</v>
          </cell>
          <cell r="T5838">
            <v>24133</v>
          </cell>
          <cell r="U5838">
            <v>10.269759937627052</v>
          </cell>
          <cell r="V5838">
            <v>1959824</v>
          </cell>
          <cell r="W5838">
            <v>42753.3</v>
          </cell>
          <cell r="X5838">
            <v>37.200000000000003</v>
          </cell>
          <cell r="Y5838">
            <v>27.799999999999997</v>
          </cell>
          <cell r="Z5838">
            <v>0</v>
          </cell>
        </row>
        <row r="5839">
          <cell r="A5839">
            <v>43456</v>
          </cell>
          <cell r="B5839">
            <v>0</v>
          </cell>
          <cell r="C5839">
            <v>0</v>
          </cell>
          <cell r="D5839">
            <v>2180</v>
          </cell>
          <cell r="E5839">
            <v>1756800</v>
          </cell>
          <cell r="F5839">
            <v>96200</v>
          </cell>
          <cell r="H5839">
            <v>0</v>
          </cell>
          <cell r="I5839">
            <v>0</v>
          </cell>
          <cell r="J5839">
            <v>0</v>
          </cell>
          <cell r="K5839">
            <v>0</v>
          </cell>
          <cell r="L5839">
            <v>230</v>
          </cell>
          <cell r="M5839">
            <v>112.75</v>
          </cell>
          <cell r="N5839">
            <v>25.98</v>
          </cell>
          <cell r="O5839">
            <v>0.23042128603104214</v>
          </cell>
          <cell r="P5839">
            <v>240</v>
          </cell>
          <cell r="Q5839">
            <v>84000</v>
          </cell>
          <cell r="R5839">
            <v>8.217294900221729</v>
          </cell>
          <cell r="S5839">
            <v>9.4782608695652169</v>
          </cell>
          <cell r="T5839">
            <v>24150</v>
          </cell>
          <cell r="U5839">
            <v>10.856682370443838</v>
          </cell>
          <cell r="V5839">
            <v>1855180</v>
          </cell>
          <cell r="W5839">
            <v>39204.199999999997</v>
          </cell>
          <cell r="X5839">
            <v>35.299999999999997</v>
          </cell>
          <cell r="Y5839">
            <v>29.700000000000003</v>
          </cell>
          <cell r="Z5839">
            <v>0</v>
          </cell>
        </row>
        <row r="5840">
          <cell r="A5840">
            <v>43457</v>
          </cell>
          <cell r="B5840">
            <v>0</v>
          </cell>
          <cell r="C5840">
            <v>0</v>
          </cell>
          <cell r="D5840">
            <v>60</v>
          </cell>
          <cell r="E5840">
            <v>1854600</v>
          </cell>
          <cell r="F5840">
            <v>101600</v>
          </cell>
          <cell r="H5840">
            <v>0</v>
          </cell>
          <cell r="I5840">
            <v>0</v>
          </cell>
          <cell r="J5840">
            <v>0</v>
          </cell>
          <cell r="K5840">
            <v>0</v>
          </cell>
          <cell r="L5840">
            <v>60</v>
          </cell>
          <cell r="M5840">
            <v>118.6</v>
          </cell>
          <cell r="N5840">
            <v>27.67</v>
          </cell>
          <cell r="O5840">
            <v>0.23330522765598655</v>
          </cell>
          <cell r="P5840">
            <v>240</v>
          </cell>
          <cell r="Q5840">
            <v>84000</v>
          </cell>
          <cell r="R5840">
            <v>8.2470489038785839</v>
          </cell>
          <cell r="S5840">
            <v>1</v>
          </cell>
          <cell r="T5840">
            <v>22487</v>
          </cell>
          <cell r="U5840">
            <v>9.5867410262439545</v>
          </cell>
          <cell r="V5840">
            <v>1956260</v>
          </cell>
          <cell r="W5840">
            <v>42489.4</v>
          </cell>
          <cell r="X5840">
            <v>35</v>
          </cell>
          <cell r="Y5840">
            <v>30</v>
          </cell>
          <cell r="Z5840">
            <v>0</v>
          </cell>
        </row>
        <row r="5841">
          <cell r="A5841">
            <v>43458</v>
          </cell>
          <cell r="B5841">
            <v>0</v>
          </cell>
          <cell r="C5841">
            <v>0</v>
          </cell>
          <cell r="D5841">
            <v>1318</v>
          </cell>
          <cell r="E5841">
            <v>1754900</v>
          </cell>
          <cell r="F5841">
            <v>98200</v>
          </cell>
          <cell r="H5841">
            <v>0</v>
          </cell>
          <cell r="I5841">
            <v>0</v>
          </cell>
          <cell r="J5841">
            <v>0</v>
          </cell>
          <cell r="K5841">
            <v>0</v>
          </cell>
          <cell r="L5841">
            <v>50</v>
          </cell>
          <cell r="M5841">
            <v>112.2</v>
          </cell>
          <cell r="N5841">
            <v>26.26</v>
          </cell>
          <cell r="O5841">
            <v>0.23404634581105171</v>
          </cell>
          <cell r="P5841">
            <v>240</v>
          </cell>
          <cell r="Q5841">
            <v>82000</v>
          </cell>
          <cell r="R5841">
            <v>8.2580213903743314</v>
          </cell>
          <cell r="S5841">
            <v>26.36</v>
          </cell>
          <cell r="T5841">
            <v>21679</v>
          </cell>
          <cell r="U5841">
            <v>9.7498438863298347</v>
          </cell>
          <cell r="V5841">
            <v>1854418</v>
          </cell>
          <cell r="W5841">
            <v>38657</v>
          </cell>
          <cell r="X5841">
            <v>35.4</v>
          </cell>
          <cell r="Y5841">
            <v>29.6</v>
          </cell>
          <cell r="Z5841">
            <v>0</v>
          </cell>
        </row>
        <row r="5842">
          <cell r="A5842">
            <v>43459</v>
          </cell>
          <cell r="B5842">
            <v>0</v>
          </cell>
          <cell r="C5842">
            <v>0</v>
          </cell>
          <cell r="D5842">
            <v>1294</v>
          </cell>
          <cell r="E5842">
            <v>1621100</v>
          </cell>
          <cell r="F5842">
            <v>93000</v>
          </cell>
          <cell r="H5842">
            <v>0</v>
          </cell>
          <cell r="I5842">
            <v>0</v>
          </cell>
          <cell r="J5842">
            <v>0</v>
          </cell>
          <cell r="K5842">
            <v>0</v>
          </cell>
          <cell r="L5842">
            <v>30</v>
          </cell>
          <cell r="M5842">
            <v>104.1</v>
          </cell>
          <cell r="N5842">
            <v>24.71</v>
          </cell>
          <cell r="O5842">
            <v>0.23736791546589819</v>
          </cell>
          <cell r="P5842">
            <v>240</v>
          </cell>
          <cell r="Q5842">
            <v>74000</v>
          </cell>
          <cell r="R5842">
            <v>8.2329490874159461</v>
          </cell>
          <cell r="S5842">
            <v>43.133333333333333</v>
          </cell>
          <cell r="T5842">
            <v>21311</v>
          </cell>
          <cell r="U5842">
            <v>10.361103046880192</v>
          </cell>
          <cell r="V5842">
            <v>1715394</v>
          </cell>
          <cell r="W5842">
            <v>33653</v>
          </cell>
          <cell r="X5842">
            <v>41.4</v>
          </cell>
          <cell r="Y5842">
            <v>23.6</v>
          </cell>
          <cell r="Z5842">
            <v>0</v>
          </cell>
        </row>
        <row r="5843">
          <cell r="A5843">
            <v>43460</v>
          </cell>
          <cell r="B5843">
            <v>0</v>
          </cell>
          <cell r="C5843">
            <v>0</v>
          </cell>
          <cell r="D5843">
            <v>1047</v>
          </cell>
          <cell r="E5843">
            <v>1662800</v>
          </cell>
          <cell r="F5843">
            <v>92500</v>
          </cell>
          <cell r="H5843">
            <v>0</v>
          </cell>
          <cell r="I5843">
            <v>0</v>
          </cell>
          <cell r="J5843">
            <v>0</v>
          </cell>
          <cell r="K5843">
            <v>0</v>
          </cell>
          <cell r="L5843">
            <v>40</v>
          </cell>
          <cell r="M5843">
            <v>106</v>
          </cell>
          <cell r="N5843">
            <v>25.57</v>
          </cell>
          <cell r="O5843">
            <v>0.24122641509433962</v>
          </cell>
          <cell r="P5843">
            <v>240</v>
          </cell>
          <cell r="Q5843">
            <v>83000</v>
          </cell>
          <cell r="R5843">
            <v>8.2797169811320757</v>
          </cell>
          <cell r="S5843">
            <v>26.175000000000001</v>
          </cell>
          <cell r="T5843">
            <v>24087</v>
          </cell>
          <cell r="U5843">
            <v>11.437693121006269</v>
          </cell>
          <cell r="V5843">
            <v>1756347</v>
          </cell>
          <cell r="W5843">
            <v>35785.199999999997</v>
          </cell>
          <cell r="X5843">
            <v>39.1</v>
          </cell>
          <cell r="Y5843">
            <v>25.9</v>
          </cell>
          <cell r="Z5843">
            <v>0</v>
          </cell>
        </row>
        <row r="5844">
          <cell r="A5844">
            <v>43461</v>
          </cell>
          <cell r="B5844">
            <v>0</v>
          </cell>
          <cell r="C5844">
            <v>0</v>
          </cell>
          <cell r="D5844">
            <v>1133</v>
          </cell>
          <cell r="E5844">
            <v>1385900</v>
          </cell>
          <cell r="F5844">
            <v>79200</v>
          </cell>
          <cell r="H5844">
            <v>0</v>
          </cell>
          <cell r="I5844">
            <v>0</v>
          </cell>
          <cell r="J5844">
            <v>0</v>
          </cell>
          <cell r="K5844">
            <v>0</v>
          </cell>
          <cell r="L5844">
            <v>50</v>
          </cell>
          <cell r="M5844">
            <v>89.5</v>
          </cell>
          <cell r="N5844">
            <v>21.63</v>
          </cell>
          <cell r="O5844">
            <v>0.24167597765363127</v>
          </cell>
          <cell r="P5844">
            <v>240</v>
          </cell>
          <cell r="Q5844">
            <v>65000</v>
          </cell>
          <cell r="R5844">
            <v>8.1849162011173178</v>
          </cell>
          <cell r="S5844">
            <v>22.66</v>
          </cell>
          <cell r="T5844">
            <v>19618</v>
          </cell>
          <cell r="U5844">
            <v>11.15880763834943</v>
          </cell>
          <cell r="V5844">
            <v>1466233</v>
          </cell>
          <cell r="W5844">
            <v>26387.8</v>
          </cell>
          <cell r="X5844">
            <v>50.5</v>
          </cell>
          <cell r="Y5844">
            <v>14.5</v>
          </cell>
          <cell r="Z5844">
            <v>0</v>
          </cell>
        </row>
        <row r="5845">
          <cell r="A5845">
            <v>43462</v>
          </cell>
          <cell r="B5845">
            <v>0</v>
          </cell>
          <cell r="C5845">
            <v>0</v>
          </cell>
          <cell r="D5845">
            <v>1134</v>
          </cell>
          <cell r="E5845">
            <v>1569700</v>
          </cell>
          <cell r="F5845">
            <v>89700</v>
          </cell>
          <cell r="H5845">
            <v>0</v>
          </cell>
          <cell r="I5845">
            <v>0</v>
          </cell>
          <cell r="J5845">
            <v>0</v>
          </cell>
          <cell r="K5845">
            <v>0</v>
          </cell>
          <cell r="L5845">
            <v>80</v>
          </cell>
          <cell r="M5845">
            <v>101.55</v>
          </cell>
          <cell r="N5845">
            <v>23.78</v>
          </cell>
          <cell r="O5845">
            <v>0.23417035942885281</v>
          </cell>
          <cell r="P5845">
            <v>240</v>
          </cell>
          <cell r="Q5845">
            <v>78000</v>
          </cell>
          <cell r="R5845">
            <v>8.1703594288527821</v>
          </cell>
          <cell r="S5845">
            <v>14.175000000000001</v>
          </cell>
          <cell r="T5845">
            <v>20803</v>
          </cell>
          <cell r="U5845">
            <v>10.448266641935666</v>
          </cell>
          <cell r="V5845">
            <v>1660534</v>
          </cell>
          <cell r="W5845">
            <v>32092</v>
          </cell>
          <cell r="X5845">
            <v>47</v>
          </cell>
          <cell r="Y5845">
            <v>18</v>
          </cell>
          <cell r="Z5845">
            <v>0</v>
          </cell>
        </row>
        <row r="5846">
          <cell r="A5846">
            <v>43463</v>
          </cell>
          <cell r="B5846">
            <v>0</v>
          </cell>
          <cell r="C5846">
            <v>0</v>
          </cell>
          <cell r="D5846">
            <v>1219</v>
          </cell>
          <cell r="E5846">
            <v>1987000</v>
          </cell>
          <cell r="F5846">
            <v>106100</v>
          </cell>
          <cell r="H5846">
            <v>0</v>
          </cell>
          <cell r="I5846">
            <v>0</v>
          </cell>
          <cell r="J5846">
            <v>0</v>
          </cell>
          <cell r="K5846">
            <v>0</v>
          </cell>
          <cell r="L5846">
            <v>60</v>
          </cell>
          <cell r="M5846">
            <v>129.85</v>
          </cell>
          <cell r="N5846">
            <v>30.54</v>
          </cell>
          <cell r="O5846">
            <v>0.23519445514054679</v>
          </cell>
          <cell r="P5846">
            <v>240</v>
          </cell>
          <cell r="Q5846">
            <v>91000</v>
          </cell>
          <cell r="R5846">
            <v>8.0596842510589148</v>
          </cell>
          <cell r="S5846">
            <v>20.316666666666666</v>
          </cell>
          <cell r="T5846">
            <v>24157</v>
          </cell>
          <cell r="U5846">
            <v>9.6198038598704407</v>
          </cell>
          <cell r="V5846">
            <v>2094319</v>
          </cell>
          <cell r="W5846">
            <v>48024.800000000003</v>
          </cell>
          <cell r="X5846">
            <v>31.2</v>
          </cell>
          <cell r="Y5846">
            <v>33.799999999999997</v>
          </cell>
          <cell r="Z5846">
            <v>0</v>
          </cell>
        </row>
        <row r="5847">
          <cell r="A5847">
            <v>43464</v>
          </cell>
          <cell r="B5847">
            <v>0</v>
          </cell>
          <cell r="C5847">
            <v>0</v>
          </cell>
          <cell r="D5847">
            <v>1348</v>
          </cell>
          <cell r="E5847">
            <v>1821300</v>
          </cell>
          <cell r="F5847">
            <v>100300</v>
          </cell>
          <cell r="H5847">
            <v>0</v>
          </cell>
          <cell r="I5847">
            <v>0</v>
          </cell>
          <cell r="J5847">
            <v>0</v>
          </cell>
          <cell r="K5847">
            <v>0</v>
          </cell>
          <cell r="L5847">
            <v>40</v>
          </cell>
          <cell r="M5847">
            <v>119.15</v>
          </cell>
          <cell r="N5847">
            <v>28.71</v>
          </cell>
          <cell r="O5847">
            <v>0.24095677717163239</v>
          </cell>
          <cell r="P5847">
            <v>240</v>
          </cell>
          <cell r="Q5847">
            <v>86000</v>
          </cell>
          <cell r="R5847">
            <v>8.0637851447754922</v>
          </cell>
          <cell r="S5847">
            <v>33.700000000000003</v>
          </cell>
          <cell r="T5847">
            <v>23653</v>
          </cell>
          <cell r="U5847">
            <v>10.258520771232503</v>
          </cell>
          <cell r="V5847">
            <v>1922948</v>
          </cell>
          <cell r="W5847">
            <v>41186.800000000003</v>
          </cell>
          <cell r="X5847">
            <v>34.4</v>
          </cell>
          <cell r="Y5847">
            <v>30.6</v>
          </cell>
          <cell r="Z5847">
            <v>0</v>
          </cell>
        </row>
        <row r="5848">
          <cell r="A5848">
            <v>43465</v>
          </cell>
          <cell r="B5848">
            <v>0</v>
          </cell>
          <cell r="C5848">
            <v>0</v>
          </cell>
          <cell r="D5848">
            <v>0</v>
          </cell>
          <cell r="E5848">
            <v>1444100</v>
          </cell>
          <cell r="F5848">
            <v>84400</v>
          </cell>
          <cell r="H5848">
            <v>0</v>
          </cell>
          <cell r="I5848">
            <v>0</v>
          </cell>
          <cell r="J5848">
            <v>0</v>
          </cell>
          <cell r="K5848">
            <v>0</v>
          </cell>
          <cell r="L5848">
            <v>0</v>
          </cell>
          <cell r="M5848">
            <v>94.85</v>
          </cell>
          <cell r="N5848">
            <v>22.64</v>
          </cell>
          <cell r="O5848">
            <v>0.23869267264101215</v>
          </cell>
          <cell r="P5848">
            <v>240</v>
          </cell>
          <cell r="Q5848">
            <v>68000</v>
          </cell>
          <cell r="R5848">
            <v>8.0574591460200313</v>
          </cell>
          <cell r="S5848" t="str">
            <v/>
          </cell>
          <cell r="T5848">
            <v>21009</v>
          </cell>
          <cell r="U5848">
            <v>11.463203140333661</v>
          </cell>
          <cell r="V5848">
            <v>1528500</v>
          </cell>
          <cell r="W5848">
            <v>27860.2</v>
          </cell>
          <cell r="X5848">
            <v>49.2</v>
          </cell>
          <cell r="Y5848">
            <v>15.799999999999997</v>
          </cell>
          <cell r="Z5848">
            <v>0</v>
          </cell>
        </row>
        <row r="5849">
          <cell r="A5849">
            <v>43466</v>
          </cell>
          <cell r="B5849">
            <v>0</v>
          </cell>
          <cell r="C5849">
            <v>0</v>
          </cell>
          <cell r="D5849">
            <v>1294</v>
          </cell>
          <cell r="E5849">
            <v>1765400</v>
          </cell>
          <cell r="F5849">
            <v>100500</v>
          </cell>
          <cell r="H5849">
            <v>0</v>
          </cell>
          <cell r="I5849">
            <v>0</v>
          </cell>
          <cell r="J5849">
            <v>0</v>
          </cell>
          <cell r="K5849">
            <v>0</v>
          </cell>
          <cell r="L5849">
            <v>60</v>
          </cell>
          <cell r="M5849">
            <v>114.5</v>
          </cell>
          <cell r="N5849">
            <v>26.97</v>
          </cell>
          <cell r="O5849">
            <v>0.23554585152838428</v>
          </cell>
          <cell r="P5849">
            <v>240</v>
          </cell>
          <cell r="Q5849">
            <v>80000</v>
          </cell>
          <cell r="R5849">
            <v>8.1480349344978169</v>
          </cell>
          <cell r="S5849">
            <v>21.566666666666666</v>
          </cell>
          <cell r="T5849">
            <v>21921</v>
          </cell>
          <cell r="U5849">
            <v>9.7912236221838747</v>
          </cell>
          <cell r="V5849">
            <v>1867194</v>
          </cell>
          <cell r="W5849">
            <v>38716.400000000001</v>
          </cell>
          <cell r="X5849">
            <v>42</v>
          </cell>
          <cell r="Y5849">
            <v>23</v>
          </cell>
          <cell r="Z5849">
            <v>0</v>
          </cell>
        </row>
        <row r="5850">
          <cell r="A5850">
            <v>43467</v>
          </cell>
          <cell r="B5850">
            <v>0</v>
          </cell>
          <cell r="C5850">
            <v>0</v>
          </cell>
          <cell r="D5850">
            <v>1335</v>
          </cell>
          <cell r="E5850">
            <v>1881000</v>
          </cell>
          <cell r="F5850">
            <v>102600</v>
          </cell>
          <cell r="H5850">
            <v>0</v>
          </cell>
          <cell r="I5850">
            <v>0</v>
          </cell>
          <cell r="J5850">
            <v>0</v>
          </cell>
          <cell r="K5850">
            <v>0</v>
          </cell>
          <cell r="L5850">
            <v>60</v>
          </cell>
          <cell r="M5850">
            <v>121.85</v>
          </cell>
          <cell r="N5850">
            <v>28.86</v>
          </cell>
          <cell r="O5850">
            <v>0.23684858432498976</v>
          </cell>
          <cell r="P5850">
            <v>240</v>
          </cell>
          <cell r="Q5850">
            <v>86000</v>
          </cell>
          <cell r="R5850">
            <v>8.1395157981124342</v>
          </cell>
          <cell r="S5850">
            <v>22.25</v>
          </cell>
          <cell r="T5850">
            <v>21251</v>
          </cell>
          <cell r="U5850">
            <v>8.9289241209409891</v>
          </cell>
          <cell r="V5850">
            <v>1984935</v>
          </cell>
          <cell r="W5850">
            <v>43560.9</v>
          </cell>
          <cell r="X5850">
            <v>35.6</v>
          </cell>
          <cell r="Y5850">
            <v>29.4</v>
          </cell>
          <cell r="Z5850">
            <v>0</v>
          </cell>
        </row>
        <row r="5851">
          <cell r="A5851">
            <v>43468</v>
          </cell>
          <cell r="B5851">
            <v>0</v>
          </cell>
          <cell r="C5851">
            <v>0</v>
          </cell>
          <cell r="D5851">
            <v>1370</v>
          </cell>
          <cell r="E5851">
            <v>1905400</v>
          </cell>
          <cell r="F5851">
            <v>103700</v>
          </cell>
          <cell r="H5851">
            <v>0</v>
          </cell>
          <cell r="I5851">
            <v>0</v>
          </cell>
          <cell r="J5851">
            <v>0</v>
          </cell>
          <cell r="K5851">
            <v>0</v>
          </cell>
          <cell r="L5851">
            <v>40</v>
          </cell>
          <cell r="M5851">
            <v>124.45</v>
          </cell>
          <cell r="N5851">
            <v>28.56</v>
          </cell>
          <cell r="O5851">
            <v>0.22948975492165527</v>
          </cell>
          <cell r="P5851">
            <v>240</v>
          </cell>
          <cell r="Q5851">
            <v>89000</v>
          </cell>
          <cell r="R5851">
            <v>8.07191643230213</v>
          </cell>
          <cell r="S5851">
            <v>34.25</v>
          </cell>
          <cell r="T5851">
            <v>26905</v>
          </cell>
          <cell r="U5851">
            <v>11.160957388073435</v>
          </cell>
          <cell r="V5851">
            <v>2010470</v>
          </cell>
          <cell r="W5851">
            <v>44657.9</v>
          </cell>
          <cell r="X5851">
            <v>34.799999999999997</v>
          </cell>
          <cell r="Y5851">
            <v>30.200000000000003</v>
          </cell>
          <cell r="Z5851">
            <v>0</v>
          </cell>
        </row>
        <row r="5852">
          <cell r="A5852">
            <v>43469</v>
          </cell>
          <cell r="B5852">
            <v>0</v>
          </cell>
          <cell r="C5852">
            <v>0</v>
          </cell>
          <cell r="D5852">
            <v>1068</v>
          </cell>
          <cell r="E5852">
            <v>1862200</v>
          </cell>
          <cell r="F5852">
            <v>101300</v>
          </cell>
          <cell r="H5852">
            <v>0</v>
          </cell>
          <cell r="I5852">
            <v>0</v>
          </cell>
          <cell r="J5852">
            <v>0</v>
          </cell>
          <cell r="K5852">
            <v>0</v>
          </cell>
          <cell r="L5852">
            <v>50</v>
          </cell>
          <cell r="M5852">
            <v>121.15</v>
          </cell>
          <cell r="N5852">
            <v>28.04</v>
          </cell>
          <cell r="O5852">
            <v>0.23144861741642589</v>
          </cell>
          <cell r="P5852">
            <v>240</v>
          </cell>
          <cell r="Q5852">
            <v>82000</v>
          </cell>
          <cell r="R5852">
            <v>8.1035905901774665</v>
          </cell>
          <cell r="S5852">
            <v>21.36</v>
          </cell>
          <cell r="T5852">
            <v>20897</v>
          </cell>
          <cell r="U5852">
            <v>8.8712113808226558</v>
          </cell>
          <cell r="V5852">
            <v>1964568</v>
          </cell>
          <cell r="W5852">
            <v>42894.7</v>
          </cell>
          <cell r="X5852">
            <v>35.6</v>
          </cell>
          <cell r="Y5852">
            <v>29.4</v>
          </cell>
          <cell r="Z5852">
            <v>0</v>
          </cell>
        </row>
        <row r="5853">
          <cell r="A5853">
            <v>43470</v>
          </cell>
          <cell r="B5853">
            <v>0</v>
          </cell>
          <cell r="C5853">
            <v>0</v>
          </cell>
          <cell r="D5853">
            <v>1083</v>
          </cell>
          <cell r="E5853">
            <v>1600800</v>
          </cell>
          <cell r="F5853">
            <v>90400</v>
          </cell>
          <cell r="H5853">
            <v>0</v>
          </cell>
          <cell r="I5853">
            <v>0</v>
          </cell>
          <cell r="J5853">
            <v>0</v>
          </cell>
          <cell r="K5853">
            <v>0</v>
          </cell>
          <cell r="L5853">
            <v>30</v>
          </cell>
          <cell r="M5853">
            <v>104.9</v>
          </cell>
          <cell r="N5853">
            <v>25.36</v>
          </cell>
          <cell r="O5853">
            <v>0.24175405147759768</v>
          </cell>
          <cell r="P5853">
            <v>240</v>
          </cell>
          <cell r="Q5853">
            <v>80000</v>
          </cell>
          <cell r="R5853">
            <v>8.0610104861773113</v>
          </cell>
          <cell r="S5853">
            <v>36.1</v>
          </cell>
          <cell r="T5853">
            <v>20104</v>
          </cell>
          <cell r="U5853">
            <v>9.907761290517012</v>
          </cell>
          <cell r="V5853">
            <v>1692283</v>
          </cell>
          <cell r="W5853">
            <v>33704</v>
          </cell>
          <cell r="X5853">
            <v>40.799999999999997</v>
          </cell>
          <cell r="Y5853">
            <v>24.200000000000003</v>
          </cell>
          <cell r="Z5853">
            <v>0</v>
          </cell>
        </row>
        <row r="5854">
          <cell r="A5854">
            <v>43471</v>
          </cell>
          <cell r="B5854">
            <v>0</v>
          </cell>
          <cell r="C5854">
            <v>0</v>
          </cell>
          <cell r="D5854">
            <v>1318</v>
          </cell>
          <cell r="E5854">
            <v>1420400</v>
          </cell>
          <cell r="F5854">
            <v>82100</v>
          </cell>
          <cell r="H5854">
            <v>0</v>
          </cell>
          <cell r="I5854">
            <v>0</v>
          </cell>
          <cell r="J5854">
            <v>0</v>
          </cell>
          <cell r="K5854">
            <v>0</v>
          </cell>
          <cell r="L5854">
            <v>40</v>
          </cell>
          <cell r="M5854">
            <v>94.25</v>
          </cell>
          <cell r="N5854">
            <v>22.73</v>
          </cell>
          <cell r="O5854">
            <v>0.24116710875331565</v>
          </cell>
          <cell r="P5854">
            <v>240</v>
          </cell>
          <cell r="Q5854">
            <v>75000</v>
          </cell>
          <cell r="R5854">
            <v>7.9708222811671083</v>
          </cell>
          <cell r="S5854">
            <v>32.950000000000003</v>
          </cell>
          <cell r="T5854">
            <v>19820</v>
          </cell>
          <cell r="U5854">
            <v>10.991941844026337</v>
          </cell>
          <cell r="V5854">
            <v>1503818</v>
          </cell>
          <cell r="W5854">
            <v>27421.200000000001</v>
          </cell>
          <cell r="X5854">
            <v>44.9</v>
          </cell>
          <cell r="Y5854">
            <v>20.100000000000001</v>
          </cell>
          <cell r="Z5854">
            <v>0</v>
          </cell>
        </row>
        <row r="5855">
          <cell r="A5855">
            <v>43472</v>
          </cell>
          <cell r="B5855">
            <v>0</v>
          </cell>
          <cell r="C5855">
            <v>0</v>
          </cell>
          <cell r="D5855">
            <v>144</v>
          </cell>
          <cell r="E5855">
            <v>1242200</v>
          </cell>
          <cell r="F5855">
            <v>68600</v>
          </cell>
          <cell r="H5855">
            <v>0</v>
          </cell>
          <cell r="I5855">
            <v>0</v>
          </cell>
          <cell r="J5855">
            <v>0</v>
          </cell>
          <cell r="K5855">
            <v>0</v>
          </cell>
          <cell r="L5855">
            <v>20</v>
          </cell>
          <cell r="M5855">
            <v>83.7</v>
          </cell>
          <cell r="N5855">
            <v>21.53</v>
          </cell>
          <cell r="O5855">
            <v>0.25722819593787338</v>
          </cell>
          <cell r="P5855">
            <v>240</v>
          </cell>
          <cell r="Q5855">
            <v>57000</v>
          </cell>
          <cell r="R5855">
            <v>7.8303464755077661</v>
          </cell>
          <cell r="S5855">
            <v>7.2</v>
          </cell>
          <cell r="T5855">
            <v>18573</v>
          </cell>
          <cell r="U5855">
            <v>11.8158227963971</v>
          </cell>
          <cell r="V5855">
            <v>1310944</v>
          </cell>
          <cell r="W5855">
            <v>21724</v>
          </cell>
          <cell r="X5855">
            <v>55</v>
          </cell>
          <cell r="Y5855">
            <v>10</v>
          </cell>
          <cell r="Z5855">
            <v>0.48799999999997823</v>
          </cell>
        </row>
        <row r="5856">
          <cell r="A5856">
            <v>43473</v>
          </cell>
          <cell r="B5856">
            <v>0</v>
          </cell>
          <cell r="C5856">
            <v>0</v>
          </cell>
          <cell r="D5856">
            <v>1384</v>
          </cell>
          <cell r="E5856">
            <v>1247500</v>
          </cell>
          <cell r="F5856">
            <v>69600</v>
          </cell>
          <cell r="H5856">
            <v>0</v>
          </cell>
          <cell r="I5856">
            <v>0</v>
          </cell>
          <cell r="J5856">
            <v>0</v>
          </cell>
          <cell r="K5856">
            <v>0</v>
          </cell>
          <cell r="L5856">
            <v>60</v>
          </cell>
          <cell r="M5856">
            <v>82.35</v>
          </cell>
          <cell r="N5856">
            <v>20.38</v>
          </cell>
          <cell r="O5856">
            <v>0.24748026715239829</v>
          </cell>
          <cell r="P5856">
            <v>240</v>
          </cell>
          <cell r="Q5856">
            <v>64000</v>
          </cell>
          <cell r="R5856">
            <v>7.9969641772920461</v>
          </cell>
          <cell r="S5856">
            <v>23.066666666666666</v>
          </cell>
          <cell r="T5856">
            <v>17984</v>
          </cell>
          <cell r="U5856">
            <v>11.375682981363443</v>
          </cell>
          <cell r="V5856">
            <v>1318484</v>
          </cell>
          <cell r="W5856">
            <v>21883.1</v>
          </cell>
          <cell r="X5856">
            <v>53.5</v>
          </cell>
          <cell r="Y5856">
            <v>11.5</v>
          </cell>
          <cell r="Z5856">
            <v>0</v>
          </cell>
        </row>
        <row r="5857">
          <cell r="A5857">
            <v>43474</v>
          </cell>
          <cell r="B5857">
            <v>0</v>
          </cell>
          <cell r="C5857">
            <v>0</v>
          </cell>
          <cell r="D5857">
            <v>1198</v>
          </cell>
          <cell r="E5857">
            <v>1748900</v>
          </cell>
          <cell r="F5857">
            <v>95200</v>
          </cell>
          <cell r="H5857">
            <v>0</v>
          </cell>
          <cell r="I5857">
            <v>0</v>
          </cell>
          <cell r="J5857">
            <v>0</v>
          </cell>
          <cell r="K5857">
            <v>0</v>
          </cell>
          <cell r="L5857">
            <v>70</v>
          </cell>
          <cell r="M5857">
            <v>114.6</v>
          </cell>
          <cell r="N5857">
            <v>27.77</v>
          </cell>
          <cell r="O5857">
            <v>0.24232111692844677</v>
          </cell>
          <cell r="P5857">
            <v>240</v>
          </cell>
          <cell r="Q5857">
            <v>81000</v>
          </cell>
          <cell r="R5857">
            <v>8.0458115183246068</v>
          </cell>
          <cell r="S5857">
            <v>17.114285714285714</v>
          </cell>
          <cell r="T5857">
            <v>21019</v>
          </cell>
          <cell r="U5857">
            <v>9.4997371698229767</v>
          </cell>
          <cell r="V5857">
            <v>1845298</v>
          </cell>
          <cell r="W5857">
            <v>38567.300000000003</v>
          </cell>
          <cell r="X5857">
            <v>38.6</v>
          </cell>
          <cell r="Y5857">
            <v>26.4</v>
          </cell>
          <cell r="Z5857">
            <v>0</v>
          </cell>
        </row>
        <row r="5858">
          <cell r="A5858">
            <v>43475</v>
          </cell>
          <cell r="B5858">
            <v>0</v>
          </cell>
          <cell r="C5858">
            <v>0</v>
          </cell>
          <cell r="D5858">
            <v>16856</v>
          </cell>
          <cell r="E5858">
            <v>1996500</v>
          </cell>
          <cell r="F5858">
            <v>105100</v>
          </cell>
          <cell r="H5858">
            <v>0</v>
          </cell>
          <cell r="I5858">
            <v>0</v>
          </cell>
          <cell r="J5858">
            <v>0</v>
          </cell>
          <cell r="K5858">
            <v>0</v>
          </cell>
          <cell r="L5858">
            <v>870</v>
          </cell>
          <cell r="M5858">
            <v>131.9</v>
          </cell>
          <cell r="N5858">
            <v>31.32</v>
          </cell>
          <cell r="O5858">
            <v>0.23745261561789233</v>
          </cell>
          <cell r="P5858">
            <v>240</v>
          </cell>
          <cell r="Q5858">
            <v>95000</v>
          </cell>
          <cell r="R5858">
            <v>7.9666413949962092</v>
          </cell>
          <cell r="S5858">
            <v>19.374712643678162</v>
          </cell>
          <cell r="T5858">
            <v>22565</v>
          </cell>
          <cell r="U5858">
            <v>8.8834556865943881</v>
          </cell>
          <cell r="V5858">
            <v>2118456</v>
          </cell>
          <cell r="W5858">
            <v>48530.8</v>
          </cell>
          <cell r="X5858">
            <v>27.5</v>
          </cell>
          <cell r="Y5858">
            <v>37.5</v>
          </cell>
          <cell r="Z5858">
            <v>0</v>
          </cell>
        </row>
        <row r="5859">
          <cell r="A5859">
            <v>43476</v>
          </cell>
          <cell r="B5859">
            <v>0</v>
          </cell>
          <cell r="C5859">
            <v>0</v>
          </cell>
          <cell r="D5859">
            <v>89735</v>
          </cell>
          <cell r="E5859">
            <v>2016700</v>
          </cell>
          <cell r="F5859">
            <v>104500</v>
          </cell>
          <cell r="H5859">
            <v>0</v>
          </cell>
          <cell r="I5859">
            <v>0</v>
          </cell>
          <cell r="J5859">
            <v>0</v>
          </cell>
          <cell r="K5859">
            <v>0</v>
          </cell>
          <cell r="L5859">
            <v>1150</v>
          </cell>
          <cell r="M5859">
            <v>133.75</v>
          </cell>
          <cell r="N5859">
            <v>31.46</v>
          </cell>
          <cell r="O5859">
            <v>0.23521495327102804</v>
          </cell>
          <cell r="P5859">
            <v>240</v>
          </cell>
          <cell r="Q5859">
            <v>90000</v>
          </cell>
          <cell r="R5859">
            <v>7.9297196261682243</v>
          </cell>
          <cell r="S5859">
            <v>78.030434782608694</v>
          </cell>
          <cell r="T5859">
            <v>23351</v>
          </cell>
          <cell r="U5859">
            <v>8.8083702144115499</v>
          </cell>
          <cell r="V5859">
            <v>2210935</v>
          </cell>
          <cell r="W5859">
            <v>49256.800000000003</v>
          </cell>
          <cell r="X5859">
            <v>27</v>
          </cell>
          <cell r="Y5859">
            <v>38</v>
          </cell>
          <cell r="Z5859">
            <v>0</v>
          </cell>
        </row>
        <row r="5860">
          <cell r="A5860">
            <v>43477</v>
          </cell>
          <cell r="B5860">
            <v>0</v>
          </cell>
          <cell r="C5860">
            <v>0</v>
          </cell>
          <cell r="D5860">
            <v>1144</v>
          </cell>
          <cell r="E5860">
            <v>1933300</v>
          </cell>
          <cell r="F5860">
            <v>102000</v>
          </cell>
          <cell r="H5860">
            <v>0</v>
          </cell>
          <cell r="I5860">
            <v>0</v>
          </cell>
          <cell r="J5860">
            <v>0</v>
          </cell>
          <cell r="K5860">
            <v>0</v>
          </cell>
          <cell r="L5860">
            <v>50</v>
          </cell>
          <cell r="M5860">
            <v>128.15</v>
          </cell>
          <cell r="N5860">
            <v>30.67</v>
          </cell>
          <cell r="O5860">
            <v>0.23932891143191573</v>
          </cell>
          <cell r="P5860">
            <v>240</v>
          </cell>
          <cell r="Q5860">
            <v>85000</v>
          </cell>
          <cell r="R5860">
            <v>7.9410846664065549</v>
          </cell>
          <cell r="S5860">
            <v>22.88</v>
          </cell>
          <cell r="T5860">
            <v>20606</v>
          </cell>
          <cell r="U5860">
            <v>8.438927856597088</v>
          </cell>
          <cell r="V5860">
            <v>2036444</v>
          </cell>
          <cell r="W5860">
            <v>45619.199999999997</v>
          </cell>
          <cell r="X5860">
            <v>32.5</v>
          </cell>
          <cell r="Y5860">
            <v>32.5</v>
          </cell>
          <cell r="Z5860">
            <v>0</v>
          </cell>
        </row>
        <row r="5861">
          <cell r="A5861">
            <v>43478</v>
          </cell>
          <cell r="B5861">
            <v>0</v>
          </cell>
          <cell r="C5861">
            <v>0</v>
          </cell>
          <cell r="D5861">
            <v>1102</v>
          </cell>
          <cell r="E5861">
            <v>1976100</v>
          </cell>
          <cell r="F5861">
            <v>105400</v>
          </cell>
          <cell r="H5861">
            <v>0</v>
          </cell>
          <cell r="I5861">
            <v>0</v>
          </cell>
          <cell r="J5861">
            <v>0</v>
          </cell>
          <cell r="K5861">
            <v>0</v>
          </cell>
          <cell r="L5861">
            <v>70</v>
          </cell>
          <cell r="M5861">
            <v>127.5</v>
          </cell>
          <cell r="N5861">
            <v>30.41</v>
          </cell>
          <cell r="O5861">
            <v>0.23850980392156862</v>
          </cell>
          <cell r="P5861">
            <v>240</v>
          </cell>
          <cell r="Q5861">
            <v>87000</v>
          </cell>
          <cell r="R5861">
            <v>8.1627450980392151</v>
          </cell>
          <cell r="S5861">
            <v>15.742857142857142</v>
          </cell>
          <cell r="T5861">
            <v>20403</v>
          </cell>
          <cell r="U5861">
            <v>8.1705971664293031</v>
          </cell>
          <cell r="V5861">
            <v>2082602</v>
          </cell>
          <cell r="W5861">
            <v>47459.199999999997</v>
          </cell>
          <cell r="X5861">
            <v>33.700000000000003</v>
          </cell>
          <cell r="Y5861">
            <v>31.299999999999997</v>
          </cell>
          <cell r="Z5861">
            <v>0</v>
          </cell>
        </row>
        <row r="5862">
          <cell r="A5862">
            <v>43479</v>
          </cell>
          <cell r="B5862">
            <v>0</v>
          </cell>
          <cell r="C5862">
            <v>0</v>
          </cell>
          <cell r="D5862">
            <v>12349</v>
          </cell>
          <cell r="E5862">
            <v>2052700</v>
          </cell>
          <cell r="F5862">
            <v>107700</v>
          </cell>
          <cell r="H5862">
            <v>0</v>
          </cell>
          <cell r="I5862">
            <v>0</v>
          </cell>
          <cell r="J5862">
            <v>0</v>
          </cell>
          <cell r="K5862">
            <v>0</v>
          </cell>
          <cell r="L5862">
            <v>460</v>
          </cell>
          <cell r="M5862">
            <v>132.80000000000001</v>
          </cell>
          <cell r="N5862">
            <v>30.81</v>
          </cell>
          <cell r="O5862">
            <v>0.23200301204819274</v>
          </cell>
          <cell r="P5862">
            <v>240</v>
          </cell>
          <cell r="Q5862">
            <v>93000</v>
          </cell>
          <cell r="R5862">
            <v>8.1340361445783138</v>
          </cell>
          <cell r="S5862">
            <v>26.845652173913045</v>
          </cell>
          <cell r="T5862">
            <v>21503</v>
          </cell>
          <cell r="U5862">
            <v>8.2538305160881436</v>
          </cell>
          <cell r="V5862">
            <v>2172749</v>
          </cell>
          <cell r="W5862">
            <v>50666.7</v>
          </cell>
          <cell r="X5862">
            <v>29.5</v>
          </cell>
          <cell r="Y5862">
            <v>35.5</v>
          </cell>
          <cell r="Z5862">
            <v>0</v>
          </cell>
        </row>
        <row r="5863">
          <cell r="A5863">
            <v>43480</v>
          </cell>
          <cell r="B5863">
            <v>0</v>
          </cell>
          <cell r="C5863">
            <v>0</v>
          </cell>
          <cell r="D5863">
            <v>681</v>
          </cell>
          <cell r="E5863">
            <v>1946000</v>
          </cell>
          <cell r="F5863">
            <v>102900</v>
          </cell>
          <cell r="H5863">
            <v>0</v>
          </cell>
          <cell r="I5863">
            <v>0</v>
          </cell>
          <cell r="J5863">
            <v>0</v>
          </cell>
          <cell r="K5863">
            <v>0</v>
          </cell>
          <cell r="L5863">
            <v>60</v>
          </cell>
          <cell r="M5863">
            <v>128.44999999999999</v>
          </cell>
          <cell r="N5863">
            <v>28.6</v>
          </cell>
          <cell r="O5863">
            <v>0.2226547294667186</v>
          </cell>
          <cell r="P5863">
            <v>240</v>
          </cell>
          <cell r="Q5863">
            <v>87000</v>
          </cell>
          <cell r="R5863">
            <v>7.9754768392370581</v>
          </cell>
          <cell r="S5863">
            <v>11.35</v>
          </cell>
          <cell r="T5863">
            <v>21173</v>
          </cell>
          <cell r="U5863">
            <v>8.6155570333643805</v>
          </cell>
          <cell r="V5863">
            <v>2049581</v>
          </cell>
          <cell r="W5863">
            <v>45932.800000000003</v>
          </cell>
          <cell r="X5863">
            <v>32.9</v>
          </cell>
          <cell r="Y5863">
            <v>32.1</v>
          </cell>
          <cell r="Z5863">
            <v>0</v>
          </cell>
        </row>
        <row r="5864">
          <cell r="A5864">
            <v>43481</v>
          </cell>
          <cell r="B5864">
            <v>0</v>
          </cell>
          <cell r="C5864">
            <v>0</v>
          </cell>
          <cell r="D5864">
            <v>1275</v>
          </cell>
          <cell r="E5864">
            <v>1753700</v>
          </cell>
          <cell r="F5864">
            <v>98200</v>
          </cell>
          <cell r="H5864">
            <v>0</v>
          </cell>
          <cell r="I5864">
            <v>0</v>
          </cell>
          <cell r="J5864">
            <v>0</v>
          </cell>
          <cell r="K5864">
            <v>0</v>
          </cell>
          <cell r="L5864">
            <v>50</v>
          </cell>
          <cell r="M5864">
            <v>116.75</v>
          </cell>
          <cell r="N5864">
            <v>26.82</v>
          </cell>
          <cell r="O5864">
            <v>0.22972162740899357</v>
          </cell>
          <cell r="P5864">
            <v>240</v>
          </cell>
          <cell r="Q5864">
            <v>81000</v>
          </cell>
          <cell r="R5864">
            <v>7.9310492505353318</v>
          </cell>
          <cell r="S5864">
            <v>25.5</v>
          </cell>
          <cell r="T5864">
            <v>19350</v>
          </cell>
          <cell r="U5864">
            <v>8.708243959690801</v>
          </cell>
          <cell r="V5864">
            <v>1853175</v>
          </cell>
          <cell r="W5864">
            <v>37720.300000000003</v>
          </cell>
          <cell r="X5864">
            <v>37.700000000000003</v>
          </cell>
          <cell r="Y5864">
            <v>27.299999999999997</v>
          </cell>
          <cell r="Z5864">
            <v>0</v>
          </cell>
        </row>
        <row r="5865">
          <cell r="A5865">
            <v>43482</v>
          </cell>
          <cell r="B5865">
            <v>0</v>
          </cell>
          <cell r="C5865">
            <v>0</v>
          </cell>
          <cell r="D5865">
            <v>160</v>
          </cell>
          <cell r="E5865">
            <v>1612900</v>
          </cell>
          <cell r="F5865">
            <v>94800</v>
          </cell>
          <cell r="H5865">
            <v>0</v>
          </cell>
          <cell r="I5865">
            <v>0</v>
          </cell>
          <cell r="J5865">
            <v>0</v>
          </cell>
          <cell r="K5865">
            <v>0</v>
          </cell>
          <cell r="L5865">
            <v>30</v>
          </cell>
          <cell r="M5865">
            <v>105.45</v>
          </cell>
          <cell r="N5865">
            <v>25.06</v>
          </cell>
          <cell r="O5865">
            <v>0.23764817449027972</v>
          </cell>
          <cell r="P5865">
            <v>240</v>
          </cell>
          <cell r="Q5865">
            <v>70000</v>
          </cell>
          <cell r="R5865">
            <v>8.0972024656235178</v>
          </cell>
          <cell r="S5865">
            <v>5.333333333333333</v>
          </cell>
          <cell r="T5865">
            <v>21038</v>
          </cell>
          <cell r="U5865">
            <v>10.273495485578442</v>
          </cell>
          <cell r="V5865">
            <v>1707860</v>
          </cell>
          <cell r="W5865">
            <v>31949.8</v>
          </cell>
          <cell r="X5865">
            <v>42.8</v>
          </cell>
          <cell r="Y5865">
            <v>22.200000000000003</v>
          </cell>
          <cell r="Z5865">
            <v>0</v>
          </cell>
        </row>
        <row r="5866">
          <cell r="A5866">
            <v>43483</v>
          </cell>
          <cell r="B5866">
            <v>0</v>
          </cell>
          <cell r="C5866">
            <v>0</v>
          </cell>
          <cell r="D5866">
            <v>1245</v>
          </cell>
          <cell r="E5866">
            <v>1792600</v>
          </cell>
          <cell r="F5866">
            <v>100200</v>
          </cell>
          <cell r="H5866">
            <v>0</v>
          </cell>
          <cell r="I5866">
            <v>0</v>
          </cell>
          <cell r="J5866">
            <v>0</v>
          </cell>
          <cell r="K5866">
            <v>0</v>
          </cell>
          <cell r="L5866">
            <v>20</v>
          </cell>
          <cell r="M5866">
            <v>113.95</v>
          </cell>
          <cell r="N5866">
            <v>26.81</v>
          </cell>
          <cell r="O5866">
            <v>0.23527863097849933</v>
          </cell>
          <cell r="P5866">
            <v>240</v>
          </cell>
          <cell r="Q5866">
            <v>78000</v>
          </cell>
          <cell r="R5866">
            <v>8.3053971039929788</v>
          </cell>
          <cell r="S5866">
            <v>62.25</v>
          </cell>
          <cell r="T5866">
            <v>22524</v>
          </cell>
          <cell r="U5866">
            <v>9.9179354239207616</v>
          </cell>
          <cell r="V5866">
            <v>1894045</v>
          </cell>
          <cell r="W5866">
            <v>39357.699999999997</v>
          </cell>
          <cell r="X5866">
            <v>37.700000000000003</v>
          </cell>
          <cell r="Y5866">
            <v>27.299999999999997</v>
          </cell>
          <cell r="Z5866">
            <v>0</v>
          </cell>
        </row>
        <row r="5867">
          <cell r="A5867">
            <v>43484</v>
          </cell>
          <cell r="B5867">
            <v>0</v>
          </cell>
          <cell r="C5867">
            <v>0</v>
          </cell>
          <cell r="D5867">
            <v>22578</v>
          </cell>
          <cell r="E5867">
            <v>1910800</v>
          </cell>
          <cell r="F5867">
            <v>105900</v>
          </cell>
          <cell r="H5867">
            <v>0</v>
          </cell>
          <cell r="I5867">
            <v>0</v>
          </cell>
          <cell r="J5867">
            <v>0</v>
          </cell>
          <cell r="K5867">
            <v>0</v>
          </cell>
          <cell r="L5867">
            <v>710</v>
          </cell>
          <cell r="M5867">
            <v>121.45</v>
          </cell>
          <cell r="N5867">
            <v>29.08</v>
          </cell>
          <cell r="O5867">
            <v>0.23944009880609302</v>
          </cell>
          <cell r="P5867">
            <v>240</v>
          </cell>
          <cell r="Q5867">
            <v>96000</v>
          </cell>
          <cell r="R5867">
            <v>8.3025936599423638</v>
          </cell>
          <cell r="S5867">
            <v>31.8</v>
          </cell>
          <cell r="T5867">
            <v>20237</v>
          </cell>
          <cell r="U5867">
            <v>8.276290922571615</v>
          </cell>
          <cell r="V5867">
            <v>2039278</v>
          </cell>
          <cell r="W5867">
            <v>44654.5</v>
          </cell>
          <cell r="X5867">
            <v>37.299999999999997</v>
          </cell>
          <cell r="Y5867">
            <v>27.700000000000003</v>
          </cell>
          <cell r="Z5867">
            <v>0</v>
          </cell>
        </row>
        <row r="5868">
          <cell r="A5868">
            <v>43485</v>
          </cell>
          <cell r="B5868">
            <v>0</v>
          </cell>
          <cell r="C5868">
            <v>0</v>
          </cell>
          <cell r="D5868">
            <v>219700</v>
          </cell>
          <cell r="E5868">
            <v>2123400</v>
          </cell>
          <cell r="F5868">
            <v>117000</v>
          </cell>
          <cell r="H5868">
            <v>0</v>
          </cell>
          <cell r="I5868">
            <v>0</v>
          </cell>
          <cell r="J5868">
            <v>0</v>
          </cell>
          <cell r="K5868">
            <v>0</v>
          </cell>
          <cell r="L5868">
            <v>2870</v>
          </cell>
          <cell r="M5868">
            <v>135.65</v>
          </cell>
          <cell r="N5868">
            <v>31.86</v>
          </cell>
          <cell r="O5868">
            <v>0.23486914854404717</v>
          </cell>
          <cell r="P5868">
            <v>240</v>
          </cell>
          <cell r="Q5868">
            <v>106000</v>
          </cell>
          <cell r="R5868">
            <v>8.2580169553999259</v>
          </cell>
          <cell r="S5868">
            <v>76.550522648083628</v>
          </cell>
          <cell r="T5868">
            <v>26323</v>
          </cell>
          <cell r="U5868">
            <v>8.9237762692573472</v>
          </cell>
          <cell r="V5868">
            <v>2460100</v>
          </cell>
          <cell r="W5868">
            <v>57512</v>
          </cell>
          <cell r="X5868">
            <v>20.5</v>
          </cell>
          <cell r="Y5868">
            <v>44.5</v>
          </cell>
          <cell r="Z5868">
            <v>0</v>
          </cell>
        </row>
        <row r="5869">
          <cell r="A5869">
            <v>43486</v>
          </cell>
          <cell r="B5869">
            <v>0</v>
          </cell>
          <cell r="C5869">
            <v>0</v>
          </cell>
          <cell r="D5869">
            <v>219700</v>
          </cell>
          <cell r="E5869">
            <v>2213400</v>
          </cell>
          <cell r="F5869">
            <v>121000</v>
          </cell>
          <cell r="H5869">
            <v>0</v>
          </cell>
          <cell r="I5869">
            <v>0</v>
          </cell>
          <cell r="J5869">
            <v>0</v>
          </cell>
          <cell r="K5869">
            <v>0</v>
          </cell>
          <cell r="L5869">
            <v>2870</v>
          </cell>
          <cell r="M5869">
            <v>144.69999999999999</v>
          </cell>
          <cell r="N5869">
            <v>33.659999999999997</v>
          </cell>
          <cell r="O5869">
            <v>0.23261921216309606</v>
          </cell>
          <cell r="P5869">
            <v>240</v>
          </cell>
          <cell r="Q5869">
            <v>109000</v>
          </cell>
          <cell r="R5869">
            <v>8.0663441603317203</v>
          </cell>
          <cell r="S5869">
            <v>76.550522648083628</v>
          </cell>
          <cell r="T5869">
            <v>26323</v>
          </cell>
          <cell r="U5869">
            <v>8.5953494381582569</v>
          </cell>
          <cell r="V5869">
            <v>2554100</v>
          </cell>
          <cell r="W5869">
            <v>57512</v>
          </cell>
          <cell r="X5869">
            <v>17.7</v>
          </cell>
          <cell r="Y5869">
            <v>47.3</v>
          </cell>
          <cell r="Z5869">
            <v>0</v>
          </cell>
        </row>
        <row r="5870">
          <cell r="A5870">
            <v>43487</v>
          </cell>
          <cell r="B5870">
            <v>0</v>
          </cell>
          <cell r="C5870">
            <v>0</v>
          </cell>
          <cell r="D5870">
            <v>11841</v>
          </cell>
          <cell r="E5870">
            <v>1936700</v>
          </cell>
          <cell r="F5870">
            <v>106400</v>
          </cell>
          <cell r="H5870">
            <v>0</v>
          </cell>
          <cell r="I5870">
            <v>0</v>
          </cell>
          <cell r="J5870">
            <v>0</v>
          </cell>
          <cell r="K5870">
            <v>0</v>
          </cell>
          <cell r="L5870">
            <v>570</v>
          </cell>
          <cell r="M5870">
            <v>126.15</v>
          </cell>
          <cell r="N5870">
            <v>28.55</v>
          </cell>
          <cell r="O5870">
            <v>0.22631787554498611</v>
          </cell>
          <cell r="P5870">
            <v>240</v>
          </cell>
          <cell r="Q5870">
            <v>90000</v>
          </cell>
          <cell r="R5870">
            <v>8.09789932619897</v>
          </cell>
          <cell r="S5870">
            <v>20.773684210526316</v>
          </cell>
          <cell r="T5870">
            <v>22736</v>
          </cell>
          <cell r="U5870">
            <v>9.2274298872814349</v>
          </cell>
          <cell r="V5870">
            <v>2054941</v>
          </cell>
          <cell r="W5870">
            <v>45431.5</v>
          </cell>
          <cell r="X5870">
            <v>32</v>
          </cell>
          <cell r="Y5870">
            <v>33</v>
          </cell>
          <cell r="Z5870">
            <v>0</v>
          </cell>
        </row>
        <row r="5871">
          <cell r="A5871">
            <v>43488</v>
          </cell>
          <cell r="B5871">
            <v>0</v>
          </cell>
          <cell r="C5871">
            <v>0</v>
          </cell>
          <cell r="D5871">
            <v>47470</v>
          </cell>
          <cell r="E5871">
            <v>1809800</v>
          </cell>
          <cell r="F5871">
            <v>97700</v>
          </cell>
          <cell r="H5871">
            <v>0</v>
          </cell>
          <cell r="I5871">
            <v>0</v>
          </cell>
          <cell r="J5871">
            <v>0</v>
          </cell>
          <cell r="K5871">
            <v>0</v>
          </cell>
          <cell r="L5871">
            <v>1130</v>
          </cell>
          <cell r="M5871">
            <v>118</v>
          </cell>
          <cell r="N5871">
            <v>27.26</v>
          </cell>
          <cell r="O5871">
            <v>0.23101694915254239</v>
          </cell>
          <cell r="P5871">
            <v>240</v>
          </cell>
          <cell r="Q5871">
            <v>94000</v>
          </cell>
          <cell r="R5871">
            <v>8.0826271186440675</v>
          </cell>
          <cell r="S5871">
            <v>42.008849557522126</v>
          </cell>
          <cell r="T5871">
            <v>23194</v>
          </cell>
          <cell r="U5871">
            <v>9.8946766446543926</v>
          </cell>
          <cell r="V5871">
            <v>1954970</v>
          </cell>
          <cell r="W5871">
            <v>41119.1</v>
          </cell>
          <cell r="X5871">
            <v>41.2</v>
          </cell>
          <cell r="Y5871">
            <v>23.799999999999997</v>
          </cell>
          <cell r="Z5871">
            <v>0</v>
          </cell>
        </row>
        <row r="5872">
          <cell r="A5872">
            <v>43489</v>
          </cell>
          <cell r="B5872">
            <v>0</v>
          </cell>
          <cell r="C5872">
            <v>0</v>
          </cell>
          <cell r="D5872">
            <v>51138</v>
          </cell>
          <cell r="E5872">
            <v>2088900</v>
          </cell>
          <cell r="F5872">
            <v>111400</v>
          </cell>
          <cell r="H5872">
            <v>0</v>
          </cell>
          <cell r="I5872">
            <v>0</v>
          </cell>
          <cell r="J5872">
            <v>0</v>
          </cell>
          <cell r="K5872">
            <v>0</v>
          </cell>
          <cell r="L5872">
            <v>1680</v>
          </cell>
          <cell r="M5872">
            <v>136.25</v>
          </cell>
          <cell r="N5872">
            <v>31.09</v>
          </cell>
          <cell r="O5872">
            <v>0.2281834862385321</v>
          </cell>
          <cell r="P5872">
            <v>240</v>
          </cell>
          <cell r="Q5872">
            <v>102000</v>
          </cell>
          <cell r="R5872">
            <v>8.0744954128440369</v>
          </cell>
          <cell r="S5872">
            <v>30.439285714285713</v>
          </cell>
          <cell r="T5872">
            <v>25746</v>
          </cell>
          <cell r="U5872">
            <v>9.5370887406182181</v>
          </cell>
          <cell r="V5872">
            <v>2251438</v>
          </cell>
          <cell r="W5872">
            <v>52077.3</v>
          </cell>
          <cell r="X5872">
            <v>26.3</v>
          </cell>
          <cell r="Y5872">
            <v>38.700000000000003</v>
          </cell>
          <cell r="Z5872">
            <v>0</v>
          </cell>
        </row>
        <row r="5873">
          <cell r="A5873">
            <v>43490</v>
          </cell>
          <cell r="B5873">
            <v>0</v>
          </cell>
          <cell r="C5873">
            <v>0</v>
          </cell>
          <cell r="D5873">
            <v>188755</v>
          </cell>
          <cell r="E5873">
            <v>2178000</v>
          </cell>
          <cell r="F5873">
            <v>120200</v>
          </cell>
          <cell r="H5873">
            <v>0</v>
          </cell>
          <cell r="I5873">
            <v>0</v>
          </cell>
          <cell r="J5873">
            <v>0</v>
          </cell>
          <cell r="K5873">
            <v>0</v>
          </cell>
          <cell r="L5873">
            <v>2880</v>
          </cell>
          <cell r="M5873">
            <v>140.80000000000001</v>
          </cell>
          <cell r="N5873">
            <v>31.95</v>
          </cell>
          <cell r="O5873">
            <v>0.22691761363636362</v>
          </cell>
          <cell r="P5873">
            <v>240</v>
          </cell>
          <cell r="Q5873">
            <v>114000</v>
          </cell>
          <cell r="R5873">
            <v>8.1612215909090917</v>
          </cell>
          <cell r="S5873">
            <v>65.539930555555557</v>
          </cell>
          <cell r="T5873">
            <v>32876</v>
          </cell>
          <cell r="U5873">
            <v>11.024961850938194</v>
          </cell>
          <cell r="V5873">
            <v>2486955</v>
          </cell>
          <cell r="W5873">
            <v>55815.5</v>
          </cell>
          <cell r="X5873">
            <v>21.2</v>
          </cell>
          <cell r="Y5873">
            <v>43.8</v>
          </cell>
          <cell r="Z5873">
            <v>0</v>
          </cell>
        </row>
        <row r="5874">
          <cell r="A5874">
            <v>43491</v>
          </cell>
          <cell r="B5874">
            <v>0</v>
          </cell>
          <cell r="C5874">
            <v>0</v>
          </cell>
          <cell r="D5874">
            <v>11129</v>
          </cell>
          <cell r="E5874">
            <v>1967100</v>
          </cell>
          <cell r="F5874">
            <v>105400</v>
          </cell>
          <cell r="H5874">
            <v>0</v>
          </cell>
          <cell r="I5874">
            <v>0</v>
          </cell>
          <cell r="J5874">
            <v>0</v>
          </cell>
          <cell r="K5874">
            <v>0</v>
          </cell>
          <cell r="L5874">
            <v>690</v>
          </cell>
          <cell r="M5874">
            <v>127.7</v>
          </cell>
          <cell r="N5874">
            <v>28.96</v>
          </cell>
          <cell r="O5874">
            <v>0.22678151918559122</v>
          </cell>
          <cell r="P5874">
            <v>240</v>
          </cell>
          <cell r="Q5874">
            <v>91000</v>
          </cell>
          <cell r="R5874">
            <v>8.1147220046985122</v>
          </cell>
          <cell r="S5874">
            <v>16.128985507246377</v>
          </cell>
          <cell r="T5874">
            <v>29278</v>
          </cell>
          <cell r="U5874">
            <v>11.718905812887034</v>
          </cell>
          <cell r="V5874">
            <v>2083629</v>
          </cell>
          <cell r="W5874">
            <v>46573.2</v>
          </cell>
          <cell r="X5874">
            <v>30.5</v>
          </cell>
          <cell r="Y5874">
            <v>34.5</v>
          </cell>
          <cell r="Z5874">
            <v>0</v>
          </cell>
        </row>
        <row r="5875">
          <cell r="A5875">
            <v>43492</v>
          </cell>
          <cell r="B5875">
            <v>0</v>
          </cell>
          <cell r="C5875">
            <v>0</v>
          </cell>
          <cell r="D5875">
            <v>21214</v>
          </cell>
          <cell r="E5875">
            <v>1994500</v>
          </cell>
          <cell r="F5875">
            <v>105700</v>
          </cell>
          <cell r="H5875">
            <v>0</v>
          </cell>
          <cell r="I5875">
            <v>0</v>
          </cell>
          <cell r="J5875">
            <v>0</v>
          </cell>
          <cell r="K5875">
            <v>0</v>
          </cell>
          <cell r="L5875">
            <v>440</v>
          </cell>
          <cell r="M5875">
            <v>130.1</v>
          </cell>
          <cell r="N5875">
            <v>29.99</v>
          </cell>
          <cell r="O5875">
            <v>0.23051498847040738</v>
          </cell>
          <cell r="P5875">
            <v>240</v>
          </cell>
          <cell r="Q5875">
            <v>90000</v>
          </cell>
          <cell r="R5875">
            <v>8.0714834742505772</v>
          </cell>
          <cell r="S5875">
            <v>48.213636363636361</v>
          </cell>
          <cell r="T5875">
            <v>27466</v>
          </cell>
          <cell r="U5875">
            <v>10.797818813300939</v>
          </cell>
          <cell r="V5875">
            <v>2121414</v>
          </cell>
          <cell r="W5875">
            <v>47784.5</v>
          </cell>
          <cell r="X5875">
            <v>32.9</v>
          </cell>
          <cell r="Y5875">
            <v>32.1</v>
          </cell>
          <cell r="Z5875">
            <v>0</v>
          </cell>
        </row>
        <row r="5876">
          <cell r="A5876">
            <v>43493</v>
          </cell>
          <cell r="B5876">
            <v>0</v>
          </cell>
          <cell r="C5876">
            <v>0</v>
          </cell>
          <cell r="D5876">
            <v>16195</v>
          </cell>
          <cell r="E5876">
            <v>1865700</v>
          </cell>
          <cell r="F5876">
            <v>103200</v>
          </cell>
          <cell r="H5876">
            <v>0</v>
          </cell>
          <cell r="I5876">
            <v>0</v>
          </cell>
          <cell r="J5876">
            <v>0</v>
          </cell>
          <cell r="K5876">
            <v>0</v>
          </cell>
          <cell r="L5876">
            <v>480</v>
          </cell>
          <cell r="M5876">
            <v>123.05</v>
          </cell>
          <cell r="N5876">
            <v>28.75</v>
          </cell>
          <cell r="O5876">
            <v>0.23364485981308411</v>
          </cell>
          <cell r="P5876">
            <v>240</v>
          </cell>
          <cell r="Q5876">
            <v>99000</v>
          </cell>
          <cell r="R5876">
            <v>8.0004063388866307</v>
          </cell>
          <cell r="S5876">
            <v>33.739583333333336</v>
          </cell>
          <cell r="T5876">
            <v>27392</v>
          </cell>
          <cell r="U5876">
            <v>11.508229077197816</v>
          </cell>
          <cell r="V5876">
            <v>1985095</v>
          </cell>
          <cell r="W5876">
            <v>42372.6</v>
          </cell>
          <cell r="X5876">
            <v>37.6</v>
          </cell>
          <cell r="Y5876">
            <v>27.4</v>
          </cell>
          <cell r="Z5876">
            <v>0</v>
          </cell>
        </row>
        <row r="5877">
          <cell r="A5877">
            <v>43494</v>
          </cell>
          <cell r="B5877">
            <v>0</v>
          </cell>
          <cell r="C5877">
            <v>0</v>
          </cell>
          <cell r="D5877">
            <v>161622</v>
          </cell>
          <cell r="E5877">
            <v>2221800</v>
          </cell>
          <cell r="F5877">
            <v>116400</v>
          </cell>
          <cell r="H5877">
            <v>0</v>
          </cell>
          <cell r="I5877">
            <v>0</v>
          </cell>
          <cell r="J5877">
            <v>0</v>
          </cell>
          <cell r="K5877">
            <v>0</v>
          </cell>
          <cell r="L5877">
            <v>2290</v>
          </cell>
          <cell r="M5877">
            <v>146.1</v>
          </cell>
          <cell r="N5877">
            <v>32.67</v>
          </cell>
          <cell r="O5877">
            <v>0.2236139630390144</v>
          </cell>
          <cell r="P5877">
            <v>240</v>
          </cell>
          <cell r="Q5877">
            <v>113000</v>
          </cell>
          <cell r="R5877">
            <v>8.0020533880903493</v>
          </cell>
          <cell r="S5877">
            <v>70.577292576419211</v>
          </cell>
          <cell r="T5877">
            <v>33517</v>
          </cell>
          <cell r="U5877">
            <v>11.182067363196259</v>
          </cell>
          <cell r="V5877">
            <v>2499822</v>
          </cell>
          <cell r="W5877">
            <v>57656.2</v>
          </cell>
          <cell r="X5877">
            <v>22</v>
          </cell>
          <cell r="Y5877">
            <v>43</v>
          </cell>
          <cell r="Z5877">
            <v>0</v>
          </cell>
        </row>
        <row r="5878">
          <cell r="A5878">
            <v>43495</v>
          </cell>
          <cell r="B5878">
            <v>0</v>
          </cell>
          <cell r="C5878">
            <v>0</v>
          </cell>
          <cell r="D5878">
            <v>560046</v>
          </cell>
          <cell r="E5878">
            <v>2256200</v>
          </cell>
          <cell r="F5878">
            <v>121000</v>
          </cell>
          <cell r="H5878">
            <v>0</v>
          </cell>
          <cell r="I5878">
            <v>0</v>
          </cell>
          <cell r="J5878">
            <v>0</v>
          </cell>
          <cell r="K5878">
            <v>0</v>
          </cell>
          <cell r="L5878">
            <v>6980</v>
          </cell>
          <cell r="M5878">
            <v>146.55000000000001</v>
          </cell>
          <cell r="N5878">
            <v>33.19</v>
          </cell>
          <cell r="O5878">
            <v>0.22647560559535992</v>
          </cell>
          <cell r="P5878">
            <v>240</v>
          </cell>
          <cell r="Q5878">
            <v>127000</v>
          </cell>
          <cell r="R5878">
            <v>8.110542476970318</v>
          </cell>
          <cell r="S5878">
            <v>80.235816618911173</v>
          </cell>
          <cell r="T5878">
            <v>38242</v>
          </cell>
          <cell r="U5878">
            <v>10.85841226781822</v>
          </cell>
          <cell r="V5878">
            <v>2937246</v>
          </cell>
          <cell r="W5878">
            <v>59071.4</v>
          </cell>
          <cell r="X5878">
            <v>10.9</v>
          </cell>
          <cell r="Y5878">
            <v>54.1</v>
          </cell>
          <cell r="Z5878">
            <v>0</v>
          </cell>
        </row>
        <row r="5879">
          <cell r="A5879">
            <v>43496</v>
          </cell>
          <cell r="B5879">
            <v>0</v>
          </cell>
          <cell r="C5879">
            <v>0</v>
          </cell>
          <cell r="D5879">
            <v>305654</v>
          </cell>
          <cell r="E5879">
            <v>2239400</v>
          </cell>
          <cell r="F5879">
            <v>121600</v>
          </cell>
          <cell r="H5879">
            <v>0</v>
          </cell>
          <cell r="I5879">
            <v>0</v>
          </cell>
          <cell r="J5879">
            <v>0</v>
          </cell>
          <cell r="K5879">
            <v>0</v>
          </cell>
          <cell r="L5879">
            <v>4010</v>
          </cell>
          <cell r="M5879">
            <v>145.15</v>
          </cell>
          <cell r="N5879">
            <v>33.32</v>
          </cell>
          <cell r="O5879">
            <v>0.22955563210471924</v>
          </cell>
          <cell r="P5879">
            <v>240</v>
          </cell>
          <cell r="Q5879">
            <v>121000</v>
          </cell>
          <cell r="R5879">
            <v>8.1329658973475709</v>
          </cell>
          <cell r="S5879">
            <v>76.222942643391519</v>
          </cell>
          <cell r="T5879">
            <v>33142</v>
          </cell>
          <cell r="U5879">
            <v>10.365209734746239</v>
          </cell>
          <cell r="V5879">
            <v>2666654</v>
          </cell>
          <cell r="W5879">
            <v>58230.9</v>
          </cell>
          <cell r="X5879">
            <v>14</v>
          </cell>
          <cell r="Y5879">
            <v>51</v>
          </cell>
          <cell r="Z5879">
            <v>0</v>
          </cell>
        </row>
        <row r="5880">
          <cell r="A5880">
            <v>43497</v>
          </cell>
          <cell r="B5880">
            <v>0</v>
          </cell>
          <cell r="C5880">
            <v>0</v>
          </cell>
          <cell r="D5880">
            <v>38380</v>
          </cell>
          <cell r="E5880">
            <v>1856700</v>
          </cell>
          <cell r="F5880">
            <v>102300</v>
          </cell>
          <cell r="H5880">
            <v>0</v>
          </cell>
          <cell r="I5880">
            <v>0</v>
          </cell>
          <cell r="J5880">
            <v>0</v>
          </cell>
          <cell r="K5880">
            <v>0</v>
          </cell>
          <cell r="L5880">
            <v>590</v>
          </cell>
          <cell r="M5880">
            <v>120.8</v>
          </cell>
          <cell r="N5880">
            <v>28.37</v>
          </cell>
          <cell r="O5880">
            <v>0.23485099337748347</v>
          </cell>
          <cell r="P5880">
            <v>240</v>
          </cell>
          <cell r="Q5880">
            <v>86000</v>
          </cell>
          <cell r="R5880">
            <v>8.108443708609272</v>
          </cell>
          <cell r="S5880">
            <v>65.050847457627114</v>
          </cell>
          <cell r="T5880">
            <v>26904</v>
          </cell>
          <cell r="U5880">
            <v>11.233684126205329</v>
          </cell>
          <cell r="V5880">
            <v>1997380</v>
          </cell>
          <cell r="W5880">
            <v>43317</v>
          </cell>
          <cell r="X5880">
            <v>33.9</v>
          </cell>
          <cell r="Y5880">
            <v>31.1</v>
          </cell>
          <cell r="Z5880">
            <v>0</v>
          </cell>
        </row>
        <row r="5881">
          <cell r="A5881">
            <v>43498</v>
          </cell>
          <cell r="B5881">
            <v>0</v>
          </cell>
          <cell r="C5881">
            <v>0</v>
          </cell>
          <cell r="D5881">
            <v>1349</v>
          </cell>
          <cell r="E5881">
            <v>1617500</v>
          </cell>
          <cell r="F5881">
            <v>89100</v>
          </cell>
          <cell r="H5881">
            <v>0</v>
          </cell>
          <cell r="I5881">
            <v>0</v>
          </cell>
          <cell r="J5881">
            <v>0</v>
          </cell>
          <cell r="K5881">
            <v>0</v>
          </cell>
          <cell r="L5881">
            <v>70</v>
          </cell>
          <cell r="M5881">
            <v>105.8</v>
          </cell>
          <cell r="N5881">
            <v>23.11</v>
          </cell>
          <cell r="O5881">
            <v>0.21843100189035916</v>
          </cell>
          <cell r="P5881">
            <v>240</v>
          </cell>
          <cell r="Q5881">
            <v>83000</v>
          </cell>
          <cell r="R5881">
            <v>8.0652173913043477</v>
          </cell>
          <cell r="S5881">
            <v>19.271428571428572</v>
          </cell>
          <cell r="T5881">
            <v>29371</v>
          </cell>
          <cell r="U5881">
            <v>14.342005528268114</v>
          </cell>
          <cell r="V5881">
            <v>1707949</v>
          </cell>
          <cell r="W5881">
            <v>33840.199999999997</v>
          </cell>
          <cell r="X5881">
            <v>38.799999999999997</v>
          </cell>
          <cell r="Y5881">
            <v>26.200000000000003</v>
          </cell>
          <cell r="Z5881">
            <v>0</v>
          </cell>
        </row>
        <row r="5882">
          <cell r="A5882">
            <v>43499</v>
          </cell>
          <cell r="B5882">
            <v>0</v>
          </cell>
          <cell r="C5882">
            <v>0</v>
          </cell>
          <cell r="D5882">
            <v>1454</v>
          </cell>
          <cell r="E5882">
            <v>1293800</v>
          </cell>
          <cell r="F5882">
            <v>76700</v>
          </cell>
          <cell r="H5882">
            <v>0</v>
          </cell>
          <cell r="I5882">
            <v>0</v>
          </cell>
          <cell r="J5882">
            <v>0</v>
          </cell>
          <cell r="K5882">
            <v>0</v>
          </cell>
          <cell r="L5882">
            <v>70</v>
          </cell>
          <cell r="M5882">
            <v>84.35</v>
          </cell>
          <cell r="N5882">
            <v>18.940000000000001</v>
          </cell>
          <cell r="O5882">
            <v>0.22454060462359221</v>
          </cell>
          <cell r="P5882">
            <v>240</v>
          </cell>
          <cell r="Q5882">
            <v>70000</v>
          </cell>
          <cell r="R5882">
            <v>8.1238885595732064</v>
          </cell>
          <cell r="S5882">
            <v>20.771428571428572</v>
          </cell>
          <cell r="T5882">
            <v>23096</v>
          </cell>
          <cell r="U5882">
            <v>14.039875972518029</v>
          </cell>
          <cell r="V5882">
            <v>1371954</v>
          </cell>
          <cell r="W5882">
            <v>22379.8</v>
          </cell>
          <cell r="X5882">
            <v>49</v>
          </cell>
          <cell r="Y5882">
            <v>16</v>
          </cell>
          <cell r="Z5882">
            <v>0</v>
          </cell>
        </row>
        <row r="5883">
          <cell r="A5883">
            <v>43500</v>
          </cell>
          <cell r="B5883">
            <v>0</v>
          </cell>
          <cell r="C5883">
            <v>0</v>
          </cell>
          <cell r="D5883">
            <v>140</v>
          </cell>
          <cell r="E5883">
            <v>1167600</v>
          </cell>
          <cell r="F5883">
            <v>67900</v>
          </cell>
          <cell r="H5883">
            <v>0</v>
          </cell>
          <cell r="I5883">
            <v>0</v>
          </cell>
          <cell r="J5883">
            <v>0</v>
          </cell>
          <cell r="K5883">
            <v>0</v>
          </cell>
          <cell r="L5883">
            <v>30</v>
          </cell>
          <cell r="M5883">
            <v>77.150000000000006</v>
          </cell>
          <cell r="N5883">
            <v>18.09</v>
          </cell>
          <cell r="O5883">
            <v>0.23447828904731041</v>
          </cell>
          <cell r="P5883">
            <v>240</v>
          </cell>
          <cell r="Q5883">
            <v>63000</v>
          </cell>
          <cell r="R5883">
            <v>8.007128969539858</v>
          </cell>
          <cell r="S5883">
            <v>4.666666666666667</v>
          </cell>
          <cell r="T5883">
            <v>21148</v>
          </cell>
          <cell r="U5883">
            <v>14.27392444401282</v>
          </cell>
          <cell r="V5883">
            <v>1235640</v>
          </cell>
          <cell r="W5883">
            <v>18525.400000000001</v>
          </cell>
          <cell r="X5883">
            <v>57.4</v>
          </cell>
          <cell r="Y5883">
            <v>7.6000000000000014</v>
          </cell>
          <cell r="Z5883">
            <v>4.9055999999999855</v>
          </cell>
        </row>
        <row r="5884">
          <cell r="A5884">
            <v>43501</v>
          </cell>
          <cell r="B5884">
            <v>0</v>
          </cell>
          <cell r="C5884">
            <v>0</v>
          </cell>
          <cell r="D5884">
            <v>997</v>
          </cell>
          <cell r="E5884">
            <v>1638900</v>
          </cell>
          <cell r="F5884">
            <v>95300</v>
          </cell>
          <cell r="H5884">
            <v>0</v>
          </cell>
          <cell r="I5884">
            <v>0</v>
          </cell>
          <cell r="J5884">
            <v>0</v>
          </cell>
          <cell r="K5884">
            <v>0</v>
          </cell>
          <cell r="L5884">
            <v>30</v>
          </cell>
          <cell r="M5884">
            <v>106.5</v>
          </cell>
          <cell r="N5884">
            <v>24.42</v>
          </cell>
          <cell r="O5884">
            <v>0.22929577464788733</v>
          </cell>
          <cell r="P5884">
            <v>240</v>
          </cell>
          <cell r="Q5884">
            <v>75000</v>
          </cell>
          <cell r="R5884">
            <v>8.1417840375586863</v>
          </cell>
          <cell r="S5884">
            <v>33.233333333333334</v>
          </cell>
          <cell r="T5884">
            <v>24223</v>
          </cell>
          <cell r="U5884">
            <v>11.642471719349444</v>
          </cell>
          <cell r="V5884">
            <v>1735197</v>
          </cell>
          <cell r="W5884">
            <v>33023.1</v>
          </cell>
          <cell r="X5884">
            <v>39.6</v>
          </cell>
          <cell r="Y5884">
            <v>25.4</v>
          </cell>
          <cell r="Z5884">
            <v>0</v>
          </cell>
        </row>
        <row r="5885">
          <cell r="A5885">
            <v>43502</v>
          </cell>
          <cell r="B5885">
            <v>0</v>
          </cell>
          <cell r="C5885">
            <v>0</v>
          </cell>
          <cell r="D5885">
            <v>970</v>
          </cell>
          <cell r="E5885">
            <v>1416200</v>
          </cell>
          <cell r="F5885">
            <v>82900</v>
          </cell>
          <cell r="H5885">
            <v>0</v>
          </cell>
          <cell r="I5885">
            <v>0</v>
          </cell>
          <cell r="J5885">
            <v>0</v>
          </cell>
          <cell r="K5885">
            <v>0</v>
          </cell>
          <cell r="L5885">
            <v>60</v>
          </cell>
          <cell r="M5885">
            <v>92.2</v>
          </cell>
          <cell r="N5885">
            <v>21.75</v>
          </cell>
          <cell r="O5885">
            <v>0.2359002169197397</v>
          </cell>
          <cell r="P5885">
            <v>240</v>
          </cell>
          <cell r="Q5885">
            <v>66000</v>
          </cell>
          <cell r="R5885">
            <v>8.129609544468547</v>
          </cell>
          <cell r="S5885">
            <v>16.166666666666668</v>
          </cell>
          <cell r="T5885">
            <v>25201</v>
          </cell>
          <cell r="U5885">
            <v>14.011102148566401</v>
          </cell>
          <cell r="V5885">
            <v>1500070</v>
          </cell>
          <cell r="W5885">
            <v>26364</v>
          </cell>
          <cell r="X5885">
            <v>45.3</v>
          </cell>
          <cell r="Y5885">
            <v>19.700000000000003</v>
          </cell>
          <cell r="Z5885">
            <v>0</v>
          </cell>
        </row>
        <row r="5886">
          <cell r="A5886">
            <v>43503</v>
          </cell>
          <cell r="B5886">
            <v>0</v>
          </cell>
          <cell r="C5886">
            <v>0</v>
          </cell>
          <cell r="D5886">
            <v>1794</v>
          </cell>
          <cell r="E5886">
            <v>1547200</v>
          </cell>
          <cell r="F5886">
            <v>87100</v>
          </cell>
          <cell r="H5886">
            <v>0</v>
          </cell>
          <cell r="I5886">
            <v>0</v>
          </cell>
          <cell r="J5886">
            <v>0</v>
          </cell>
          <cell r="K5886">
            <v>0</v>
          </cell>
          <cell r="L5886">
            <v>280</v>
          </cell>
          <cell r="M5886">
            <v>102.15</v>
          </cell>
          <cell r="N5886">
            <v>22.91</v>
          </cell>
          <cell r="O5886">
            <v>0.22427802251590798</v>
          </cell>
          <cell r="P5886">
            <v>240</v>
          </cell>
          <cell r="Q5886">
            <v>90000</v>
          </cell>
          <cell r="R5886">
            <v>7.9995105237395983</v>
          </cell>
          <cell r="S5886">
            <v>6.4071428571428575</v>
          </cell>
          <cell r="T5886">
            <v>25365</v>
          </cell>
          <cell r="U5886">
            <v>12.929825547920842</v>
          </cell>
          <cell r="V5886">
            <v>1636094</v>
          </cell>
          <cell r="W5886">
            <v>31846.400000000001</v>
          </cell>
          <cell r="X5886">
            <v>49.9</v>
          </cell>
          <cell r="Y5886">
            <v>15.100000000000001</v>
          </cell>
          <cell r="Z5886">
            <v>0</v>
          </cell>
        </row>
        <row r="5887">
          <cell r="A5887">
            <v>43504</v>
          </cell>
          <cell r="B5887">
            <v>0</v>
          </cell>
          <cell r="C5887">
            <v>0</v>
          </cell>
          <cell r="D5887">
            <v>106569</v>
          </cell>
          <cell r="E5887">
            <v>2213000</v>
          </cell>
          <cell r="F5887">
            <v>118300</v>
          </cell>
          <cell r="H5887">
            <v>0</v>
          </cell>
          <cell r="I5887">
            <v>0</v>
          </cell>
          <cell r="J5887">
            <v>0</v>
          </cell>
          <cell r="K5887">
            <v>0</v>
          </cell>
          <cell r="L5887">
            <v>2170</v>
          </cell>
          <cell r="M5887">
            <v>143.80000000000001</v>
          </cell>
          <cell r="N5887">
            <v>33.590000000000003</v>
          </cell>
          <cell r="O5887">
            <v>0.23358831710709319</v>
          </cell>
          <cell r="P5887">
            <v>240</v>
          </cell>
          <cell r="Q5887">
            <v>109000</v>
          </cell>
          <cell r="R5887">
            <v>8.1060500695410287</v>
          </cell>
          <cell r="S5887">
            <v>49.110138248847925</v>
          </cell>
          <cell r="T5887">
            <v>33348</v>
          </cell>
          <cell r="U5887">
            <v>11.40841940235509</v>
          </cell>
          <cell r="V5887">
            <v>2437869</v>
          </cell>
          <cell r="W5887">
            <v>57276.5</v>
          </cell>
          <cell r="X5887">
            <v>21.3</v>
          </cell>
          <cell r="Y5887">
            <v>43.7</v>
          </cell>
          <cell r="Z5887">
            <v>0</v>
          </cell>
        </row>
        <row r="5888">
          <cell r="A5888">
            <v>43505</v>
          </cell>
          <cell r="B5888">
            <v>0</v>
          </cell>
          <cell r="C5888">
            <v>0</v>
          </cell>
          <cell r="D5888">
            <v>141334</v>
          </cell>
          <cell r="E5888">
            <v>2164000</v>
          </cell>
          <cell r="F5888">
            <v>118400</v>
          </cell>
          <cell r="H5888">
            <v>0</v>
          </cell>
          <cell r="I5888">
            <v>0</v>
          </cell>
          <cell r="J5888">
            <v>0</v>
          </cell>
          <cell r="K5888">
            <v>0</v>
          </cell>
          <cell r="L5888">
            <v>2340</v>
          </cell>
          <cell r="M5888">
            <v>139.80000000000001</v>
          </cell>
          <cell r="N5888">
            <v>32.49</v>
          </cell>
          <cell r="O5888">
            <v>0.23240343347639483</v>
          </cell>
          <cell r="P5888">
            <v>240</v>
          </cell>
          <cell r="Q5888">
            <v>109000</v>
          </cell>
          <cell r="R5888">
            <v>8.1630901287553641</v>
          </cell>
          <cell r="S5888">
            <v>60.399145299145296</v>
          </cell>
          <cell r="T5888">
            <v>34318</v>
          </cell>
          <cell r="U5888">
            <v>11.808726535172589</v>
          </cell>
          <cell r="V5888">
            <v>2423734</v>
          </cell>
          <cell r="W5888">
            <v>55083.5</v>
          </cell>
          <cell r="X5888">
            <v>22.5</v>
          </cell>
          <cell r="Y5888">
            <v>42.5</v>
          </cell>
          <cell r="Z5888">
            <v>0</v>
          </cell>
        </row>
        <row r="5889">
          <cell r="A5889">
            <v>43506</v>
          </cell>
          <cell r="B5889">
            <v>0</v>
          </cell>
          <cell r="C5889">
            <v>0</v>
          </cell>
          <cell r="D5889">
            <v>14181</v>
          </cell>
          <cell r="E5889">
            <v>2001400</v>
          </cell>
          <cell r="F5889">
            <v>108800</v>
          </cell>
          <cell r="H5889">
            <v>0</v>
          </cell>
          <cell r="I5889">
            <v>0</v>
          </cell>
          <cell r="J5889">
            <v>0</v>
          </cell>
          <cell r="K5889">
            <v>0</v>
          </cell>
          <cell r="L5889">
            <v>410</v>
          </cell>
          <cell r="M5889">
            <v>130.5</v>
          </cell>
          <cell r="N5889">
            <v>29.73</v>
          </cell>
          <cell r="O5889">
            <v>0.227816091954023</v>
          </cell>
          <cell r="P5889">
            <v>240</v>
          </cell>
          <cell r="Q5889">
            <v>90000</v>
          </cell>
          <cell r="R5889">
            <v>8.085057471264367</v>
          </cell>
          <cell r="S5889">
            <v>34.587804878048779</v>
          </cell>
          <cell r="T5889">
            <v>29741</v>
          </cell>
          <cell r="U5889">
            <v>11.675868876628062</v>
          </cell>
          <cell r="V5889">
            <v>2124381</v>
          </cell>
          <cell r="W5889">
            <v>47977.2</v>
          </cell>
          <cell r="X5889">
            <v>30.6</v>
          </cell>
          <cell r="Y5889">
            <v>34.4</v>
          </cell>
          <cell r="Z5889">
            <v>0</v>
          </cell>
        </row>
        <row r="5890">
          <cell r="A5890">
            <v>43507</v>
          </cell>
          <cell r="B5890">
            <v>0</v>
          </cell>
          <cell r="C5890">
            <v>0</v>
          </cell>
          <cell r="D5890">
            <v>112</v>
          </cell>
          <cell r="E5890">
            <v>1775200</v>
          </cell>
          <cell r="F5890">
            <v>99500</v>
          </cell>
          <cell r="H5890">
            <v>0</v>
          </cell>
          <cell r="I5890">
            <v>0</v>
          </cell>
          <cell r="J5890">
            <v>0</v>
          </cell>
          <cell r="K5890">
            <v>0</v>
          </cell>
          <cell r="L5890">
            <v>30</v>
          </cell>
          <cell r="M5890">
            <v>116.25</v>
          </cell>
          <cell r="N5890">
            <v>26.6</v>
          </cell>
          <cell r="O5890">
            <v>0.22881720430107527</v>
          </cell>
          <cell r="P5890">
            <v>240</v>
          </cell>
          <cell r="Q5890">
            <v>81000</v>
          </cell>
          <cell r="R5890">
            <v>8.0632258064516122</v>
          </cell>
          <cell r="S5890">
            <v>3.7333333333333334</v>
          </cell>
          <cell r="T5890">
            <v>25272</v>
          </cell>
          <cell r="U5890">
            <v>11.242112809177668</v>
          </cell>
          <cell r="V5890">
            <v>1874812</v>
          </cell>
          <cell r="W5890">
            <v>38659.4</v>
          </cell>
          <cell r="X5890">
            <v>38.200000000000003</v>
          </cell>
          <cell r="Y5890">
            <v>26.799999999999997</v>
          </cell>
          <cell r="Z5890">
            <v>0</v>
          </cell>
        </row>
        <row r="5891">
          <cell r="A5891">
            <v>43508</v>
          </cell>
          <cell r="B5891">
            <v>0</v>
          </cell>
          <cell r="C5891">
            <v>0</v>
          </cell>
          <cell r="D5891">
            <v>1281</v>
          </cell>
          <cell r="E5891">
            <v>1710600</v>
          </cell>
          <cell r="F5891">
            <v>93000</v>
          </cell>
          <cell r="H5891">
            <v>0</v>
          </cell>
          <cell r="I5891">
            <v>0</v>
          </cell>
          <cell r="J5891">
            <v>0</v>
          </cell>
          <cell r="K5891">
            <v>0</v>
          </cell>
          <cell r="L5891">
            <v>50</v>
          </cell>
          <cell r="M5891">
            <v>112.25</v>
          </cell>
          <cell r="N5891">
            <v>25.63</v>
          </cell>
          <cell r="O5891">
            <v>0.22832962138084631</v>
          </cell>
          <cell r="P5891">
            <v>240</v>
          </cell>
          <cell r="Q5891">
            <v>85000</v>
          </cell>
          <cell r="R5891">
            <v>8.0338530066815146</v>
          </cell>
          <cell r="S5891">
            <v>25.62</v>
          </cell>
          <cell r="T5891">
            <v>20797</v>
          </cell>
          <cell r="U5891">
            <v>9.6098845297834057</v>
          </cell>
          <cell r="V5891">
            <v>1804881</v>
          </cell>
          <cell r="W5891">
            <v>37277.5</v>
          </cell>
          <cell r="X5891">
            <v>43.1</v>
          </cell>
          <cell r="Y5891">
            <v>21.9</v>
          </cell>
          <cell r="Z5891">
            <v>0</v>
          </cell>
        </row>
        <row r="5892">
          <cell r="A5892">
            <v>43509</v>
          </cell>
          <cell r="B5892">
            <v>0</v>
          </cell>
          <cell r="C5892">
            <v>0</v>
          </cell>
          <cell r="D5892">
            <v>1353</v>
          </cell>
          <cell r="E5892">
            <v>1820500</v>
          </cell>
          <cell r="F5892">
            <v>99900</v>
          </cell>
          <cell r="H5892">
            <v>0</v>
          </cell>
          <cell r="I5892">
            <v>0</v>
          </cell>
          <cell r="J5892">
            <v>0</v>
          </cell>
          <cell r="K5892">
            <v>0</v>
          </cell>
          <cell r="L5892">
            <v>200</v>
          </cell>
          <cell r="M5892">
            <v>119.2</v>
          </cell>
          <cell r="N5892">
            <v>27.19</v>
          </cell>
          <cell r="O5892">
            <v>0.2281040268456376</v>
          </cell>
          <cell r="P5892">
            <v>240</v>
          </cell>
          <cell r="Q5892">
            <v>86000</v>
          </cell>
          <cell r="R5892">
            <v>8.0553691275167782</v>
          </cell>
          <cell r="S5892">
            <v>6.7649999999999997</v>
          </cell>
          <cell r="T5892">
            <v>29492</v>
          </cell>
          <cell r="U5892">
            <v>12.798901835979962</v>
          </cell>
          <cell r="V5892">
            <v>1921753</v>
          </cell>
          <cell r="W5892">
            <v>40528</v>
          </cell>
          <cell r="X5892">
            <v>36.700000000000003</v>
          </cell>
          <cell r="Y5892">
            <v>28.299999999999997</v>
          </cell>
          <cell r="Z5892">
            <v>0</v>
          </cell>
        </row>
        <row r="5893">
          <cell r="A5893">
            <v>43510</v>
          </cell>
          <cell r="B5893">
            <v>0</v>
          </cell>
          <cell r="C5893">
            <v>0</v>
          </cell>
          <cell r="D5893">
            <v>140</v>
          </cell>
          <cell r="E5893">
            <v>1473000</v>
          </cell>
          <cell r="F5893">
            <v>84800</v>
          </cell>
          <cell r="H5893">
            <v>0</v>
          </cell>
          <cell r="I5893">
            <v>0</v>
          </cell>
          <cell r="J5893">
            <v>0</v>
          </cell>
          <cell r="K5893">
            <v>0</v>
          </cell>
          <cell r="L5893">
            <v>30</v>
          </cell>
          <cell r="M5893">
            <v>97.35</v>
          </cell>
          <cell r="N5893">
            <v>22.75</v>
          </cell>
          <cell r="O5893">
            <v>0.23369286081150489</v>
          </cell>
          <cell r="P5893">
            <v>240</v>
          </cell>
          <cell r="Q5893">
            <v>69000</v>
          </cell>
          <cell r="R5893">
            <v>8.0010272213662041</v>
          </cell>
          <cell r="S5893">
            <v>4.666666666666667</v>
          </cell>
          <cell r="T5893">
            <v>26849</v>
          </cell>
          <cell r="U5893">
            <v>14.372868018023802</v>
          </cell>
          <cell r="V5893">
            <v>1557940</v>
          </cell>
          <cell r="W5893">
            <v>28454.400000000001</v>
          </cell>
          <cell r="X5893">
            <v>47.7</v>
          </cell>
          <cell r="Y5893">
            <v>17.299999999999997</v>
          </cell>
          <cell r="Z5893">
            <v>0</v>
          </cell>
        </row>
        <row r="5894">
          <cell r="A5894">
            <v>43511</v>
          </cell>
          <cell r="B5894">
            <v>0</v>
          </cell>
          <cell r="C5894">
            <v>0</v>
          </cell>
          <cell r="D5894">
            <v>10860</v>
          </cell>
          <cell r="E5894">
            <v>1996900</v>
          </cell>
          <cell r="F5894">
            <v>106700</v>
          </cell>
          <cell r="H5894">
            <v>0</v>
          </cell>
          <cell r="I5894">
            <v>0</v>
          </cell>
          <cell r="J5894">
            <v>0</v>
          </cell>
          <cell r="K5894">
            <v>0</v>
          </cell>
          <cell r="L5894">
            <v>970</v>
          </cell>
          <cell r="M5894">
            <v>129.05000000000001</v>
          </cell>
          <cell r="N5894">
            <v>29.58</v>
          </cell>
          <cell r="O5894">
            <v>0.22921348314606738</v>
          </cell>
          <cell r="P5894">
            <v>240</v>
          </cell>
          <cell r="Q5894">
            <v>95000</v>
          </cell>
          <cell r="R5894">
            <v>8.1503293297171631</v>
          </cell>
          <cell r="S5894">
            <v>11.195876288659793</v>
          </cell>
          <cell r="T5894">
            <v>29439</v>
          </cell>
          <cell r="U5894">
            <v>11.611534859964246</v>
          </cell>
          <cell r="V5894">
            <v>2114460</v>
          </cell>
          <cell r="W5894">
            <v>48453.1</v>
          </cell>
          <cell r="X5894">
            <v>34.6</v>
          </cell>
          <cell r="Y5894">
            <v>30.4</v>
          </cell>
          <cell r="Z5894">
            <v>0</v>
          </cell>
        </row>
        <row r="5895">
          <cell r="A5895">
            <v>43512</v>
          </cell>
          <cell r="B5895">
            <v>0</v>
          </cell>
          <cell r="C5895">
            <v>0</v>
          </cell>
          <cell r="D5895">
            <v>22189</v>
          </cell>
          <cell r="E5895">
            <v>2001500</v>
          </cell>
          <cell r="F5895">
            <v>107100</v>
          </cell>
          <cell r="H5895">
            <v>0</v>
          </cell>
          <cell r="I5895">
            <v>0</v>
          </cell>
          <cell r="J5895">
            <v>0</v>
          </cell>
          <cell r="K5895">
            <v>0</v>
          </cell>
          <cell r="L5895">
            <v>890</v>
          </cell>
          <cell r="M5895">
            <v>130.55000000000001</v>
          </cell>
          <cell r="N5895">
            <v>30.06</v>
          </cell>
          <cell r="O5895">
            <v>0.23025660666411335</v>
          </cell>
          <cell r="P5895">
            <v>240</v>
          </cell>
          <cell r="Q5895">
            <v>97000</v>
          </cell>
          <cell r="R5895">
            <v>8.075833014170815</v>
          </cell>
          <cell r="S5895">
            <v>24.931460674157304</v>
          </cell>
          <cell r="T5895">
            <v>31614</v>
          </cell>
          <cell r="U5895">
            <v>12.373855881553734</v>
          </cell>
          <cell r="V5895">
            <v>2130789</v>
          </cell>
          <cell r="W5895">
            <v>45423.3</v>
          </cell>
          <cell r="X5895">
            <v>25.4</v>
          </cell>
          <cell r="Y5895">
            <v>39.6</v>
          </cell>
          <cell r="Z5895">
            <v>0</v>
          </cell>
        </row>
        <row r="5896">
          <cell r="A5896">
            <v>43513</v>
          </cell>
          <cell r="B5896">
            <v>0</v>
          </cell>
          <cell r="C5896">
            <v>0</v>
          </cell>
          <cell r="D5896">
            <v>173</v>
          </cell>
          <cell r="E5896">
            <v>1926700</v>
          </cell>
          <cell r="F5896">
            <v>103100</v>
          </cell>
          <cell r="H5896">
            <v>0</v>
          </cell>
          <cell r="I5896">
            <v>0</v>
          </cell>
          <cell r="J5896">
            <v>0</v>
          </cell>
          <cell r="K5896">
            <v>0</v>
          </cell>
          <cell r="L5896">
            <v>10</v>
          </cell>
          <cell r="M5896">
            <v>125.4</v>
          </cell>
          <cell r="N5896">
            <v>28.41</v>
          </cell>
          <cell r="O5896">
            <v>0.22655502392344495</v>
          </cell>
          <cell r="P5896">
            <v>240</v>
          </cell>
          <cell r="Q5896">
            <v>86000</v>
          </cell>
          <cell r="R5896">
            <v>8.0933014354066994</v>
          </cell>
          <cell r="S5896">
            <v>17.3</v>
          </cell>
          <cell r="T5896">
            <v>28942</v>
          </cell>
          <cell r="U5896">
            <v>11.890615293897998</v>
          </cell>
          <cell r="V5896">
            <v>2029973</v>
          </cell>
          <cell r="W5896">
            <v>45058.400000000001</v>
          </cell>
          <cell r="X5896">
            <v>33.700000000000003</v>
          </cell>
          <cell r="Y5896">
            <v>31.299999999999997</v>
          </cell>
          <cell r="Z5896">
            <v>0</v>
          </cell>
        </row>
        <row r="5897">
          <cell r="A5897">
            <v>43514</v>
          </cell>
          <cell r="B5897">
            <v>0</v>
          </cell>
          <cell r="C5897">
            <v>0</v>
          </cell>
          <cell r="D5897">
            <v>3074</v>
          </cell>
          <cell r="E5897">
            <v>2122100</v>
          </cell>
          <cell r="F5897">
            <v>117300</v>
          </cell>
          <cell r="H5897">
            <v>0</v>
          </cell>
          <cell r="I5897">
            <v>0</v>
          </cell>
          <cell r="J5897">
            <v>0</v>
          </cell>
          <cell r="K5897">
            <v>0</v>
          </cell>
          <cell r="L5897">
            <v>510</v>
          </cell>
          <cell r="M5897">
            <v>137.44999999999999</v>
          </cell>
          <cell r="N5897">
            <v>31.59</v>
          </cell>
          <cell r="O5897">
            <v>0.22982902873772282</v>
          </cell>
          <cell r="P5897">
            <v>240</v>
          </cell>
          <cell r="Q5897">
            <v>93000</v>
          </cell>
          <cell r="R5897">
            <v>8.1462349945434696</v>
          </cell>
          <cell r="S5897">
            <v>6.0274509803921568</v>
          </cell>
          <cell r="T5897">
            <v>30613</v>
          </cell>
          <cell r="U5897">
            <v>11.385301234261801</v>
          </cell>
          <cell r="V5897">
            <v>2242474</v>
          </cell>
          <cell r="W5897">
            <v>53416.5</v>
          </cell>
          <cell r="X5897">
            <v>29.9</v>
          </cell>
          <cell r="Y5897">
            <v>35.1</v>
          </cell>
          <cell r="Z5897">
            <v>0</v>
          </cell>
        </row>
        <row r="5898">
          <cell r="A5898">
            <v>43515</v>
          </cell>
          <cell r="B5898">
            <v>0</v>
          </cell>
          <cell r="C5898">
            <v>0</v>
          </cell>
          <cell r="D5898">
            <v>11071</v>
          </cell>
          <cell r="E5898">
            <v>2035000</v>
          </cell>
          <cell r="F5898">
            <v>106900</v>
          </cell>
          <cell r="H5898">
            <v>0</v>
          </cell>
          <cell r="I5898">
            <v>0</v>
          </cell>
          <cell r="J5898">
            <v>0</v>
          </cell>
          <cell r="K5898">
            <v>0</v>
          </cell>
          <cell r="L5898">
            <v>680</v>
          </cell>
          <cell r="M5898">
            <v>132.9</v>
          </cell>
          <cell r="N5898">
            <v>29.27</v>
          </cell>
          <cell r="O5898">
            <v>0.2202407825432656</v>
          </cell>
          <cell r="P5898">
            <v>240</v>
          </cell>
          <cell r="Q5898">
            <v>98000</v>
          </cell>
          <cell r="R5898">
            <v>8.05831452219714</v>
          </cell>
          <cell r="S5898">
            <v>16.280882352941177</v>
          </cell>
          <cell r="T5898">
            <v>31086</v>
          </cell>
          <cell r="U5898">
            <v>12.041836141778035</v>
          </cell>
          <cell r="V5898">
            <v>2152971</v>
          </cell>
          <cell r="W5898">
            <v>47392</v>
          </cell>
          <cell r="X5898">
            <v>31</v>
          </cell>
          <cell r="Y5898">
            <v>34</v>
          </cell>
          <cell r="Z5898">
            <v>0</v>
          </cell>
        </row>
        <row r="5899">
          <cell r="A5899">
            <v>43516</v>
          </cell>
          <cell r="B5899">
            <v>0</v>
          </cell>
          <cell r="C5899">
            <v>0</v>
          </cell>
          <cell r="D5899">
            <v>1145</v>
          </cell>
          <cell r="E5899">
            <v>1790500</v>
          </cell>
          <cell r="F5899">
            <v>98300</v>
          </cell>
          <cell r="H5899">
            <v>0</v>
          </cell>
          <cell r="I5899">
            <v>0</v>
          </cell>
          <cell r="J5899">
            <v>0</v>
          </cell>
          <cell r="K5899">
            <v>0</v>
          </cell>
          <cell r="L5899">
            <v>30</v>
          </cell>
          <cell r="M5899">
            <v>118.3</v>
          </cell>
          <cell r="N5899">
            <v>26.89</v>
          </cell>
          <cell r="O5899">
            <v>0.22730346576500424</v>
          </cell>
          <cell r="P5899">
            <v>240</v>
          </cell>
          <cell r="Q5899">
            <v>83000</v>
          </cell>
          <cell r="R5899">
            <v>7.9830938292476752</v>
          </cell>
          <cell r="S5899">
            <v>38.166666666666664</v>
          </cell>
          <cell r="T5899">
            <v>39449</v>
          </cell>
          <cell r="U5899">
            <v>17.408160554936781</v>
          </cell>
          <cell r="V5899">
            <v>1889945</v>
          </cell>
          <cell r="W5899">
            <v>39346.400000000001</v>
          </cell>
          <cell r="X5899">
            <v>38.4</v>
          </cell>
          <cell r="Y5899">
            <v>26.6</v>
          </cell>
          <cell r="Z5899">
            <v>0</v>
          </cell>
        </row>
        <row r="5900">
          <cell r="A5900">
            <v>43517</v>
          </cell>
          <cell r="B5900">
            <v>0</v>
          </cell>
          <cell r="C5900">
            <v>0</v>
          </cell>
          <cell r="D5900">
            <v>1362</v>
          </cell>
          <cell r="E5900">
            <v>1801100</v>
          </cell>
          <cell r="F5900">
            <v>99800</v>
          </cell>
          <cell r="H5900">
            <v>0</v>
          </cell>
          <cell r="I5900">
            <v>0</v>
          </cell>
          <cell r="J5900">
            <v>0</v>
          </cell>
          <cell r="K5900">
            <v>0</v>
          </cell>
          <cell r="L5900">
            <v>180</v>
          </cell>
          <cell r="M5900">
            <v>117.55</v>
          </cell>
          <cell r="N5900">
            <v>26.9</v>
          </cell>
          <cell r="O5900">
            <v>0.22883879200340279</v>
          </cell>
          <cell r="P5900">
            <v>240</v>
          </cell>
          <cell r="Q5900">
            <v>87000</v>
          </cell>
          <cell r="R5900">
            <v>8.0854955338153971</v>
          </cell>
          <cell r="S5900">
            <v>7.5666666666666664</v>
          </cell>
          <cell r="T5900">
            <v>30444</v>
          </cell>
          <cell r="U5900">
            <v>13.347423225612454</v>
          </cell>
          <cell r="V5900">
            <v>1902262</v>
          </cell>
          <cell r="W5900">
            <v>39730</v>
          </cell>
          <cell r="X5900">
            <v>36.9</v>
          </cell>
          <cell r="Y5900">
            <v>28.1</v>
          </cell>
          <cell r="Z5900">
            <v>0</v>
          </cell>
        </row>
        <row r="5901">
          <cell r="A5901">
            <v>43518</v>
          </cell>
          <cell r="B5901">
            <v>0</v>
          </cell>
          <cell r="C5901">
            <v>0</v>
          </cell>
          <cell r="D5901">
            <v>158</v>
          </cell>
          <cell r="E5901">
            <v>1730400</v>
          </cell>
          <cell r="F5901">
            <v>97500</v>
          </cell>
          <cell r="H5901">
            <v>0</v>
          </cell>
          <cell r="I5901">
            <v>0</v>
          </cell>
          <cell r="J5901">
            <v>0</v>
          </cell>
          <cell r="K5901">
            <v>0</v>
          </cell>
          <cell r="L5901">
            <v>50</v>
          </cell>
          <cell r="M5901">
            <v>111.85</v>
          </cell>
          <cell r="N5901">
            <v>24.75</v>
          </cell>
          <cell r="O5901">
            <v>0.22127849798837732</v>
          </cell>
          <cell r="P5901">
            <v>240</v>
          </cell>
          <cell r="Q5901">
            <v>82000</v>
          </cell>
          <cell r="R5901">
            <v>8.171211443898077</v>
          </cell>
          <cell r="S5901">
            <v>3.16</v>
          </cell>
          <cell r="T5901">
            <v>26450</v>
          </cell>
          <cell r="U5901">
            <v>12.067067893907087</v>
          </cell>
          <cell r="V5901">
            <v>1828058</v>
          </cell>
          <cell r="W5901">
            <v>36716.699999999997</v>
          </cell>
          <cell r="X5901">
            <v>39.5</v>
          </cell>
          <cell r="Y5901">
            <v>25.5</v>
          </cell>
          <cell r="Z5901">
            <v>0</v>
          </cell>
        </row>
        <row r="5902">
          <cell r="A5902">
            <v>43519</v>
          </cell>
          <cell r="B5902">
            <v>0</v>
          </cell>
          <cell r="C5902">
            <v>0</v>
          </cell>
          <cell r="D5902">
            <v>150</v>
          </cell>
          <cell r="E5902">
            <v>1382900</v>
          </cell>
          <cell r="F5902">
            <v>81000</v>
          </cell>
          <cell r="H5902">
            <v>0</v>
          </cell>
          <cell r="I5902">
            <v>0</v>
          </cell>
          <cell r="J5902">
            <v>0</v>
          </cell>
          <cell r="K5902">
            <v>0</v>
          </cell>
          <cell r="L5902">
            <v>40</v>
          </cell>
          <cell r="M5902">
            <v>89.65</v>
          </cell>
          <cell r="N5902">
            <v>20.92</v>
          </cell>
          <cell r="O5902">
            <v>0.23335192414947017</v>
          </cell>
          <cell r="P5902">
            <v>240</v>
          </cell>
          <cell r="Q5902">
            <v>69000</v>
          </cell>
          <cell r="R5902">
            <v>8.1645287228109318</v>
          </cell>
          <cell r="S5902">
            <v>3.75</v>
          </cell>
          <cell r="T5902">
            <v>24430</v>
          </cell>
          <cell r="U5902">
            <v>13.916614869710733</v>
          </cell>
          <cell r="V5902">
            <v>1464050</v>
          </cell>
          <cell r="W5902">
            <v>24925.7</v>
          </cell>
          <cell r="X5902">
            <v>48</v>
          </cell>
          <cell r="Y5902">
            <v>17</v>
          </cell>
          <cell r="Z5902">
            <v>0</v>
          </cell>
        </row>
        <row r="5903">
          <cell r="A5903">
            <v>43520</v>
          </cell>
          <cell r="B5903">
            <v>0</v>
          </cell>
          <cell r="C5903">
            <v>0</v>
          </cell>
          <cell r="D5903">
            <v>135</v>
          </cell>
          <cell r="E5903">
            <v>1591700</v>
          </cell>
          <cell r="F5903">
            <v>89900</v>
          </cell>
          <cell r="H5903">
            <v>0</v>
          </cell>
          <cell r="I5903">
            <v>0</v>
          </cell>
          <cell r="J5903">
            <v>0</v>
          </cell>
          <cell r="K5903">
            <v>0</v>
          </cell>
          <cell r="L5903">
            <v>20</v>
          </cell>
          <cell r="M5903">
            <v>103.15</v>
          </cell>
          <cell r="N5903">
            <v>23.33</v>
          </cell>
          <cell r="O5903">
            <v>0.22617547261269993</v>
          </cell>
          <cell r="P5903">
            <v>240</v>
          </cell>
          <cell r="Q5903">
            <v>79000</v>
          </cell>
          <cell r="R5903">
            <v>8.1512360639844879</v>
          </cell>
          <cell r="S5903">
            <v>6.75</v>
          </cell>
          <cell r="T5903">
            <v>25421</v>
          </cell>
          <cell r="U5903">
            <v>12.606691303921247</v>
          </cell>
          <cell r="V5903">
            <v>1681735</v>
          </cell>
          <cell r="W5903">
            <v>32136.6</v>
          </cell>
          <cell r="X5903">
            <v>48.3</v>
          </cell>
          <cell r="Y5903">
            <v>16.700000000000003</v>
          </cell>
          <cell r="Z5903">
            <v>0</v>
          </cell>
        </row>
        <row r="5904">
          <cell r="A5904">
            <v>43521</v>
          </cell>
          <cell r="B5904">
            <v>0</v>
          </cell>
          <cell r="C5904">
            <v>0</v>
          </cell>
          <cell r="D5904">
            <v>1874</v>
          </cell>
          <cell r="E5904">
            <v>1873600</v>
          </cell>
          <cell r="F5904">
            <v>101400</v>
          </cell>
          <cell r="H5904">
            <v>0</v>
          </cell>
          <cell r="I5904">
            <v>0</v>
          </cell>
          <cell r="J5904">
            <v>0</v>
          </cell>
          <cell r="K5904">
            <v>0</v>
          </cell>
          <cell r="L5904">
            <v>260</v>
          </cell>
          <cell r="M5904">
            <v>121.95</v>
          </cell>
          <cell r="N5904">
            <v>28.73</v>
          </cell>
          <cell r="O5904">
            <v>0.23558835588355884</v>
          </cell>
          <cell r="P5904">
            <v>240</v>
          </cell>
          <cell r="Q5904">
            <v>91000</v>
          </cell>
          <cell r="R5904">
            <v>8.0975809758097572</v>
          </cell>
          <cell r="S5904">
            <v>7.2076923076923078</v>
          </cell>
          <cell r="T5904">
            <v>28651</v>
          </cell>
          <cell r="U5904">
            <v>12.08723165968089</v>
          </cell>
          <cell r="V5904">
            <v>1976874</v>
          </cell>
          <cell r="W5904">
            <v>42852.2</v>
          </cell>
          <cell r="X5904">
            <v>33.9</v>
          </cell>
          <cell r="Y5904">
            <v>31.1</v>
          </cell>
          <cell r="Z5904">
            <v>0</v>
          </cell>
        </row>
        <row r="5905">
          <cell r="A5905">
            <v>43522</v>
          </cell>
          <cell r="B5905">
            <v>0</v>
          </cell>
          <cell r="C5905">
            <v>0</v>
          </cell>
          <cell r="D5905">
            <v>1428</v>
          </cell>
          <cell r="E5905">
            <v>1623200</v>
          </cell>
          <cell r="F5905">
            <v>89500</v>
          </cell>
          <cell r="H5905">
            <v>0</v>
          </cell>
          <cell r="I5905">
            <v>0</v>
          </cell>
          <cell r="J5905">
            <v>0</v>
          </cell>
          <cell r="K5905">
            <v>0</v>
          </cell>
          <cell r="L5905">
            <v>120</v>
          </cell>
          <cell r="M5905">
            <v>107.25</v>
          </cell>
          <cell r="N5905">
            <v>25.12</v>
          </cell>
          <cell r="O5905">
            <v>0.23421911421911423</v>
          </cell>
          <cell r="P5905">
            <v>240</v>
          </cell>
          <cell r="Q5905">
            <v>87000</v>
          </cell>
          <cell r="R5905">
            <v>7.9846153846153847</v>
          </cell>
          <cell r="S5905">
            <v>11.9</v>
          </cell>
          <cell r="T5905">
            <v>26836</v>
          </cell>
          <cell r="U5905">
            <v>13.05691523620173</v>
          </cell>
          <cell r="V5905">
            <v>1714128</v>
          </cell>
          <cell r="W5905">
            <v>34322.300000000003</v>
          </cell>
          <cell r="X5905">
            <v>39</v>
          </cell>
          <cell r="Y5905">
            <v>26</v>
          </cell>
          <cell r="Z5905">
            <v>0</v>
          </cell>
        </row>
        <row r="5906">
          <cell r="A5906">
            <v>43523</v>
          </cell>
          <cell r="B5906">
            <v>0</v>
          </cell>
          <cell r="C5906">
            <v>0</v>
          </cell>
          <cell r="D5906">
            <v>158</v>
          </cell>
          <cell r="E5906">
            <v>1578200</v>
          </cell>
          <cell r="F5906">
            <v>89400</v>
          </cell>
          <cell r="H5906">
            <v>0</v>
          </cell>
          <cell r="I5906">
            <v>0</v>
          </cell>
          <cell r="J5906">
            <v>0</v>
          </cell>
          <cell r="K5906">
            <v>0</v>
          </cell>
          <cell r="L5906">
            <v>60</v>
          </cell>
          <cell r="M5906">
            <v>103.95</v>
          </cell>
          <cell r="N5906">
            <v>24.99</v>
          </cell>
          <cell r="O5906">
            <v>0.24040404040404037</v>
          </cell>
          <cell r="P5906">
            <v>240</v>
          </cell>
          <cell r="Q5906">
            <v>82000</v>
          </cell>
          <cell r="R5906">
            <v>8.0211640211640205</v>
          </cell>
          <cell r="S5906">
            <v>2.6333333333333333</v>
          </cell>
          <cell r="T5906">
            <v>27686</v>
          </cell>
          <cell r="U5906">
            <v>13.845008688310894</v>
          </cell>
          <cell r="V5906">
            <v>1667758</v>
          </cell>
          <cell r="W5906">
            <v>31902.6</v>
          </cell>
          <cell r="X5906">
            <v>43</v>
          </cell>
          <cell r="Y5906">
            <v>22</v>
          </cell>
          <cell r="Z5906">
            <v>0</v>
          </cell>
        </row>
        <row r="5907">
          <cell r="A5907">
            <v>43524</v>
          </cell>
          <cell r="B5907">
            <v>0</v>
          </cell>
          <cell r="C5907">
            <v>0</v>
          </cell>
          <cell r="D5907">
            <v>4549</v>
          </cell>
          <cell r="E5907">
            <v>2062400</v>
          </cell>
          <cell r="F5907">
            <v>109000</v>
          </cell>
          <cell r="H5907">
            <v>0</v>
          </cell>
          <cell r="I5907">
            <v>0</v>
          </cell>
          <cell r="J5907">
            <v>0</v>
          </cell>
          <cell r="K5907">
            <v>0</v>
          </cell>
          <cell r="L5907">
            <v>670</v>
          </cell>
          <cell r="M5907">
            <v>133.75</v>
          </cell>
          <cell r="N5907">
            <v>30.54</v>
          </cell>
          <cell r="O5907">
            <v>0.22833644859813085</v>
          </cell>
          <cell r="P5907">
            <v>240</v>
          </cell>
          <cell r="Q5907">
            <v>90000</v>
          </cell>
          <cell r="R5907">
            <v>8.117383177570094</v>
          </cell>
          <cell r="S5907">
            <v>6.7895522388059701</v>
          </cell>
          <cell r="T5907">
            <v>29633</v>
          </cell>
          <cell r="U5907">
            <v>11.357767116784446</v>
          </cell>
          <cell r="V5907">
            <v>2175949</v>
          </cell>
          <cell r="W5907">
            <v>50887.7</v>
          </cell>
          <cell r="X5907">
            <v>29.7</v>
          </cell>
          <cell r="Y5907">
            <v>35.299999999999997</v>
          </cell>
          <cell r="Z5907">
            <v>0</v>
          </cell>
        </row>
        <row r="5908">
          <cell r="A5908">
            <v>43525</v>
          </cell>
          <cell r="B5908">
            <v>0</v>
          </cell>
          <cell r="C5908">
            <v>0</v>
          </cell>
          <cell r="D5908">
            <v>116</v>
          </cell>
          <cell r="E5908">
            <v>1988700</v>
          </cell>
          <cell r="F5908">
            <v>105100</v>
          </cell>
          <cell r="H5908">
            <v>0</v>
          </cell>
          <cell r="I5908">
            <v>0</v>
          </cell>
          <cell r="J5908">
            <v>0</v>
          </cell>
          <cell r="K5908">
            <v>0</v>
          </cell>
          <cell r="L5908">
            <v>40</v>
          </cell>
          <cell r="M5908">
            <v>129.85</v>
          </cell>
          <cell r="N5908">
            <v>29.51</v>
          </cell>
          <cell r="O5908">
            <v>0.227262225644975</v>
          </cell>
          <cell r="P5908">
            <v>240</v>
          </cell>
          <cell r="Q5908">
            <v>89000</v>
          </cell>
          <cell r="R5908">
            <v>8.0623796688486724</v>
          </cell>
          <cell r="S5908">
            <v>2.9</v>
          </cell>
          <cell r="T5908">
            <v>31152</v>
          </cell>
          <cell r="U5908">
            <v>12.407741284750678</v>
          </cell>
          <cell r="V5908">
            <v>2093916</v>
          </cell>
          <cell r="W5908">
            <v>47700.1</v>
          </cell>
          <cell r="X5908">
            <v>31.8</v>
          </cell>
          <cell r="Y5908">
            <v>33.200000000000003</v>
          </cell>
          <cell r="Z5908">
            <v>0</v>
          </cell>
        </row>
        <row r="5909">
          <cell r="A5909">
            <v>43526</v>
          </cell>
          <cell r="B5909">
            <v>0</v>
          </cell>
          <cell r="C5909">
            <v>0</v>
          </cell>
          <cell r="D5909">
            <v>125</v>
          </cell>
          <cell r="E5909">
            <v>1861500</v>
          </cell>
          <cell r="F5909">
            <v>101800</v>
          </cell>
          <cell r="H5909">
            <v>0</v>
          </cell>
          <cell r="I5909">
            <v>0</v>
          </cell>
          <cell r="J5909">
            <v>0</v>
          </cell>
          <cell r="K5909">
            <v>0</v>
          </cell>
          <cell r="L5909">
            <v>60</v>
          </cell>
          <cell r="M5909">
            <v>122.35</v>
          </cell>
          <cell r="N5909">
            <v>28.3</v>
          </cell>
          <cell r="O5909">
            <v>0.23130363710666124</v>
          </cell>
          <cell r="P5909">
            <v>240</v>
          </cell>
          <cell r="Q5909">
            <v>81000</v>
          </cell>
          <cell r="R5909">
            <v>8.023293829178586</v>
          </cell>
          <cell r="S5909">
            <v>2.0833333333333335</v>
          </cell>
          <cell r="T5909">
            <v>26372</v>
          </cell>
          <cell r="U5909">
            <v>11.201980213147944</v>
          </cell>
          <cell r="V5909">
            <v>1963425</v>
          </cell>
          <cell r="W5909">
            <v>42192.7</v>
          </cell>
          <cell r="X5909">
            <v>37.4</v>
          </cell>
          <cell r="Y5909">
            <v>27.6</v>
          </cell>
          <cell r="Z5909">
            <v>0</v>
          </cell>
        </row>
        <row r="5910">
          <cell r="A5910">
            <v>43527</v>
          </cell>
          <cell r="B5910">
            <v>0</v>
          </cell>
          <cell r="C5910">
            <v>0</v>
          </cell>
          <cell r="D5910">
            <v>87598</v>
          </cell>
          <cell r="E5910">
            <v>2093400</v>
          </cell>
          <cell r="F5910">
            <v>111200</v>
          </cell>
          <cell r="H5910">
            <v>0</v>
          </cell>
          <cell r="I5910">
            <v>0</v>
          </cell>
          <cell r="J5910">
            <v>0</v>
          </cell>
          <cell r="K5910">
            <v>0</v>
          </cell>
          <cell r="L5910">
            <v>1570</v>
          </cell>
          <cell r="M5910">
            <v>136.30000000000001</v>
          </cell>
          <cell r="N5910">
            <v>32.340000000000003</v>
          </cell>
          <cell r="O5910">
            <v>0.23727072633895818</v>
          </cell>
          <cell r="P5910">
            <v>240</v>
          </cell>
          <cell r="Q5910">
            <v>109000</v>
          </cell>
          <cell r="R5910">
            <v>8.0873074101247244</v>
          </cell>
          <cell r="S5910">
            <v>55.794904458598729</v>
          </cell>
          <cell r="T5910">
            <v>29679</v>
          </cell>
          <cell r="U5910">
            <v>10.798493847390146</v>
          </cell>
          <cell r="V5910">
            <v>2292198</v>
          </cell>
          <cell r="W5910">
            <v>52077.5</v>
          </cell>
          <cell r="X5910">
            <v>30.7</v>
          </cell>
          <cell r="Y5910">
            <v>34.299999999999997</v>
          </cell>
          <cell r="Z5910">
            <v>0</v>
          </cell>
        </row>
        <row r="5911">
          <cell r="A5911">
            <v>43528</v>
          </cell>
          <cell r="B5911">
            <v>0</v>
          </cell>
          <cell r="C5911">
            <v>0</v>
          </cell>
          <cell r="D5911">
            <v>394702</v>
          </cell>
          <cell r="E5911">
            <v>2233300</v>
          </cell>
          <cell r="F5911">
            <v>123000</v>
          </cell>
          <cell r="H5911">
            <v>0</v>
          </cell>
          <cell r="I5911">
            <v>0</v>
          </cell>
          <cell r="J5911">
            <v>0</v>
          </cell>
          <cell r="K5911">
            <v>0</v>
          </cell>
          <cell r="L5911">
            <v>4810</v>
          </cell>
          <cell r="M5911">
            <v>145.69999999999999</v>
          </cell>
          <cell r="N5911">
            <v>33.96</v>
          </cell>
          <cell r="O5911">
            <v>0.23308167467398766</v>
          </cell>
          <cell r="P5911">
            <v>240</v>
          </cell>
          <cell r="Q5911">
            <v>121000</v>
          </cell>
          <cell r="R5911">
            <v>8.0861358956760458</v>
          </cell>
          <cell r="S5911">
            <v>82.058627858627858</v>
          </cell>
          <cell r="T5911">
            <v>36747</v>
          </cell>
          <cell r="U5911">
            <v>11.140303787492702</v>
          </cell>
          <cell r="V5911">
            <v>2751002</v>
          </cell>
          <cell r="W5911">
            <v>58095.6</v>
          </cell>
          <cell r="X5911">
            <v>14.6</v>
          </cell>
          <cell r="Y5911">
            <v>50.4</v>
          </cell>
          <cell r="Z5911">
            <v>0</v>
          </cell>
        </row>
        <row r="5912">
          <cell r="A5912">
            <v>43529</v>
          </cell>
          <cell r="B5912">
            <v>0</v>
          </cell>
          <cell r="C5912">
            <v>0</v>
          </cell>
          <cell r="D5912">
            <v>235343</v>
          </cell>
          <cell r="E5912">
            <v>2211200</v>
          </cell>
          <cell r="F5912">
            <v>121500</v>
          </cell>
          <cell r="H5912">
            <v>0</v>
          </cell>
          <cell r="I5912">
            <v>0</v>
          </cell>
          <cell r="J5912">
            <v>0</v>
          </cell>
          <cell r="K5912">
            <v>0</v>
          </cell>
          <cell r="L5912">
            <v>3420</v>
          </cell>
          <cell r="M5912">
            <v>144.69999999999999</v>
          </cell>
          <cell r="N5912">
            <v>32.83</v>
          </cell>
          <cell r="O5912">
            <v>0.22688320663441605</v>
          </cell>
          <cell r="P5912">
            <v>240</v>
          </cell>
          <cell r="Q5912">
            <v>112000</v>
          </cell>
          <cell r="R5912">
            <v>8.060469937802349</v>
          </cell>
          <cell r="S5912">
            <v>68.813742690058476</v>
          </cell>
          <cell r="T5912">
            <v>35121</v>
          </cell>
          <cell r="U5912">
            <v>11.405928171763479</v>
          </cell>
          <cell r="V5912">
            <v>2568043</v>
          </cell>
          <cell r="W5912">
            <v>57086.400000000001</v>
          </cell>
          <cell r="X5912">
            <v>20.2</v>
          </cell>
          <cell r="Y5912">
            <v>44.8</v>
          </cell>
          <cell r="Z5912">
            <v>0</v>
          </cell>
        </row>
        <row r="5913">
          <cell r="A5913">
            <v>43530</v>
          </cell>
          <cell r="B5913">
            <v>0</v>
          </cell>
          <cell r="C5913">
            <v>0</v>
          </cell>
          <cell r="D5913">
            <v>125630</v>
          </cell>
          <cell r="E5913">
            <v>2164400</v>
          </cell>
          <cell r="F5913">
            <v>117200</v>
          </cell>
          <cell r="H5913">
            <v>0</v>
          </cell>
          <cell r="I5913">
            <v>0</v>
          </cell>
          <cell r="J5913">
            <v>0</v>
          </cell>
          <cell r="K5913">
            <v>0</v>
          </cell>
          <cell r="L5913">
            <v>1430</v>
          </cell>
          <cell r="M5913">
            <v>141.25</v>
          </cell>
          <cell r="N5913">
            <v>33.79</v>
          </cell>
          <cell r="O5913">
            <v>0.23922123893805308</v>
          </cell>
          <cell r="P5913">
            <v>240</v>
          </cell>
          <cell r="Q5913">
            <v>108000</v>
          </cell>
          <cell r="R5913">
            <v>8.0764601769911497</v>
          </cell>
          <cell r="S5913">
            <v>87.853146853146853</v>
          </cell>
          <cell r="T5913">
            <v>38726</v>
          </cell>
          <cell r="U5913">
            <v>13.416866689099088</v>
          </cell>
          <cell r="V5913">
            <v>2407230</v>
          </cell>
          <cell r="W5913">
            <v>54964.800000000003</v>
          </cell>
          <cell r="X5913">
            <v>23.6</v>
          </cell>
          <cell r="Y5913">
            <v>41.4</v>
          </cell>
          <cell r="Z5913">
            <v>0</v>
          </cell>
        </row>
        <row r="5914">
          <cell r="A5914">
            <v>43531</v>
          </cell>
          <cell r="B5914">
            <v>0</v>
          </cell>
          <cell r="C5914">
            <v>0</v>
          </cell>
          <cell r="D5914">
            <v>918</v>
          </cell>
          <cell r="E5914">
            <v>1968700</v>
          </cell>
          <cell r="F5914">
            <v>104600</v>
          </cell>
          <cell r="H5914">
            <v>0</v>
          </cell>
          <cell r="I5914">
            <v>0</v>
          </cell>
          <cell r="J5914">
            <v>0</v>
          </cell>
          <cell r="K5914">
            <v>0</v>
          </cell>
          <cell r="L5914">
            <v>170</v>
          </cell>
          <cell r="M5914">
            <v>128.85</v>
          </cell>
          <cell r="N5914">
            <v>31.51</v>
          </cell>
          <cell r="O5914">
            <v>0.24454792394256891</v>
          </cell>
          <cell r="P5914">
            <v>240</v>
          </cell>
          <cell r="Q5914">
            <v>91000</v>
          </cell>
          <cell r="R5914">
            <v>8.0454016298020949</v>
          </cell>
          <cell r="S5914">
            <v>5.4</v>
          </cell>
          <cell r="T5914">
            <v>34440</v>
          </cell>
          <cell r="U5914">
            <v>13.847609074841699</v>
          </cell>
          <cell r="V5914">
            <v>2074218</v>
          </cell>
          <cell r="W5914">
            <v>46397.3</v>
          </cell>
          <cell r="X5914">
            <v>33.9</v>
          </cell>
          <cell r="Y5914">
            <v>31.1</v>
          </cell>
          <cell r="Z5914">
            <v>0</v>
          </cell>
        </row>
        <row r="5915">
          <cell r="A5915">
            <v>43532</v>
          </cell>
          <cell r="B5915">
            <v>0</v>
          </cell>
          <cell r="C5915">
            <v>0</v>
          </cell>
          <cell r="D5915">
            <v>129</v>
          </cell>
          <cell r="E5915">
            <v>1766400</v>
          </cell>
          <cell r="F5915">
            <v>98800</v>
          </cell>
          <cell r="H5915">
            <v>0</v>
          </cell>
          <cell r="I5915">
            <v>0</v>
          </cell>
          <cell r="J5915">
            <v>0</v>
          </cell>
          <cell r="K5915">
            <v>0</v>
          </cell>
          <cell r="L5915">
            <v>50</v>
          </cell>
          <cell r="M5915">
            <v>115.7</v>
          </cell>
          <cell r="N5915">
            <v>28.31</v>
          </cell>
          <cell r="O5915">
            <v>0.24468452895419185</v>
          </cell>
          <cell r="P5915">
            <v>240</v>
          </cell>
          <cell r="Q5915">
            <v>82000</v>
          </cell>
          <cell r="R5915">
            <v>8.0605012964563532</v>
          </cell>
          <cell r="S5915">
            <v>2.58</v>
          </cell>
          <cell r="T5915">
            <v>31354</v>
          </cell>
          <cell r="U5915">
            <v>14.018565089590092</v>
          </cell>
          <cell r="V5915">
            <v>1865329</v>
          </cell>
          <cell r="W5915">
            <v>37938.9</v>
          </cell>
          <cell r="X5915">
            <v>38.1</v>
          </cell>
          <cell r="Y5915">
            <v>26.9</v>
          </cell>
          <cell r="Z5915">
            <v>0</v>
          </cell>
        </row>
        <row r="5916">
          <cell r="A5916">
            <v>43533</v>
          </cell>
          <cell r="B5916">
            <v>0</v>
          </cell>
          <cell r="C5916">
            <v>0</v>
          </cell>
          <cell r="D5916">
            <v>159</v>
          </cell>
          <cell r="E5916">
            <v>1451700</v>
          </cell>
          <cell r="F5916">
            <v>85000</v>
          </cell>
          <cell r="H5916">
            <v>0</v>
          </cell>
          <cell r="I5916">
            <v>0</v>
          </cell>
          <cell r="J5916">
            <v>0</v>
          </cell>
          <cell r="K5916">
            <v>0</v>
          </cell>
          <cell r="L5916">
            <v>60</v>
          </cell>
          <cell r="M5916">
            <v>96.15</v>
          </cell>
          <cell r="N5916">
            <v>24.96</v>
          </cell>
          <cell r="O5916">
            <v>0.25959438377535099</v>
          </cell>
          <cell r="P5916">
            <v>240</v>
          </cell>
          <cell r="Q5916">
            <v>56000</v>
          </cell>
          <cell r="R5916">
            <v>7.9911596463858556</v>
          </cell>
          <cell r="S5916">
            <v>2.65</v>
          </cell>
          <cell r="T5916">
            <v>27637</v>
          </cell>
          <cell r="U5916">
            <v>14.997639991697351</v>
          </cell>
          <cell r="V5916">
            <v>1536859</v>
          </cell>
          <cell r="W5916">
            <v>37164.9</v>
          </cell>
          <cell r="X5916">
            <v>47</v>
          </cell>
          <cell r="Y5916">
            <v>18</v>
          </cell>
          <cell r="Z5916">
            <v>0</v>
          </cell>
        </row>
        <row r="5917">
          <cell r="A5917">
            <v>43534</v>
          </cell>
          <cell r="B5917">
            <v>0</v>
          </cell>
          <cell r="C5917">
            <v>0</v>
          </cell>
          <cell r="D5917">
            <v>154</v>
          </cell>
          <cell r="E5917">
            <v>1531300</v>
          </cell>
          <cell r="F5917">
            <v>88200</v>
          </cell>
          <cell r="H5917">
            <v>0</v>
          </cell>
          <cell r="I5917">
            <v>0</v>
          </cell>
          <cell r="J5917">
            <v>0</v>
          </cell>
          <cell r="K5917">
            <v>0</v>
          </cell>
          <cell r="L5917">
            <v>30</v>
          </cell>
          <cell r="M5917">
            <v>100.65</v>
          </cell>
          <cell r="N5917">
            <v>24.75</v>
          </cell>
          <cell r="O5917">
            <v>0.24590163934426229</v>
          </cell>
          <cell r="P5917">
            <v>240</v>
          </cell>
          <cell r="Q5917">
            <v>69000</v>
          </cell>
          <cell r="R5917">
            <v>8.0452061599602587</v>
          </cell>
          <cell r="S5917">
            <v>5.1333333333333337</v>
          </cell>
          <cell r="T5917">
            <v>27628</v>
          </cell>
          <cell r="U5917">
            <v>14.226342169376915</v>
          </cell>
          <cell r="V5917">
            <v>1619654</v>
          </cell>
          <cell r="W5917">
            <v>29546</v>
          </cell>
          <cell r="X5917">
            <v>47.1</v>
          </cell>
          <cell r="Y5917">
            <v>17.899999999999999</v>
          </cell>
          <cell r="Z5917">
            <v>0</v>
          </cell>
        </row>
        <row r="5918">
          <cell r="A5918">
            <v>43535</v>
          </cell>
          <cell r="B5918">
            <v>0</v>
          </cell>
          <cell r="C5918">
            <v>0</v>
          </cell>
          <cell r="D5918">
            <v>127</v>
          </cell>
          <cell r="E5918">
            <v>1605500</v>
          </cell>
          <cell r="F5918">
            <v>92300</v>
          </cell>
          <cell r="H5918">
            <v>0</v>
          </cell>
          <cell r="I5918">
            <v>0</v>
          </cell>
          <cell r="J5918">
            <v>0</v>
          </cell>
          <cell r="K5918">
            <v>0</v>
          </cell>
          <cell r="L5918">
            <v>30</v>
          </cell>
          <cell r="M5918">
            <v>107.4</v>
          </cell>
          <cell r="N5918">
            <v>27.25</v>
          </cell>
          <cell r="O5918">
            <v>0.2537243947858473</v>
          </cell>
          <cell r="P5918">
            <v>240</v>
          </cell>
          <cell r="Q5918">
            <v>75000</v>
          </cell>
          <cell r="R5918">
            <v>7.9040968342644318</v>
          </cell>
          <cell r="S5918">
            <v>4.2333333333333334</v>
          </cell>
          <cell r="T5918">
            <v>28546</v>
          </cell>
          <cell r="U5918">
            <v>14.02142966099249</v>
          </cell>
          <cell r="V5918">
            <v>1697927</v>
          </cell>
          <cell r="W5918">
            <v>31906.799999999999</v>
          </cell>
          <cell r="X5918">
            <v>42.8</v>
          </cell>
          <cell r="Y5918">
            <v>22.200000000000003</v>
          </cell>
          <cell r="Z5918">
            <v>0</v>
          </cell>
        </row>
        <row r="5919">
          <cell r="A5919">
            <v>43536</v>
          </cell>
          <cell r="B5919">
            <v>0</v>
          </cell>
          <cell r="C5919">
            <v>0</v>
          </cell>
          <cell r="D5919">
            <v>976475</v>
          </cell>
          <cell r="E5919">
            <v>692300</v>
          </cell>
          <cell r="F5919">
            <v>36400</v>
          </cell>
          <cell r="H5919">
            <v>0</v>
          </cell>
          <cell r="I5919">
            <v>0</v>
          </cell>
          <cell r="J5919">
            <v>0</v>
          </cell>
          <cell r="K5919">
            <v>0</v>
          </cell>
          <cell r="L5919">
            <v>12060</v>
          </cell>
          <cell r="M5919">
            <v>45.3</v>
          </cell>
          <cell r="N5919">
            <v>11.65</v>
          </cell>
          <cell r="O5919">
            <v>0.25717439293598238</v>
          </cell>
          <cell r="P5919">
            <v>240</v>
          </cell>
          <cell r="Q5919">
            <v>82000</v>
          </cell>
          <cell r="R5919">
            <v>8.0430463576158946</v>
          </cell>
          <cell r="S5919">
            <v>80.968076285240471</v>
          </cell>
          <cell r="T5919">
            <v>33272</v>
          </cell>
          <cell r="U5919">
            <v>16.273313882739306</v>
          </cell>
          <cell r="V5919">
            <v>1705175</v>
          </cell>
          <cell r="W5919">
            <v>14687.6</v>
          </cell>
          <cell r="X5919">
            <v>39.6</v>
          </cell>
          <cell r="Y5919">
            <v>25.4</v>
          </cell>
          <cell r="Z5919">
            <v>0</v>
          </cell>
        </row>
        <row r="5920">
          <cell r="A5920">
            <v>43537</v>
          </cell>
          <cell r="B5920">
            <v>0</v>
          </cell>
          <cell r="C5920">
            <v>0</v>
          </cell>
          <cell r="D5920">
            <v>1250780</v>
          </cell>
          <cell r="E5920">
            <v>0</v>
          </cell>
          <cell r="F5920">
            <v>0</v>
          </cell>
          <cell r="H5920">
            <v>0</v>
          </cell>
          <cell r="I5920">
            <v>0</v>
          </cell>
          <cell r="J5920">
            <v>0</v>
          </cell>
          <cell r="K5920">
            <v>0</v>
          </cell>
          <cell r="L5920">
            <v>15680</v>
          </cell>
          <cell r="M5920">
            <v>0</v>
          </cell>
          <cell r="N5920">
            <v>0</v>
          </cell>
          <cell r="O5920" t="str">
            <v/>
          </cell>
          <cell r="P5920">
            <v>240</v>
          </cell>
          <cell r="Q5920">
            <v>60000</v>
          </cell>
          <cell r="R5920" t="str">
            <v/>
          </cell>
          <cell r="S5920">
            <v>79.76913265306122</v>
          </cell>
          <cell r="T5920">
            <v>29790</v>
          </cell>
          <cell r="U5920">
            <v>19.863493180255521</v>
          </cell>
          <cell r="V5920">
            <v>1250780</v>
          </cell>
          <cell r="W5920">
            <v>0</v>
          </cell>
          <cell r="X5920">
            <v>56.2</v>
          </cell>
          <cell r="Y5920">
            <v>8.7999999999999972</v>
          </cell>
          <cell r="Z5920">
            <v>0</v>
          </cell>
        </row>
        <row r="5921">
          <cell r="A5921">
            <v>43538</v>
          </cell>
          <cell r="B5921">
            <v>0</v>
          </cell>
          <cell r="C5921">
            <v>0</v>
          </cell>
          <cell r="D5921">
            <v>160480</v>
          </cell>
          <cell r="E5921">
            <v>942300</v>
          </cell>
          <cell r="F5921">
            <v>44500</v>
          </cell>
          <cell r="H5921">
            <v>0</v>
          </cell>
          <cell r="I5921">
            <v>0</v>
          </cell>
          <cell r="J5921">
            <v>0</v>
          </cell>
          <cell r="K5921">
            <v>0</v>
          </cell>
          <cell r="L5921">
            <v>2600</v>
          </cell>
          <cell r="M5921">
            <v>65.099999999999994</v>
          </cell>
          <cell r="N5921">
            <v>15.86</v>
          </cell>
          <cell r="O5921">
            <v>0.2436251920122888</v>
          </cell>
          <cell r="P5921">
            <v>240</v>
          </cell>
          <cell r="Q5921">
            <v>55000</v>
          </cell>
          <cell r="R5921">
            <v>7.5791090629800317</v>
          </cell>
          <cell r="S5921">
            <v>61.723076923076924</v>
          </cell>
          <cell r="T5921">
            <v>26361</v>
          </cell>
          <cell r="U5921">
            <v>19.162779792204169</v>
          </cell>
          <cell r="V5921">
            <v>1147280</v>
          </cell>
          <cell r="W5921">
            <v>8510.2999999999993</v>
          </cell>
          <cell r="X5921">
            <v>63.4</v>
          </cell>
          <cell r="Y5921">
            <v>1.6000000000000014</v>
          </cell>
          <cell r="Z5921">
            <v>7.2319999999999922</v>
          </cell>
        </row>
        <row r="5922">
          <cell r="A5922">
            <v>43539</v>
          </cell>
          <cell r="B5922">
            <v>0</v>
          </cell>
          <cell r="C5922">
            <v>0</v>
          </cell>
          <cell r="D5922">
            <v>0</v>
          </cell>
          <cell r="E5922">
            <v>1505700</v>
          </cell>
          <cell r="F5922">
            <v>83600</v>
          </cell>
          <cell r="H5922">
            <v>0</v>
          </cell>
          <cell r="I5922">
            <v>0</v>
          </cell>
          <cell r="J5922">
            <v>0</v>
          </cell>
          <cell r="K5922">
            <v>0</v>
          </cell>
          <cell r="L5922">
            <v>0</v>
          </cell>
          <cell r="M5922">
            <v>100.95</v>
          </cell>
          <cell r="N5922">
            <v>25.05</v>
          </cell>
          <cell r="O5922">
            <v>0.24814264487369986</v>
          </cell>
          <cell r="P5922">
            <v>240</v>
          </cell>
          <cell r="Q5922">
            <v>69000</v>
          </cell>
          <cell r="R5922">
            <v>7.8717186726102026</v>
          </cell>
          <cell r="S5922" t="str">
            <v/>
          </cell>
          <cell r="T5922">
            <v>28677</v>
          </cell>
          <cell r="U5922">
            <v>15.04852324922922</v>
          </cell>
          <cell r="V5922">
            <v>1589300</v>
          </cell>
          <cell r="W5922">
            <v>29714.5</v>
          </cell>
          <cell r="X5922">
            <v>46.3</v>
          </cell>
          <cell r="Y5922">
            <v>18.700000000000003</v>
          </cell>
          <cell r="Z5922">
            <v>0</v>
          </cell>
        </row>
        <row r="5923">
          <cell r="A5923">
            <v>43540</v>
          </cell>
          <cell r="B5923">
            <v>0</v>
          </cell>
          <cell r="C5923">
            <v>0</v>
          </cell>
          <cell r="D5923">
            <v>1340</v>
          </cell>
          <cell r="E5923">
            <v>1598700</v>
          </cell>
          <cell r="F5923">
            <v>87900</v>
          </cell>
          <cell r="H5923">
            <v>0</v>
          </cell>
          <cell r="I5923">
            <v>0</v>
          </cell>
          <cell r="J5923">
            <v>0</v>
          </cell>
          <cell r="K5923">
            <v>0</v>
          </cell>
          <cell r="L5923">
            <v>140</v>
          </cell>
          <cell r="M5923">
            <v>105.65</v>
          </cell>
          <cell r="N5923">
            <v>25.27</v>
          </cell>
          <cell r="O5923">
            <v>0.23918599148130618</v>
          </cell>
          <cell r="P5923">
            <v>240</v>
          </cell>
          <cell r="Q5923">
            <v>78000</v>
          </cell>
          <cell r="R5923">
            <v>7.9820160908660673</v>
          </cell>
          <cell r="S5923">
            <v>9.5714285714285712</v>
          </cell>
          <cell r="T5923">
            <v>29730</v>
          </cell>
          <cell r="U5923">
            <v>14.689396542531133</v>
          </cell>
          <cell r="V5923">
            <v>1687940</v>
          </cell>
          <cell r="W5923">
            <v>32985.9</v>
          </cell>
          <cell r="X5923">
            <v>41.4</v>
          </cell>
          <cell r="Y5923">
            <v>23.6</v>
          </cell>
          <cell r="Z5923">
            <v>0</v>
          </cell>
        </row>
        <row r="5924">
          <cell r="A5924">
            <v>43541</v>
          </cell>
          <cell r="B5924">
            <v>0</v>
          </cell>
          <cell r="C5924">
            <v>0</v>
          </cell>
          <cell r="D5924">
            <v>137</v>
          </cell>
          <cell r="E5924">
            <v>1496000</v>
          </cell>
          <cell r="F5924">
            <v>84500</v>
          </cell>
          <cell r="H5924">
            <v>0</v>
          </cell>
          <cell r="I5924">
            <v>0</v>
          </cell>
          <cell r="J5924">
            <v>0</v>
          </cell>
          <cell r="K5924">
            <v>0</v>
          </cell>
          <cell r="L5924">
            <v>30</v>
          </cell>
          <cell r="M5924">
            <v>97.9</v>
          </cell>
          <cell r="N5924">
            <v>23.37</v>
          </cell>
          <cell r="O5924">
            <v>0.23871297242083758</v>
          </cell>
          <cell r="P5924">
            <v>240</v>
          </cell>
          <cell r="Q5924">
            <v>71000</v>
          </cell>
          <cell r="R5924">
            <v>8.0720122574055164</v>
          </cell>
          <cell r="S5924">
            <v>4.5666666666666664</v>
          </cell>
          <cell r="T5924">
            <v>29230</v>
          </cell>
          <cell r="U5924">
            <v>15.422782080895233</v>
          </cell>
          <cell r="V5924">
            <v>1580637</v>
          </cell>
          <cell r="W5924">
            <v>29343.599999999999</v>
          </cell>
          <cell r="X5924">
            <v>42.9</v>
          </cell>
          <cell r="Y5924">
            <v>22.1</v>
          </cell>
          <cell r="Z5924">
            <v>0</v>
          </cell>
        </row>
        <row r="5925">
          <cell r="A5925">
            <v>43542</v>
          </cell>
          <cell r="B5925">
            <v>0</v>
          </cell>
          <cell r="C5925">
            <v>0</v>
          </cell>
          <cell r="D5925">
            <v>1130</v>
          </cell>
          <cell r="E5925">
            <v>1559900</v>
          </cell>
          <cell r="F5925">
            <v>87100</v>
          </cell>
          <cell r="H5925">
            <v>0</v>
          </cell>
          <cell r="I5925">
            <v>0</v>
          </cell>
          <cell r="J5925">
            <v>0</v>
          </cell>
          <cell r="K5925">
            <v>0</v>
          </cell>
          <cell r="L5925">
            <v>70</v>
          </cell>
          <cell r="M5925">
            <v>101.7</v>
          </cell>
          <cell r="N5925">
            <v>23.38</v>
          </cell>
          <cell r="O5925">
            <v>0.22989183874139624</v>
          </cell>
          <cell r="P5925">
            <v>240</v>
          </cell>
          <cell r="Q5925">
            <v>79000</v>
          </cell>
          <cell r="R5925">
            <v>8.0973451327433636</v>
          </cell>
          <cell r="S5925">
            <v>16.142857142857142</v>
          </cell>
          <cell r="T5925">
            <v>30579</v>
          </cell>
          <cell r="U5925">
            <v>15.473831554549699</v>
          </cell>
          <cell r="V5925">
            <v>1648130</v>
          </cell>
          <cell r="W5925">
            <v>31688.5</v>
          </cell>
          <cell r="X5925">
            <v>41.6</v>
          </cell>
          <cell r="Y5925">
            <v>23.4</v>
          </cell>
          <cell r="Z5925">
            <v>0</v>
          </cell>
        </row>
        <row r="5926">
          <cell r="A5926">
            <v>43543</v>
          </cell>
          <cell r="B5926">
            <v>0</v>
          </cell>
          <cell r="C5926">
            <v>0</v>
          </cell>
          <cell r="D5926">
            <v>1503</v>
          </cell>
          <cell r="E5926">
            <v>1466900</v>
          </cell>
          <cell r="F5926">
            <v>83900</v>
          </cell>
          <cell r="H5926">
            <v>0</v>
          </cell>
          <cell r="I5926">
            <v>0</v>
          </cell>
          <cell r="J5926">
            <v>0</v>
          </cell>
          <cell r="K5926">
            <v>0</v>
          </cell>
          <cell r="L5926">
            <v>70</v>
          </cell>
          <cell r="M5926">
            <v>96.5</v>
          </cell>
          <cell r="N5926">
            <v>23.02</v>
          </cell>
          <cell r="O5926">
            <v>0.23854922279792745</v>
          </cell>
          <cell r="P5926">
            <v>240</v>
          </cell>
          <cell r="Q5926">
            <v>81000</v>
          </cell>
          <cell r="R5926">
            <v>8.0352331606217611</v>
          </cell>
          <cell r="S5926">
            <v>21.471428571428572</v>
          </cell>
          <cell r="T5926">
            <v>28867</v>
          </cell>
          <cell r="U5926">
            <v>15.509264621662137</v>
          </cell>
          <cell r="V5926">
            <v>1552303</v>
          </cell>
          <cell r="W5926">
            <v>28768.7</v>
          </cell>
          <cell r="X5926">
            <v>41.8</v>
          </cell>
          <cell r="Y5926">
            <v>23.200000000000003</v>
          </cell>
          <cell r="Z5926">
            <v>0</v>
          </cell>
        </row>
        <row r="5927">
          <cell r="A5927">
            <v>43544</v>
          </cell>
          <cell r="B5927">
            <v>0</v>
          </cell>
          <cell r="C5927">
            <v>0</v>
          </cell>
          <cell r="D5927">
            <v>104</v>
          </cell>
          <cell r="E5927">
            <v>1416900</v>
          </cell>
          <cell r="F5927">
            <v>79700</v>
          </cell>
          <cell r="H5927">
            <v>0</v>
          </cell>
          <cell r="I5927">
            <v>0</v>
          </cell>
          <cell r="J5927">
            <v>0</v>
          </cell>
          <cell r="K5927">
            <v>0</v>
          </cell>
          <cell r="L5927">
            <v>30</v>
          </cell>
          <cell r="M5927">
            <v>92.7</v>
          </cell>
          <cell r="N5927">
            <v>22.3</v>
          </cell>
          <cell r="O5927">
            <v>0.24056094929881339</v>
          </cell>
          <cell r="P5927">
            <v>240</v>
          </cell>
          <cell r="Q5927">
            <v>63000</v>
          </cell>
          <cell r="R5927">
            <v>8.0722761596548001</v>
          </cell>
          <cell r="S5927">
            <v>3.4666666666666668</v>
          </cell>
          <cell r="T5927">
            <v>29247</v>
          </cell>
          <cell r="U5927">
            <v>16.297142253912597</v>
          </cell>
          <cell r="V5927">
            <v>1496704</v>
          </cell>
          <cell r="W5927">
            <v>27740.9</v>
          </cell>
          <cell r="X5927">
            <v>46.2</v>
          </cell>
          <cell r="Y5927">
            <v>18.799999999999997</v>
          </cell>
          <cell r="Z5927">
            <v>0</v>
          </cell>
        </row>
        <row r="5928">
          <cell r="A5928">
            <v>43545</v>
          </cell>
          <cell r="B5928">
            <v>0</v>
          </cell>
          <cell r="C5928">
            <v>0</v>
          </cell>
          <cell r="D5928">
            <v>1188</v>
          </cell>
          <cell r="E5928">
            <v>1460700</v>
          </cell>
          <cell r="F5928">
            <v>82600</v>
          </cell>
          <cell r="H5928">
            <v>0</v>
          </cell>
          <cell r="I5928">
            <v>0</v>
          </cell>
          <cell r="J5928">
            <v>0</v>
          </cell>
          <cell r="K5928">
            <v>0</v>
          </cell>
          <cell r="L5928">
            <v>60</v>
          </cell>
          <cell r="M5928">
            <v>94.7</v>
          </cell>
          <cell r="N5928">
            <v>22.84</v>
          </cell>
          <cell r="O5928">
            <v>0.24118268215417105</v>
          </cell>
          <cell r="P5928">
            <v>240</v>
          </cell>
          <cell r="Q5928">
            <v>66000</v>
          </cell>
          <cell r="R5928">
            <v>8.1483632523759244</v>
          </cell>
          <cell r="S5928">
            <v>19.8</v>
          </cell>
          <cell r="T5928">
            <v>28519</v>
          </cell>
          <cell r="U5928">
            <v>15.399825702757159</v>
          </cell>
          <cell r="V5928">
            <v>1544488</v>
          </cell>
          <cell r="W5928">
            <v>28444.5</v>
          </cell>
          <cell r="X5928">
            <v>44.5</v>
          </cell>
          <cell r="Y5928">
            <v>20.5</v>
          </cell>
          <cell r="Z5928">
            <v>0</v>
          </cell>
        </row>
        <row r="5929">
          <cell r="A5929">
            <v>43546</v>
          </cell>
          <cell r="B5929">
            <v>0</v>
          </cell>
          <cell r="C5929">
            <v>0</v>
          </cell>
          <cell r="D5929">
            <v>1359</v>
          </cell>
          <cell r="E5929">
            <v>1340900</v>
          </cell>
          <cell r="F5929">
            <v>77300</v>
          </cell>
          <cell r="H5929">
            <v>0</v>
          </cell>
          <cell r="I5929">
            <v>0</v>
          </cell>
          <cell r="J5929">
            <v>0</v>
          </cell>
          <cell r="K5929">
            <v>0</v>
          </cell>
          <cell r="L5929">
            <v>60</v>
          </cell>
          <cell r="M5929">
            <v>88.85</v>
          </cell>
          <cell r="N5929">
            <v>22.12</v>
          </cell>
          <cell r="O5929">
            <v>0.24895891952729321</v>
          </cell>
          <cell r="P5929">
            <v>240</v>
          </cell>
          <cell r="Q5929">
            <v>71000</v>
          </cell>
          <cell r="R5929">
            <v>7.9808666291502535</v>
          </cell>
          <cell r="S5929">
            <v>22.65</v>
          </cell>
          <cell r="T5929">
            <v>27894</v>
          </cell>
          <cell r="U5929">
            <v>16.387903567234613</v>
          </cell>
          <cell r="V5929">
            <v>1419559</v>
          </cell>
          <cell r="W5929">
            <v>23998.3</v>
          </cell>
          <cell r="X5929">
            <v>46.1</v>
          </cell>
          <cell r="Y5929">
            <v>18.899999999999999</v>
          </cell>
          <cell r="Z5929">
            <v>0</v>
          </cell>
        </row>
        <row r="5930">
          <cell r="A5930">
            <v>43547</v>
          </cell>
          <cell r="B5930">
            <v>0</v>
          </cell>
          <cell r="C5930">
            <v>0</v>
          </cell>
          <cell r="D5930">
            <v>23804</v>
          </cell>
          <cell r="E5930">
            <v>1278400</v>
          </cell>
          <cell r="F5930">
            <v>73300</v>
          </cell>
          <cell r="H5930">
            <v>0</v>
          </cell>
          <cell r="I5930">
            <v>0</v>
          </cell>
          <cell r="J5930">
            <v>0</v>
          </cell>
          <cell r="K5930">
            <v>0</v>
          </cell>
          <cell r="L5930">
            <v>390</v>
          </cell>
          <cell r="M5930">
            <v>85.2</v>
          </cell>
          <cell r="N5930">
            <v>21.8</v>
          </cell>
          <cell r="O5930">
            <v>0.25586854460093894</v>
          </cell>
          <cell r="P5930">
            <v>240</v>
          </cell>
          <cell r="Q5930">
            <v>71000</v>
          </cell>
          <cell r="R5930">
            <v>7.932511737089202</v>
          </cell>
          <cell r="S5930">
            <v>61.035897435897439</v>
          </cell>
          <cell r="T5930">
            <v>27856</v>
          </cell>
          <cell r="U5930">
            <v>16.889739324640278</v>
          </cell>
          <cell r="V5930">
            <v>1375504</v>
          </cell>
          <cell r="W5930">
            <v>22655</v>
          </cell>
          <cell r="X5930">
            <v>47.5</v>
          </cell>
          <cell r="Y5930">
            <v>17.5</v>
          </cell>
          <cell r="Z5930">
            <v>0</v>
          </cell>
        </row>
        <row r="5931">
          <cell r="A5931">
            <v>43548</v>
          </cell>
          <cell r="B5931">
            <v>0</v>
          </cell>
          <cell r="C5931">
            <v>0</v>
          </cell>
          <cell r="D5931">
            <v>1572</v>
          </cell>
          <cell r="E5931">
            <v>1131300</v>
          </cell>
          <cell r="F5931">
            <v>66700</v>
          </cell>
          <cell r="H5931">
            <v>0</v>
          </cell>
          <cell r="I5931">
            <v>0</v>
          </cell>
          <cell r="J5931">
            <v>0</v>
          </cell>
          <cell r="K5931">
            <v>0</v>
          </cell>
          <cell r="L5931">
            <v>70</v>
          </cell>
          <cell r="M5931">
            <v>75.150000000000006</v>
          </cell>
          <cell r="N5931">
            <v>19.25</v>
          </cell>
          <cell r="O5931">
            <v>0.25615435795076513</v>
          </cell>
          <cell r="P5931">
            <v>240</v>
          </cell>
          <cell r="Q5931">
            <v>56000</v>
          </cell>
          <cell r="R5931">
            <v>7.9707252162341984</v>
          </cell>
          <cell r="S5931">
            <v>22.457142857142856</v>
          </cell>
          <cell r="T5931">
            <v>27523</v>
          </cell>
          <cell r="U5931">
            <v>19.135309927207373</v>
          </cell>
          <cell r="V5931">
            <v>1199572</v>
          </cell>
          <cell r="W5931">
            <v>17717.5</v>
          </cell>
          <cell r="X5931">
            <v>54.1</v>
          </cell>
          <cell r="Y5931">
            <v>10.899999999999999</v>
          </cell>
          <cell r="Z5931">
            <v>0</v>
          </cell>
        </row>
        <row r="5932">
          <cell r="A5932">
            <v>43549</v>
          </cell>
          <cell r="B5932">
            <v>0</v>
          </cell>
          <cell r="C5932">
            <v>0</v>
          </cell>
          <cell r="D5932">
            <v>920</v>
          </cell>
          <cell r="E5932">
            <v>1322000</v>
          </cell>
          <cell r="F5932">
            <v>72000</v>
          </cell>
          <cell r="H5932">
            <v>0</v>
          </cell>
          <cell r="I5932">
            <v>0</v>
          </cell>
          <cell r="J5932">
            <v>0</v>
          </cell>
          <cell r="K5932">
            <v>0</v>
          </cell>
          <cell r="L5932">
            <v>40</v>
          </cell>
          <cell r="M5932">
            <v>87.1</v>
          </cell>
          <cell r="N5932">
            <v>22.27</v>
          </cell>
          <cell r="O5932">
            <v>0.25568312284730199</v>
          </cell>
          <cell r="P5932">
            <v>240</v>
          </cell>
          <cell r="Q5932">
            <v>62000</v>
          </cell>
          <cell r="R5932">
            <v>8.0022962112514353</v>
          </cell>
          <cell r="S5932">
            <v>23</v>
          </cell>
          <cell r="T5932">
            <v>27767</v>
          </cell>
          <cell r="U5932">
            <v>16.601438075301807</v>
          </cell>
          <cell r="V5932">
            <v>1394920</v>
          </cell>
          <cell r="W5932">
            <v>24914.9</v>
          </cell>
          <cell r="X5932">
            <v>52.6</v>
          </cell>
          <cell r="Y5932">
            <v>12.399999999999999</v>
          </cell>
          <cell r="Z5932">
            <v>0.32319999999998572</v>
          </cell>
        </row>
        <row r="5933">
          <cell r="A5933">
            <v>43550</v>
          </cell>
          <cell r="B5933">
            <v>0</v>
          </cell>
          <cell r="C5933">
            <v>0</v>
          </cell>
          <cell r="D5933">
            <v>2548</v>
          </cell>
          <cell r="E5933">
            <v>1453200</v>
          </cell>
          <cell r="F5933">
            <v>82100</v>
          </cell>
          <cell r="H5933">
            <v>0</v>
          </cell>
          <cell r="I5933">
            <v>0</v>
          </cell>
          <cell r="J5933">
            <v>0</v>
          </cell>
          <cell r="K5933">
            <v>0</v>
          </cell>
          <cell r="L5933">
            <v>370</v>
          </cell>
          <cell r="M5933">
            <v>96.7</v>
          </cell>
          <cell r="N5933">
            <v>24.7</v>
          </cell>
          <cell r="O5933">
            <v>0.25542916235780766</v>
          </cell>
          <cell r="P5933">
            <v>240</v>
          </cell>
          <cell r="Q5933">
            <v>76000</v>
          </cell>
          <cell r="R5933">
            <v>7.9384694932781796</v>
          </cell>
          <cell r="S5933">
            <v>6.8864864864864863</v>
          </cell>
          <cell r="T5933">
            <v>31875</v>
          </cell>
          <cell r="U5933">
            <v>17.286331288918021</v>
          </cell>
          <cell r="V5933">
            <v>1537848</v>
          </cell>
          <cell r="W5933">
            <v>28556.6</v>
          </cell>
          <cell r="X5933">
            <v>44.8</v>
          </cell>
          <cell r="Y5933">
            <v>20.200000000000003</v>
          </cell>
          <cell r="Z5933">
            <v>0</v>
          </cell>
        </row>
        <row r="5934">
          <cell r="A5934">
            <v>43551</v>
          </cell>
          <cell r="B5934">
            <v>0</v>
          </cell>
          <cell r="C5934">
            <v>0</v>
          </cell>
          <cell r="D5934">
            <v>3436</v>
          </cell>
          <cell r="E5934">
            <v>1370300</v>
          </cell>
          <cell r="F5934">
            <v>80000</v>
          </cell>
          <cell r="H5934">
            <v>0</v>
          </cell>
          <cell r="I5934">
            <v>0</v>
          </cell>
          <cell r="J5934">
            <v>0</v>
          </cell>
          <cell r="K5934">
            <v>0</v>
          </cell>
          <cell r="L5934">
            <v>620</v>
          </cell>
          <cell r="M5934">
            <v>90.6</v>
          </cell>
          <cell r="N5934">
            <v>22.96</v>
          </cell>
          <cell r="O5934">
            <v>0.25342163355408392</v>
          </cell>
          <cell r="P5934">
            <v>240</v>
          </cell>
          <cell r="Q5934">
            <v>73000</v>
          </cell>
          <cell r="R5934">
            <v>8.0038631346578359</v>
          </cell>
          <cell r="S5934">
            <v>5.5419354838709678</v>
          </cell>
          <cell r="T5934">
            <v>24203</v>
          </cell>
          <cell r="U5934">
            <v>13.885122195501795</v>
          </cell>
          <cell r="V5934">
            <v>1453736</v>
          </cell>
          <cell r="W5934">
            <v>25400.799999999999</v>
          </cell>
          <cell r="X5934">
            <v>43.3</v>
          </cell>
          <cell r="Y5934">
            <v>21.700000000000003</v>
          </cell>
          <cell r="Z5934">
            <v>0</v>
          </cell>
        </row>
        <row r="5935">
          <cell r="A5935">
            <v>43552</v>
          </cell>
          <cell r="B5935">
            <v>0</v>
          </cell>
          <cell r="C5935">
            <v>0</v>
          </cell>
          <cell r="D5935">
            <v>150</v>
          </cell>
          <cell r="E5935">
            <v>1083800</v>
          </cell>
          <cell r="F5935">
            <v>64400.000000000007</v>
          </cell>
          <cell r="H5935">
            <v>0</v>
          </cell>
          <cell r="I5935">
            <v>0</v>
          </cell>
          <cell r="J5935">
            <v>0</v>
          </cell>
          <cell r="K5935">
            <v>0</v>
          </cell>
          <cell r="L5935">
            <v>30</v>
          </cell>
          <cell r="M5935">
            <v>71.650000000000006</v>
          </cell>
          <cell r="N5935">
            <v>17.57</v>
          </cell>
          <cell r="O5935">
            <v>0.24521981856245637</v>
          </cell>
          <cell r="P5935">
            <v>240</v>
          </cell>
          <cell r="Q5935">
            <v>52000</v>
          </cell>
          <cell r="R5935">
            <v>8.0125610607117927</v>
          </cell>
          <cell r="S5935">
            <v>5</v>
          </cell>
          <cell r="T5935">
            <v>21748</v>
          </cell>
          <cell r="U5935">
            <v>15.79468977228197</v>
          </cell>
          <cell r="V5935">
            <v>1148350</v>
          </cell>
          <cell r="W5935">
            <v>15913.1</v>
          </cell>
          <cell r="X5935">
            <v>57.2</v>
          </cell>
          <cell r="Y5935">
            <v>7.7999999999999972</v>
          </cell>
          <cell r="Z5935">
            <v>0</v>
          </cell>
        </row>
        <row r="5936">
          <cell r="A5936">
            <v>43553</v>
          </cell>
          <cell r="B5936">
            <v>0</v>
          </cell>
          <cell r="C5936">
            <v>0</v>
          </cell>
          <cell r="D5936">
            <v>333</v>
          </cell>
          <cell r="E5936">
            <v>1088300</v>
          </cell>
          <cell r="F5936">
            <v>78200</v>
          </cell>
          <cell r="H5936">
            <v>0</v>
          </cell>
          <cell r="I5936">
            <v>0</v>
          </cell>
          <cell r="J5936">
            <v>0</v>
          </cell>
          <cell r="K5936">
            <v>0</v>
          </cell>
          <cell r="L5936">
            <v>160</v>
          </cell>
          <cell r="M5936">
            <v>72.75</v>
          </cell>
          <cell r="N5936">
            <v>18.12</v>
          </cell>
          <cell r="O5936">
            <v>0.24907216494845363</v>
          </cell>
          <cell r="P5936">
            <v>240</v>
          </cell>
          <cell r="Q5936">
            <v>56000</v>
          </cell>
          <cell r="R5936">
            <v>8.0171821305841924</v>
          </cell>
          <cell r="S5936">
            <v>2.0812499999999998</v>
          </cell>
          <cell r="T5936">
            <v>25000</v>
          </cell>
          <cell r="U5936">
            <v>17.868880979540343</v>
          </cell>
          <cell r="V5936">
            <v>1166833</v>
          </cell>
          <cell r="W5936">
            <v>24105.5</v>
          </cell>
          <cell r="X5936">
            <v>58.7</v>
          </cell>
          <cell r="Y5936">
            <v>6.2999999999999972</v>
          </cell>
          <cell r="Z5936">
            <v>4.2279999999999802</v>
          </cell>
        </row>
        <row r="5937">
          <cell r="A5937">
            <v>43554</v>
          </cell>
          <cell r="B5937">
            <v>0</v>
          </cell>
          <cell r="C5937">
            <v>0</v>
          </cell>
          <cell r="D5937">
            <v>133</v>
          </cell>
          <cell r="E5937">
            <v>1094900</v>
          </cell>
          <cell r="F5937">
            <v>98000</v>
          </cell>
          <cell r="H5937">
            <v>0</v>
          </cell>
          <cell r="I5937">
            <v>0</v>
          </cell>
          <cell r="J5937">
            <v>0</v>
          </cell>
          <cell r="K5937">
            <v>0</v>
          </cell>
          <cell r="L5937">
            <v>30</v>
          </cell>
          <cell r="M5937">
            <v>73.3</v>
          </cell>
          <cell r="N5937">
            <v>19.07</v>
          </cell>
          <cell r="O5937">
            <v>0.26016371077762623</v>
          </cell>
          <cell r="P5937">
            <v>240</v>
          </cell>
          <cell r="Q5937">
            <v>68000</v>
          </cell>
          <cell r="R5937">
            <v>8.1371077762619368</v>
          </cell>
          <cell r="S5937">
            <v>4.4333333333333336</v>
          </cell>
          <cell r="T5937">
            <v>24610</v>
          </cell>
          <cell r="U5937">
            <v>17.203832584681226</v>
          </cell>
          <cell r="V5937">
            <v>1193033</v>
          </cell>
          <cell r="W5937">
            <v>23205.5</v>
          </cell>
          <cell r="X5937">
            <v>53.9</v>
          </cell>
          <cell r="Y5937">
            <v>11.100000000000001</v>
          </cell>
          <cell r="Z5937">
            <v>1.8455999999999904</v>
          </cell>
        </row>
        <row r="5938">
          <cell r="A5938">
            <v>43555</v>
          </cell>
          <cell r="B5938">
            <v>0</v>
          </cell>
          <cell r="C5938">
            <v>0</v>
          </cell>
          <cell r="D5938">
            <v>133</v>
          </cell>
          <cell r="E5938">
            <v>1677900</v>
          </cell>
          <cell r="F5938">
            <v>95900</v>
          </cell>
          <cell r="H5938">
            <v>0</v>
          </cell>
          <cell r="I5938">
            <v>0</v>
          </cell>
          <cell r="J5938">
            <v>0</v>
          </cell>
          <cell r="K5938">
            <v>0</v>
          </cell>
          <cell r="L5938">
            <v>60</v>
          </cell>
          <cell r="M5938">
            <v>109.7</v>
          </cell>
          <cell r="N5938">
            <v>25.52</v>
          </cell>
          <cell r="O5938">
            <v>0.23263445761166818</v>
          </cell>
          <cell r="P5938">
            <v>240</v>
          </cell>
          <cell r="Q5938">
            <v>76000</v>
          </cell>
          <cell r="R5938">
            <v>8.0847766636280767</v>
          </cell>
          <cell r="S5938">
            <v>2.2166666666666668</v>
          </cell>
          <cell r="T5938">
            <v>28743</v>
          </cell>
          <cell r="U5938">
            <v>13.513284887309723</v>
          </cell>
          <cell r="V5938">
            <v>1773933</v>
          </cell>
          <cell r="W5938">
            <v>35224.199999999997</v>
          </cell>
          <cell r="X5938">
            <v>38.200000000000003</v>
          </cell>
          <cell r="Y5938">
            <v>26.799999999999997</v>
          </cell>
          <cell r="Z5938">
            <v>0</v>
          </cell>
        </row>
        <row r="5939">
          <cell r="A5939">
            <v>43556</v>
          </cell>
          <cell r="B5939">
            <v>0</v>
          </cell>
          <cell r="C5939">
            <v>0</v>
          </cell>
          <cell r="D5939">
            <v>30166</v>
          </cell>
          <cell r="E5939">
            <v>1758600</v>
          </cell>
          <cell r="F5939">
            <v>97400</v>
          </cell>
          <cell r="H5939">
            <v>0</v>
          </cell>
          <cell r="I5939">
            <v>0</v>
          </cell>
          <cell r="J5939">
            <v>0</v>
          </cell>
          <cell r="K5939">
            <v>0</v>
          </cell>
          <cell r="L5939">
            <v>480</v>
          </cell>
          <cell r="M5939">
            <v>114.3</v>
          </cell>
          <cell r="N5939">
            <v>27.18</v>
          </cell>
          <cell r="O5939">
            <v>0.23779527559055119</v>
          </cell>
          <cell r="P5939">
            <v>240</v>
          </cell>
          <cell r="Q5939">
            <v>83000</v>
          </cell>
          <cell r="R5939">
            <v>8.1189851268591422</v>
          </cell>
          <cell r="S5939">
            <v>62.845833333333331</v>
          </cell>
          <cell r="T5939">
            <v>27838</v>
          </cell>
          <cell r="U5939">
            <v>12.309039607330426</v>
          </cell>
          <cell r="V5939">
            <v>1886166</v>
          </cell>
          <cell r="W5939">
            <v>38465.699999999997</v>
          </cell>
          <cell r="X5939">
            <v>38.200000000000003</v>
          </cell>
          <cell r="Y5939">
            <v>26.799999999999997</v>
          </cell>
          <cell r="Z5939">
            <v>0</v>
          </cell>
        </row>
        <row r="5940">
          <cell r="A5940">
            <v>43557</v>
          </cell>
          <cell r="B5940">
            <v>0</v>
          </cell>
          <cell r="C5940">
            <v>0</v>
          </cell>
          <cell r="D5940">
            <v>3016</v>
          </cell>
          <cell r="E5940">
            <v>1802300</v>
          </cell>
          <cell r="F5940">
            <v>99000</v>
          </cell>
          <cell r="H5940">
            <v>0</v>
          </cell>
          <cell r="I5940">
            <v>0</v>
          </cell>
          <cell r="J5940">
            <v>0</v>
          </cell>
          <cell r="K5940">
            <v>0</v>
          </cell>
          <cell r="L5940">
            <v>180</v>
          </cell>
          <cell r="M5940">
            <v>118.2</v>
          </cell>
          <cell r="N5940">
            <v>27.75</v>
          </cell>
          <cell r="O5940">
            <v>0.2347715736040609</v>
          </cell>
          <cell r="P5940">
            <v>240</v>
          </cell>
          <cell r="Q5940">
            <v>90000</v>
          </cell>
          <cell r="R5940">
            <v>8.0427241962774954</v>
          </cell>
          <cell r="S5940">
            <v>16.755555555555556</v>
          </cell>
          <cell r="T5940">
            <v>26820</v>
          </cell>
          <cell r="U5940">
            <v>11.745886712079297</v>
          </cell>
          <cell r="V5940">
            <v>1904316</v>
          </cell>
          <cell r="W5940">
            <v>39350.9</v>
          </cell>
          <cell r="X5940">
            <v>45</v>
          </cell>
          <cell r="Y5940">
            <v>20</v>
          </cell>
          <cell r="Z5940">
            <v>0</v>
          </cell>
        </row>
        <row r="5941">
          <cell r="A5941">
            <v>43558</v>
          </cell>
          <cell r="B5941">
            <v>0</v>
          </cell>
          <cell r="C5941">
            <v>0</v>
          </cell>
          <cell r="D5941">
            <v>137</v>
          </cell>
          <cell r="E5941">
            <v>1617600</v>
          </cell>
          <cell r="F5941">
            <v>93400</v>
          </cell>
          <cell r="H5941">
            <v>0</v>
          </cell>
          <cell r="I5941">
            <v>0</v>
          </cell>
          <cell r="J5941">
            <v>0</v>
          </cell>
          <cell r="K5941">
            <v>0</v>
          </cell>
          <cell r="L5941">
            <v>30</v>
          </cell>
          <cell r="M5941">
            <v>105.5</v>
          </cell>
          <cell r="N5941">
            <v>26.01</v>
          </cell>
          <cell r="O5941">
            <v>0.2465402843601896</v>
          </cell>
          <cell r="P5941">
            <v>240</v>
          </cell>
          <cell r="Q5941">
            <v>80000</v>
          </cell>
          <cell r="R5941">
            <v>8.109004739336493</v>
          </cell>
          <cell r="S5941">
            <v>4.5666666666666664</v>
          </cell>
          <cell r="T5941">
            <v>24076</v>
          </cell>
          <cell r="U5941">
            <v>11.73452739318944</v>
          </cell>
          <cell r="V5941">
            <v>1711137</v>
          </cell>
          <cell r="W5941">
            <v>31983.200000000001</v>
          </cell>
          <cell r="X5941">
            <v>52.8</v>
          </cell>
          <cell r="Y5941">
            <v>12.200000000000003</v>
          </cell>
          <cell r="Z5941">
            <v>0</v>
          </cell>
        </row>
        <row r="5942">
          <cell r="A5942">
            <v>43559</v>
          </cell>
          <cell r="B5942">
            <v>0</v>
          </cell>
          <cell r="C5942">
            <v>0</v>
          </cell>
          <cell r="D5942">
            <v>1367</v>
          </cell>
          <cell r="E5942">
            <v>1599600</v>
          </cell>
          <cell r="F5942">
            <v>92000</v>
          </cell>
          <cell r="H5942">
            <v>0</v>
          </cell>
          <cell r="I5942">
            <v>0</v>
          </cell>
          <cell r="J5942">
            <v>0</v>
          </cell>
          <cell r="K5942">
            <v>0</v>
          </cell>
          <cell r="L5942">
            <v>70</v>
          </cell>
          <cell r="M5942">
            <v>103.35</v>
          </cell>
          <cell r="N5942">
            <v>24.43</v>
          </cell>
          <cell r="O5942">
            <v>0.23638122883405904</v>
          </cell>
          <cell r="P5942">
            <v>240</v>
          </cell>
          <cell r="Q5942">
            <v>73000</v>
          </cell>
          <cell r="R5942">
            <v>8.1838413159167871</v>
          </cell>
          <cell r="S5942">
            <v>19.528571428571428</v>
          </cell>
          <cell r="T5942">
            <v>23885</v>
          </cell>
          <cell r="U5942">
            <v>11.766378198748114</v>
          </cell>
          <cell r="V5942">
            <v>1692967</v>
          </cell>
          <cell r="W5942">
            <v>31069.5</v>
          </cell>
          <cell r="X5942">
            <v>53.8</v>
          </cell>
          <cell r="Y5942">
            <v>11.200000000000003</v>
          </cell>
          <cell r="Z5942">
            <v>0</v>
          </cell>
        </row>
        <row r="5943">
          <cell r="A5943">
            <v>43560</v>
          </cell>
          <cell r="B5943">
            <v>0</v>
          </cell>
          <cell r="C5943">
            <v>0</v>
          </cell>
          <cell r="D5943">
            <v>1417</v>
          </cell>
          <cell r="E5943">
            <v>1565400</v>
          </cell>
          <cell r="F5943">
            <v>91800</v>
          </cell>
          <cell r="H5943">
            <v>0</v>
          </cell>
          <cell r="I5943">
            <v>0</v>
          </cell>
          <cell r="J5943">
            <v>0</v>
          </cell>
          <cell r="K5943">
            <v>0</v>
          </cell>
          <cell r="L5943">
            <v>60</v>
          </cell>
          <cell r="M5943">
            <v>100.55</v>
          </cell>
          <cell r="N5943">
            <v>23.16</v>
          </cell>
          <cell r="O5943">
            <v>0.23033316757831926</v>
          </cell>
          <cell r="P5943">
            <v>240</v>
          </cell>
          <cell r="Q5943">
            <v>69000</v>
          </cell>
          <cell r="R5943">
            <v>8.2406762804574836</v>
          </cell>
          <cell r="S5943">
            <v>23.616666666666667</v>
          </cell>
          <cell r="T5943">
            <v>20463</v>
          </cell>
          <cell r="U5943">
            <v>10.289380851637237</v>
          </cell>
          <cell r="V5943">
            <v>1658617</v>
          </cell>
          <cell r="W5943">
            <v>29749</v>
          </cell>
          <cell r="X5943">
            <v>54.1</v>
          </cell>
          <cell r="Y5943">
            <v>10.899999999999999</v>
          </cell>
          <cell r="Z5943">
            <v>2.6567999999999969</v>
          </cell>
        </row>
        <row r="5944">
          <cell r="A5944">
            <v>43561</v>
          </cell>
          <cell r="B5944">
            <v>0</v>
          </cell>
          <cell r="C5944">
            <v>0</v>
          </cell>
          <cell r="D5944">
            <v>1254</v>
          </cell>
          <cell r="E5944">
            <v>1509200</v>
          </cell>
          <cell r="F5944">
            <v>82800</v>
          </cell>
          <cell r="H5944">
            <v>0</v>
          </cell>
          <cell r="I5944">
            <v>0</v>
          </cell>
          <cell r="J5944">
            <v>0</v>
          </cell>
          <cell r="K5944">
            <v>0</v>
          </cell>
          <cell r="L5944">
            <v>50</v>
          </cell>
          <cell r="M5944">
            <v>97.75</v>
          </cell>
          <cell r="N5944">
            <v>23</v>
          </cell>
          <cell r="O5944">
            <v>0.23529411764705882</v>
          </cell>
          <cell r="P5944">
            <v>240</v>
          </cell>
          <cell r="Q5944">
            <v>68000</v>
          </cell>
          <cell r="R5944">
            <v>8.1432225063938617</v>
          </cell>
          <cell r="S5944">
            <v>25.08</v>
          </cell>
          <cell r="T5944">
            <v>27583</v>
          </cell>
          <cell r="U5944">
            <v>14.438515139456735</v>
          </cell>
          <cell r="V5944">
            <v>1593254</v>
          </cell>
          <cell r="W5944">
            <v>29459</v>
          </cell>
          <cell r="X5944">
            <v>57.4</v>
          </cell>
          <cell r="Y5944">
            <v>7.6000000000000014</v>
          </cell>
          <cell r="Z5944">
            <v>3.163199999999982</v>
          </cell>
        </row>
        <row r="5945">
          <cell r="A5945">
            <v>43562</v>
          </cell>
          <cell r="B5945">
            <v>0</v>
          </cell>
          <cell r="C5945">
            <v>0</v>
          </cell>
          <cell r="D5945">
            <v>117</v>
          </cell>
          <cell r="E5945">
            <v>1463100</v>
          </cell>
          <cell r="F5945">
            <v>77100</v>
          </cell>
          <cell r="H5945">
            <v>0</v>
          </cell>
          <cell r="I5945">
            <v>0</v>
          </cell>
          <cell r="J5945">
            <v>0</v>
          </cell>
          <cell r="K5945">
            <v>0</v>
          </cell>
          <cell r="L5945">
            <v>20</v>
          </cell>
          <cell r="M5945">
            <v>96.75</v>
          </cell>
          <cell r="N5945">
            <v>24.25</v>
          </cell>
          <cell r="O5945">
            <v>0.25064599483204136</v>
          </cell>
          <cell r="P5945">
            <v>240</v>
          </cell>
          <cell r="Q5945">
            <v>63000</v>
          </cell>
          <cell r="R5945">
            <v>7.9596899224806199</v>
          </cell>
          <cell r="S5945">
            <v>5.85</v>
          </cell>
          <cell r="T5945">
            <v>24695</v>
          </cell>
          <cell r="U5945">
            <v>13.37103336520989</v>
          </cell>
          <cell r="V5945">
            <v>1540317</v>
          </cell>
          <cell r="W5945">
            <v>29030.6</v>
          </cell>
          <cell r="X5945">
            <v>63.8</v>
          </cell>
          <cell r="Y5945">
            <v>1.2000000000000028</v>
          </cell>
          <cell r="Z5945">
            <v>9.903999999999975</v>
          </cell>
        </row>
        <row r="5946">
          <cell r="A5946">
            <v>43563</v>
          </cell>
          <cell r="B5946">
            <v>0</v>
          </cell>
          <cell r="C5946">
            <v>0</v>
          </cell>
          <cell r="D5946">
            <v>107</v>
          </cell>
          <cell r="E5946">
            <v>1509900</v>
          </cell>
          <cell r="F5946">
            <v>84900</v>
          </cell>
          <cell r="H5946">
            <v>0</v>
          </cell>
          <cell r="I5946">
            <v>0</v>
          </cell>
          <cell r="J5946">
            <v>0</v>
          </cell>
          <cell r="K5946">
            <v>0</v>
          </cell>
          <cell r="L5946">
            <v>30</v>
          </cell>
          <cell r="M5946">
            <v>100.8</v>
          </cell>
          <cell r="N5946">
            <v>25.98</v>
          </cell>
          <cell r="O5946">
            <v>0.25773809523809527</v>
          </cell>
          <cell r="P5946">
            <v>240</v>
          </cell>
          <cell r="Q5946">
            <v>67000</v>
          </cell>
          <cell r="R5946">
            <v>7.9107142857142856</v>
          </cell>
          <cell r="S5946">
            <v>3.5666666666666669</v>
          </cell>
          <cell r="T5946">
            <v>25119</v>
          </cell>
          <cell r="U5946">
            <v>13.135089381387127</v>
          </cell>
          <cell r="V5946">
            <v>1594907</v>
          </cell>
          <cell r="W5946">
            <v>28926.1</v>
          </cell>
          <cell r="X5946">
            <v>66.8</v>
          </cell>
          <cell r="Y5946">
            <v>0</v>
          </cell>
          <cell r="Z5946">
            <v>12.159999999999982</v>
          </cell>
        </row>
        <row r="5947">
          <cell r="A5947">
            <v>43564</v>
          </cell>
          <cell r="B5947">
            <v>0</v>
          </cell>
          <cell r="C5947">
            <v>0</v>
          </cell>
          <cell r="D5947">
            <v>6345</v>
          </cell>
          <cell r="E5947">
            <v>1534300</v>
          </cell>
          <cell r="F5947">
            <v>86900</v>
          </cell>
          <cell r="H5947">
            <v>0</v>
          </cell>
          <cell r="I5947">
            <v>0</v>
          </cell>
          <cell r="J5947">
            <v>0</v>
          </cell>
          <cell r="K5947">
            <v>0</v>
          </cell>
          <cell r="L5947">
            <v>170</v>
          </cell>
          <cell r="M5947">
            <v>101.4</v>
          </cell>
          <cell r="N5947">
            <v>25.16</v>
          </cell>
          <cell r="O5947">
            <v>0.24812623274161735</v>
          </cell>
          <cell r="P5947">
            <v>240</v>
          </cell>
          <cell r="Q5947">
            <v>77000</v>
          </cell>
          <cell r="R5947">
            <v>7.9940828402366861</v>
          </cell>
          <cell r="S5947">
            <v>37.323529411764703</v>
          </cell>
          <cell r="T5947">
            <v>26363</v>
          </cell>
          <cell r="U5947">
            <v>13.509145369252462</v>
          </cell>
          <cell r="V5947">
            <v>1627545</v>
          </cell>
          <cell r="W5947">
            <v>29705.8</v>
          </cell>
          <cell r="X5947">
            <v>62.8</v>
          </cell>
          <cell r="Y5947">
            <v>2.2000000000000028</v>
          </cell>
          <cell r="Z5947">
            <v>4.7359999999999829</v>
          </cell>
        </row>
        <row r="5948">
          <cell r="A5948">
            <v>43565</v>
          </cell>
          <cell r="B5948">
            <v>0</v>
          </cell>
          <cell r="C5948">
            <v>0</v>
          </cell>
          <cell r="D5948">
            <v>158</v>
          </cell>
          <cell r="E5948">
            <v>1535300</v>
          </cell>
          <cell r="F5948">
            <v>87900</v>
          </cell>
          <cell r="H5948">
            <v>0</v>
          </cell>
          <cell r="I5948">
            <v>0</v>
          </cell>
          <cell r="J5948">
            <v>0</v>
          </cell>
          <cell r="K5948">
            <v>0</v>
          </cell>
          <cell r="L5948">
            <v>30</v>
          </cell>
          <cell r="M5948">
            <v>102.6</v>
          </cell>
          <cell r="N5948">
            <v>25</v>
          </cell>
          <cell r="O5948">
            <v>0.24366471734892789</v>
          </cell>
          <cell r="P5948">
            <v>240</v>
          </cell>
          <cell r="Q5948">
            <v>67000</v>
          </cell>
          <cell r="R5948">
            <v>7.9103313840155947</v>
          </cell>
          <cell r="S5948">
            <v>5.2666666666666666</v>
          </cell>
          <cell r="T5948">
            <v>23308</v>
          </cell>
          <cell r="U5948">
            <v>11.974482523263505</v>
          </cell>
          <cell r="V5948">
            <v>1623358</v>
          </cell>
          <cell r="W5948">
            <v>29272.400000000001</v>
          </cell>
          <cell r="X5948">
            <v>62.7</v>
          </cell>
          <cell r="Y5948">
            <v>2.2999999999999972</v>
          </cell>
          <cell r="Z5948">
            <v>2.4039999999999893</v>
          </cell>
        </row>
        <row r="5949">
          <cell r="A5949">
            <v>43566</v>
          </cell>
          <cell r="B5949">
            <v>0</v>
          </cell>
          <cell r="C5949">
            <v>0</v>
          </cell>
          <cell r="D5949">
            <v>147</v>
          </cell>
          <cell r="E5949">
            <v>1525500</v>
          </cell>
          <cell r="F5949">
            <v>86800</v>
          </cell>
          <cell r="H5949">
            <v>0</v>
          </cell>
          <cell r="I5949">
            <v>0</v>
          </cell>
          <cell r="J5949">
            <v>0</v>
          </cell>
          <cell r="K5949">
            <v>0</v>
          </cell>
          <cell r="L5949">
            <v>20</v>
          </cell>
          <cell r="M5949">
            <v>101.25</v>
          </cell>
          <cell r="N5949">
            <v>25.15</v>
          </cell>
          <cell r="O5949">
            <v>0.24839506172839504</v>
          </cell>
          <cell r="P5949">
            <v>240</v>
          </cell>
          <cell r="Q5949">
            <v>65000</v>
          </cell>
          <cell r="R5949">
            <v>7.9619753086419749</v>
          </cell>
          <cell r="S5949">
            <v>7.35</v>
          </cell>
          <cell r="T5949">
            <v>21307</v>
          </cell>
          <cell r="U5949">
            <v>11.020540830179225</v>
          </cell>
          <cell r="V5949">
            <v>1612447</v>
          </cell>
          <cell r="W5949">
            <v>29163.200000000001</v>
          </cell>
          <cell r="X5949">
            <v>72.3</v>
          </cell>
          <cell r="Y5949">
            <v>0</v>
          </cell>
          <cell r="Z5949">
            <v>10.043999999999983</v>
          </cell>
        </row>
        <row r="5950">
          <cell r="A5950">
            <v>43567</v>
          </cell>
          <cell r="B5950">
            <v>0</v>
          </cell>
          <cell r="C5950">
            <v>0</v>
          </cell>
          <cell r="D5950">
            <v>112</v>
          </cell>
          <cell r="E5950">
            <v>1538500</v>
          </cell>
          <cell r="F5950">
            <v>87900</v>
          </cell>
          <cell r="H5950">
            <v>0</v>
          </cell>
          <cell r="I5950">
            <v>0</v>
          </cell>
          <cell r="J5950">
            <v>0</v>
          </cell>
          <cell r="K5950">
            <v>0</v>
          </cell>
          <cell r="L5950">
            <v>50</v>
          </cell>
          <cell r="M5950">
            <v>100.8</v>
          </cell>
          <cell r="N5950">
            <v>25.41</v>
          </cell>
          <cell r="O5950">
            <v>0.25208333333333333</v>
          </cell>
          <cell r="P5950">
            <v>240</v>
          </cell>
          <cell r="Q5950">
            <v>69000</v>
          </cell>
          <cell r="R5950">
            <v>8.0674603174603181</v>
          </cell>
          <cell r="S5950">
            <v>2.2400000000000002</v>
          </cell>
          <cell r="T5950">
            <v>22133</v>
          </cell>
          <cell r="U5950">
            <v>11.348777014863709</v>
          </cell>
          <cell r="V5950">
            <v>1626512</v>
          </cell>
          <cell r="W5950">
            <v>29257.9</v>
          </cell>
          <cell r="X5950">
            <v>57.4</v>
          </cell>
          <cell r="Y5950">
            <v>7.6000000000000014</v>
          </cell>
          <cell r="Z5950">
            <v>0</v>
          </cell>
        </row>
        <row r="5951">
          <cell r="A5951">
            <v>43568</v>
          </cell>
          <cell r="B5951">
            <v>0</v>
          </cell>
          <cell r="C5951">
            <v>0</v>
          </cell>
          <cell r="D5951">
            <v>135</v>
          </cell>
          <cell r="E5951">
            <v>1561000</v>
          </cell>
          <cell r="F5951">
            <v>89100</v>
          </cell>
          <cell r="H5951">
            <v>0</v>
          </cell>
          <cell r="I5951">
            <v>0</v>
          </cell>
          <cell r="J5951">
            <v>0</v>
          </cell>
          <cell r="K5951">
            <v>0</v>
          </cell>
          <cell r="L5951">
            <v>50</v>
          </cell>
          <cell r="M5951">
            <v>102.9</v>
          </cell>
          <cell r="N5951">
            <v>25.83</v>
          </cell>
          <cell r="O5951">
            <v>0.25102040816326526</v>
          </cell>
          <cell r="P5951">
            <v>240</v>
          </cell>
          <cell r="Q5951">
            <v>68000</v>
          </cell>
          <cell r="R5951">
            <v>8.0179786200194361</v>
          </cell>
          <cell r="S5951">
            <v>2.7</v>
          </cell>
          <cell r="T5951">
            <v>22526</v>
          </cell>
          <cell r="U5951">
            <v>11.384247698055125</v>
          </cell>
          <cell r="V5951">
            <v>1650235</v>
          </cell>
          <cell r="W5951">
            <v>29687.9</v>
          </cell>
          <cell r="X5951">
            <v>52.1</v>
          </cell>
          <cell r="Y5951">
            <v>12.899999999999999</v>
          </cell>
          <cell r="Z5951">
            <v>0</v>
          </cell>
        </row>
        <row r="5952">
          <cell r="A5952">
            <v>43569</v>
          </cell>
          <cell r="B5952">
            <v>0</v>
          </cell>
          <cell r="C5952">
            <v>0</v>
          </cell>
          <cell r="D5952">
            <v>128</v>
          </cell>
          <cell r="E5952">
            <v>1776600</v>
          </cell>
          <cell r="F5952">
            <v>96500</v>
          </cell>
          <cell r="H5952">
            <v>0</v>
          </cell>
          <cell r="I5952">
            <v>0</v>
          </cell>
          <cell r="J5952">
            <v>0</v>
          </cell>
          <cell r="K5952">
            <v>0</v>
          </cell>
          <cell r="L5952">
            <v>50</v>
          </cell>
          <cell r="M5952">
            <v>116.9</v>
          </cell>
          <cell r="N5952">
            <v>28.47</v>
          </cell>
          <cell r="O5952">
            <v>0.24354148845166806</v>
          </cell>
          <cell r="P5952">
            <v>240</v>
          </cell>
          <cell r="Q5952">
            <v>81000</v>
          </cell>
          <cell r="R5952">
            <v>8.0115483319076137</v>
          </cell>
          <cell r="S5952">
            <v>2.56</v>
          </cell>
          <cell r="T5952">
            <v>27921</v>
          </cell>
          <cell r="U5952">
            <v>12.431008932174834</v>
          </cell>
          <cell r="V5952">
            <v>1873228</v>
          </cell>
          <cell r="W5952">
            <v>38124.300000000003</v>
          </cell>
          <cell r="X5952">
            <v>44</v>
          </cell>
          <cell r="Y5952">
            <v>21</v>
          </cell>
          <cell r="Z5952">
            <v>0</v>
          </cell>
        </row>
        <row r="5953">
          <cell r="A5953">
            <v>43570</v>
          </cell>
          <cell r="B5953">
            <v>0</v>
          </cell>
          <cell r="C5953">
            <v>0</v>
          </cell>
          <cell r="D5953">
            <v>136</v>
          </cell>
          <cell r="E5953">
            <v>1754100</v>
          </cell>
          <cell r="F5953">
            <v>96400</v>
          </cell>
          <cell r="H5953">
            <v>0</v>
          </cell>
          <cell r="I5953">
            <v>0</v>
          </cell>
          <cell r="J5953">
            <v>0</v>
          </cell>
          <cell r="K5953">
            <v>0</v>
          </cell>
          <cell r="L5953">
            <v>60</v>
          </cell>
          <cell r="M5953">
            <v>114.8</v>
          </cell>
          <cell r="N5953">
            <v>27.92</v>
          </cell>
          <cell r="O5953">
            <v>0.24320557491289202</v>
          </cell>
          <cell r="P5953">
            <v>240</v>
          </cell>
          <cell r="Q5953">
            <v>85000</v>
          </cell>
          <cell r="R5953">
            <v>8.0596689895470384</v>
          </cell>
          <cell r="S5953">
            <v>2.2666666666666666</v>
          </cell>
          <cell r="T5953">
            <v>21981</v>
          </cell>
          <cell r="U5953">
            <v>9.9058669560086372</v>
          </cell>
          <cell r="V5953">
            <v>1850636</v>
          </cell>
          <cell r="W5953">
            <v>37043.800000000003</v>
          </cell>
          <cell r="X5953">
            <v>44.1</v>
          </cell>
          <cell r="Y5953">
            <v>20.9</v>
          </cell>
          <cell r="Z5953">
            <v>0</v>
          </cell>
        </row>
        <row r="5954">
          <cell r="A5954">
            <v>43571</v>
          </cell>
          <cell r="B5954">
            <v>0</v>
          </cell>
          <cell r="C5954">
            <v>0</v>
          </cell>
          <cell r="D5954">
            <v>1366</v>
          </cell>
          <cell r="E5954">
            <v>1565900</v>
          </cell>
          <cell r="F5954">
            <v>89600</v>
          </cell>
          <cell r="H5954">
            <v>0</v>
          </cell>
          <cell r="I5954">
            <v>0</v>
          </cell>
          <cell r="J5954">
            <v>0</v>
          </cell>
          <cell r="K5954">
            <v>0</v>
          </cell>
          <cell r="L5954">
            <v>80</v>
          </cell>
          <cell r="M5954">
            <v>105.35</v>
          </cell>
          <cell r="N5954">
            <v>26.07</v>
          </cell>
          <cell r="O5954">
            <v>0.24746084480303751</v>
          </cell>
          <cell r="P5954">
            <v>240</v>
          </cell>
          <cell r="Q5954">
            <v>68000</v>
          </cell>
          <cell r="R5954">
            <v>7.8571428571428568</v>
          </cell>
          <cell r="S5954">
            <v>17.074999999999999</v>
          </cell>
          <cell r="T5954">
            <v>22861</v>
          </cell>
          <cell r="U5954">
            <v>11.507311997469921</v>
          </cell>
          <cell r="V5954">
            <v>1656866</v>
          </cell>
          <cell r="W5954">
            <v>29618.2</v>
          </cell>
          <cell r="X5954">
            <v>61</v>
          </cell>
          <cell r="Y5954">
            <v>4</v>
          </cell>
          <cell r="Z5954">
            <v>3.4319999999999879</v>
          </cell>
        </row>
        <row r="5955">
          <cell r="A5955">
            <v>43572</v>
          </cell>
          <cell r="B5955">
            <v>0</v>
          </cell>
          <cell r="C5955">
            <v>0</v>
          </cell>
          <cell r="D5955">
            <v>142</v>
          </cell>
          <cell r="E5955">
            <v>1573900</v>
          </cell>
          <cell r="F5955">
            <v>87200</v>
          </cell>
          <cell r="H5955">
            <v>0</v>
          </cell>
          <cell r="I5955">
            <v>0</v>
          </cell>
          <cell r="J5955">
            <v>0</v>
          </cell>
          <cell r="K5955">
            <v>0</v>
          </cell>
          <cell r="L5955">
            <v>70</v>
          </cell>
          <cell r="M5955">
            <v>105.4</v>
          </cell>
          <cell r="N5955">
            <v>25.85</v>
          </cell>
          <cell r="O5955">
            <v>0.24525616698292221</v>
          </cell>
          <cell r="P5955">
            <v>240</v>
          </cell>
          <cell r="Q5955">
            <v>70000</v>
          </cell>
          <cell r="R5955">
            <v>7.8799810246679316</v>
          </cell>
          <cell r="S5955">
            <v>2.0285714285714285</v>
          </cell>
          <cell r="T5955">
            <v>21774</v>
          </cell>
          <cell r="U5955">
            <v>10.931288758651659</v>
          </cell>
          <cell r="V5955">
            <v>1661242</v>
          </cell>
          <cell r="W5955">
            <v>30636.799999999999</v>
          </cell>
          <cell r="X5955">
            <v>66.599999999999994</v>
          </cell>
          <cell r="Y5955">
            <v>0</v>
          </cell>
          <cell r="Z5955">
            <v>8.3055999999999841</v>
          </cell>
        </row>
        <row r="5956">
          <cell r="A5956">
            <v>43573</v>
          </cell>
          <cell r="B5956">
            <v>0</v>
          </cell>
          <cell r="C5956">
            <v>0</v>
          </cell>
          <cell r="D5956">
            <v>1204</v>
          </cell>
          <cell r="E5956">
            <v>1616100</v>
          </cell>
          <cell r="F5956">
            <v>90700</v>
          </cell>
          <cell r="H5956">
            <v>0</v>
          </cell>
          <cell r="I5956">
            <v>0</v>
          </cell>
          <cell r="J5956">
            <v>0</v>
          </cell>
          <cell r="K5956">
            <v>0</v>
          </cell>
          <cell r="L5956">
            <v>80</v>
          </cell>
          <cell r="M5956">
            <v>106.1</v>
          </cell>
          <cell r="N5956">
            <v>26.27</v>
          </cell>
          <cell r="O5956">
            <v>0.24759660697455232</v>
          </cell>
          <cell r="P5956">
            <v>240</v>
          </cell>
          <cell r="Q5956">
            <v>73000</v>
          </cell>
          <cell r="R5956">
            <v>8.0433553251649386</v>
          </cell>
          <cell r="S5956">
            <v>15.05</v>
          </cell>
          <cell r="T5956">
            <v>18464</v>
          </cell>
          <cell r="U5956">
            <v>9.0157727967850203</v>
          </cell>
          <cell r="V5956">
            <v>1708004</v>
          </cell>
          <cell r="W5956">
            <v>31451.8</v>
          </cell>
          <cell r="X5956">
            <v>62.2</v>
          </cell>
          <cell r="Y5956">
            <v>2.7999999999999972</v>
          </cell>
          <cell r="Z5956">
            <v>9.4319999999999879</v>
          </cell>
        </row>
        <row r="5957">
          <cell r="A5957">
            <v>43574</v>
          </cell>
          <cell r="B5957">
            <v>0</v>
          </cell>
          <cell r="C5957">
            <v>0</v>
          </cell>
          <cell r="D5957">
            <v>1606</v>
          </cell>
          <cell r="E5957">
            <v>1750900</v>
          </cell>
          <cell r="F5957">
            <v>96000</v>
          </cell>
          <cell r="H5957">
            <v>0</v>
          </cell>
          <cell r="I5957">
            <v>0</v>
          </cell>
          <cell r="J5957">
            <v>0</v>
          </cell>
          <cell r="K5957">
            <v>0</v>
          </cell>
          <cell r="L5957">
            <v>60</v>
          </cell>
          <cell r="M5957">
            <v>113.8</v>
          </cell>
          <cell r="N5957">
            <v>28.69</v>
          </cell>
          <cell r="O5957">
            <v>0.2521089630931459</v>
          </cell>
          <cell r="P5957">
            <v>240</v>
          </cell>
          <cell r="Q5957">
            <v>79000</v>
          </cell>
          <cell r="R5957">
            <v>8.1146748681898071</v>
          </cell>
          <cell r="S5957">
            <v>26.766666666666666</v>
          </cell>
          <cell r="T5957">
            <v>20368</v>
          </cell>
          <cell r="U5957">
            <v>9.1895357656399277</v>
          </cell>
          <cell r="V5957">
            <v>1848506</v>
          </cell>
          <cell r="W5957">
            <v>36579.199999999997</v>
          </cell>
          <cell r="X5957">
            <v>46.3</v>
          </cell>
          <cell r="Y5957">
            <v>18.700000000000003</v>
          </cell>
          <cell r="Z5957">
            <v>0</v>
          </cell>
        </row>
        <row r="5958">
          <cell r="A5958">
            <v>43575</v>
          </cell>
          <cell r="B5958">
            <v>0</v>
          </cell>
          <cell r="C5958">
            <v>0</v>
          </cell>
          <cell r="D5958">
            <v>1591</v>
          </cell>
          <cell r="E5958">
            <v>1692100</v>
          </cell>
          <cell r="F5958">
            <v>94900</v>
          </cell>
          <cell r="H5958">
            <v>0</v>
          </cell>
          <cell r="I5958">
            <v>0</v>
          </cell>
          <cell r="J5958">
            <v>0</v>
          </cell>
          <cell r="K5958">
            <v>0</v>
          </cell>
          <cell r="L5958">
            <v>60</v>
          </cell>
          <cell r="M5958">
            <v>110.7</v>
          </cell>
          <cell r="N5958">
            <v>27.28</v>
          </cell>
          <cell r="O5958">
            <v>0.24643179765130985</v>
          </cell>
          <cell r="P5958">
            <v>240</v>
          </cell>
          <cell r="Q5958">
            <v>75000</v>
          </cell>
          <cell r="R5958">
            <v>8.0713640469738035</v>
          </cell>
          <cell r="S5958">
            <v>26.516666666666666</v>
          </cell>
          <cell r="T5958">
            <v>25673</v>
          </cell>
          <cell r="U5958">
            <v>11.971033064574293</v>
          </cell>
          <cell r="V5958">
            <v>1788591</v>
          </cell>
          <cell r="W5958">
            <v>34182</v>
          </cell>
          <cell r="X5958">
            <v>51.3</v>
          </cell>
          <cell r="Y5958">
            <v>13.700000000000003</v>
          </cell>
          <cell r="Z5958">
            <v>0</v>
          </cell>
        </row>
        <row r="5959">
          <cell r="A5959">
            <v>43576</v>
          </cell>
          <cell r="B5959">
            <v>0</v>
          </cell>
          <cell r="C5959">
            <v>0</v>
          </cell>
          <cell r="D5959">
            <v>1538</v>
          </cell>
          <cell r="E5959">
            <v>1621600</v>
          </cell>
          <cell r="F5959">
            <v>93400</v>
          </cell>
          <cell r="H5959">
            <v>0</v>
          </cell>
          <cell r="I5959">
            <v>0</v>
          </cell>
          <cell r="J5959">
            <v>0</v>
          </cell>
          <cell r="K5959">
            <v>0</v>
          </cell>
          <cell r="L5959">
            <v>60</v>
          </cell>
          <cell r="M5959">
            <v>106.65</v>
          </cell>
          <cell r="N5959">
            <v>26.83</v>
          </cell>
          <cell r="O5959">
            <v>0.25157055789967181</v>
          </cell>
          <cell r="P5959">
            <v>240</v>
          </cell>
          <cell r="Q5959">
            <v>71000</v>
          </cell>
          <cell r="R5959">
            <v>8.0403187998124714</v>
          </cell>
          <cell r="S5959">
            <v>25.633333333333333</v>
          </cell>
          <cell r="T5959">
            <v>18881</v>
          </cell>
          <cell r="U5959">
            <v>9.1735539789972602</v>
          </cell>
          <cell r="V5959">
            <v>1716538</v>
          </cell>
          <cell r="W5959">
            <v>31460.6</v>
          </cell>
          <cell r="X5959">
            <v>56.6</v>
          </cell>
          <cell r="Y5959">
            <v>8.3999999999999986</v>
          </cell>
          <cell r="Z5959">
            <v>0</v>
          </cell>
        </row>
        <row r="5960">
          <cell r="A5960">
            <v>43577</v>
          </cell>
          <cell r="B5960">
            <v>0</v>
          </cell>
          <cell r="C5960">
            <v>0</v>
          </cell>
          <cell r="D5960">
            <v>135</v>
          </cell>
          <cell r="E5960">
            <v>1537500</v>
          </cell>
          <cell r="F5960">
            <v>87900</v>
          </cell>
          <cell r="H5960">
            <v>0</v>
          </cell>
          <cell r="I5960">
            <v>0</v>
          </cell>
          <cell r="J5960">
            <v>0</v>
          </cell>
          <cell r="K5960">
            <v>0</v>
          </cell>
          <cell r="L5960">
            <v>20</v>
          </cell>
          <cell r="M5960">
            <v>102.35</v>
          </cell>
          <cell r="N5960">
            <v>25.6</v>
          </cell>
          <cell r="O5960">
            <v>0.25012212994626287</v>
          </cell>
          <cell r="P5960">
            <v>240</v>
          </cell>
          <cell r="Q5960">
            <v>67000</v>
          </cell>
          <cell r="R5960">
            <v>7.9404005862237419</v>
          </cell>
          <cell r="S5960">
            <v>6.75</v>
          </cell>
          <cell r="T5960">
            <v>17837</v>
          </cell>
          <cell r="U5960">
            <v>9.1514842805599379</v>
          </cell>
          <cell r="V5960">
            <v>1625535</v>
          </cell>
          <cell r="W5960">
            <v>29115</v>
          </cell>
          <cell r="X5960">
            <v>64.3</v>
          </cell>
          <cell r="Y5960">
            <v>0.70000000000000284</v>
          </cell>
          <cell r="Z5960">
            <v>5.7991999999999848</v>
          </cell>
        </row>
        <row r="5961">
          <cell r="A5961">
            <v>43578</v>
          </cell>
          <cell r="B5961">
            <v>0</v>
          </cell>
          <cell r="C5961">
            <v>0</v>
          </cell>
          <cell r="D5961">
            <v>105</v>
          </cell>
          <cell r="E5961">
            <v>1553700</v>
          </cell>
          <cell r="F5961">
            <v>86700</v>
          </cell>
          <cell r="H5961">
            <v>0</v>
          </cell>
          <cell r="I5961">
            <v>0</v>
          </cell>
          <cell r="J5961">
            <v>0</v>
          </cell>
          <cell r="K5961">
            <v>0</v>
          </cell>
          <cell r="L5961">
            <v>60</v>
          </cell>
          <cell r="M5961">
            <v>102.35</v>
          </cell>
          <cell r="N5961">
            <v>25.05</v>
          </cell>
          <cell r="O5961">
            <v>0.2447484123106986</v>
          </cell>
          <cell r="P5961">
            <v>240</v>
          </cell>
          <cell r="Q5961">
            <v>69000</v>
          </cell>
          <cell r="R5961">
            <v>8.0136785539814355</v>
          </cell>
          <cell r="S5961">
            <v>1.75</v>
          </cell>
          <cell r="T5961">
            <v>19010</v>
          </cell>
          <cell r="U5961">
            <v>9.6643045891356625</v>
          </cell>
          <cell r="V5961">
            <v>1640505</v>
          </cell>
          <cell r="W5961">
            <v>29871.8</v>
          </cell>
          <cell r="X5961">
            <v>68</v>
          </cell>
          <cell r="Y5961">
            <v>0</v>
          </cell>
          <cell r="Z5961">
            <v>10.561599999999977</v>
          </cell>
        </row>
        <row r="5962">
          <cell r="A5962">
            <v>43579</v>
          </cell>
          <cell r="B5962">
            <v>0</v>
          </cell>
          <cell r="C5962">
            <v>0</v>
          </cell>
          <cell r="D5962">
            <v>875</v>
          </cell>
          <cell r="E5962">
            <v>1573900</v>
          </cell>
          <cell r="F5962">
            <v>87800</v>
          </cell>
          <cell r="H5962">
            <v>0</v>
          </cell>
          <cell r="I5962">
            <v>0</v>
          </cell>
          <cell r="J5962">
            <v>0</v>
          </cell>
          <cell r="K5962">
            <v>0</v>
          </cell>
          <cell r="L5962">
            <v>60</v>
          </cell>
          <cell r="M5962">
            <v>102.75</v>
          </cell>
          <cell r="N5962">
            <v>26.74</v>
          </cell>
          <cell r="O5962">
            <v>0.26024330900243309</v>
          </cell>
          <cell r="P5962">
            <v>240</v>
          </cell>
          <cell r="Q5962">
            <v>69000</v>
          </cell>
          <cell r="R5962">
            <v>8.0861313868613145</v>
          </cell>
          <cell r="S5962">
            <v>14.583333333333334</v>
          </cell>
          <cell r="T5962">
            <v>19811</v>
          </cell>
          <cell r="U5962">
            <v>9.9378217524021473</v>
          </cell>
          <cell r="V5962">
            <v>1662575</v>
          </cell>
          <cell r="W5962">
            <v>30399.599999999999</v>
          </cell>
          <cell r="X5962">
            <v>62.6</v>
          </cell>
          <cell r="Y5962">
            <v>2.3999999999999986</v>
          </cell>
          <cell r="Z5962">
            <v>10.435200000000002</v>
          </cell>
        </row>
        <row r="5963">
          <cell r="A5963">
            <v>43580</v>
          </cell>
          <cell r="B5963">
            <v>0</v>
          </cell>
          <cell r="C5963">
            <v>0</v>
          </cell>
          <cell r="D5963">
            <v>1279</v>
          </cell>
          <cell r="E5963">
            <v>1568300</v>
          </cell>
          <cell r="F5963">
            <v>89500</v>
          </cell>
          <cell r="H5963">
            <v>0</v>
          </cell>
          <cell r="I5963">
            <v>0</v>
          </cell>
          <cell r="J5963">
            <v>0</v>
          </cell>
          <cell r="K5963">
            <v>0</v>
          </cell>
          <cell r="L5963">
            <v>70</v>
          </cell>
          <cell r="M5963">
            <v>101.9</v>
          </cell>
          <cell r="N5963">
            <v>26.26</v>
          </cell>
          <cell r="O5963">
            <v>0.25770363101079491</v>
          </cell>
          <cell r="P5963">
            <v>240</v>
          </cell>
          <cell r="Q5963">
            <v>67000</v>
          </cell>
          <cell r="R5963">
            <v>8.1344455348380773</v>
          </cell>
          <cell r="S5963">
            <v>18.271428571428572</v>
          </cell>
          <cell r="T5963">
            <v>17481</v>
          </cell>
          <cell r="U5963">
            <v>8.7874983650567575</v>
          </cell>
          <cell r="V5963">
            <v>1659079</v>
          </cell>
          <cell r="W5963">
            <v>29886.1</v>
          </cell>
          <cell r="X5963">
            <v>62.5</v>
          </cell>
          <cell r="Y5963">
            <v>2.5</v>
          </cell>
          <cell r="Z5963">
            <v>11.978400000000001</v>
          </cell>
        </row>
        <row r="5964">
          <cell r="A5964">
            <v>43581</v>
          </cell>
          <cell r="B5964">
            <v>0</v>
          </cell>
          <cell r="C5964">
            <v>0</v>
          </cell>
          <cell r="D5964">
            <v>1343</v>
          </cell>
          <cell r="E5964">
            <v>1568700</v>
          </cell>
          <cell r="F5964">
            <v>88800</v>
          </cell>
          <cell r="H5964">
            <v>0</v>
          </cell>
          <cell r="I5964">
            <v>0</v>
          </cell>
          <cell r="J5964">
            <v>0</v>
          </cell>
          <cell r="K5964">
            <v>0</v>
          </cell>
          <cell r="L5964">
            <v>290</v>
          </cell>
          <cell r="M5964">
            <v>101.4</v>
          </cell>
          <cell r="N5964">
            <v>25.09</v>
          </cell>
          <cell r="O5964">
            <v>0.24743589743589742</v>
          </cell>
          <cell r="P5964">
            <v>240</v>
          </cell>
          <cell r="Q5964">
            <v>84000</v>
          </cell>
          <cell r="R5964">
            <v>8.1730769230769234</v>
          </cell>
          <cell r="S5964">
            <v>4.6310344827586203</v>
          </cell>
          <cell r="T5964">
            <v>23202</v>
          </cell>
          <cell r="U5964">
            <v>11.665038825253504</v>
          </cell>
          <cell r="V5964">
            <v>1658843</v>
          </cell>
          <cell r="W5964">
            <v>29762.3</v>
          </cell>
          <cell r="X5964">
            <v>58.5</v>
          </cell>
          <cell r="Y5964">
            <v>6.5</v>
          </cell>
          <cell r="Z5964">
            <v>1.1799999999999926</v>
          </cell>
        </row>
        <row r="5965">
          <cell r="A5965">
            <v>43582</v>
          </cell>
          <cell r="B5965">
            <v>0</v>
          </cell>
          <cell r="C5965">
            <v>0</v>
          </cell>
          <cell r="D5965">
            <v>111</v>
          </cell>
          <cell r="E5965">
            <v>1908900</v>
          </cell>
          <cell r="F5965">
            <v>99800</v>
          </cell>
          <cell r="H5965">
            <v>0</v>
          </cell>
          <cell r="I5965">
            <v>0</v>
          </cell>
          <cell r="J5965">
            <v>0</v>
          </cell>
          <cell r="K5965">
            <v>0</v>
          </cell>
          <cell r="L5965">
            <v>30</v>
          </cell>
          <cell r="M5965">
            <v>122.4</v>
          </cell>
          <cell r="N5965">
            <v>30.7</v>
          </cell>
          <cell r="O5965">
            <v>0.25081699346405228</v>
          </cell>
          <cell r="P5965">
            <v>240</v>
          </cell>
          <cell r="Q5965">
            <v>88000</v>
          </cell>
          <cell r="R5965">
            <v>8.2054738562091512</v>
          </cell>
          <cell r="S5965">
            <v>3.7</v>
          </cell>
          <cell r="T5965">
            <v>25510</v>
          </cell>
          <cell r="U5965">
            <v>10.591011299719087</v>
          </cell>
          <cell r="V5965">
            <v>2008811</v>
          </cell>
          <cell r="W5965">
            <v>43063.8</v>
          </cell>
          <cell r="X5965">
            <v>57.2</v>
          </cell>
          <cell r="Y5965">
            <v>7.7999999999999972</v>
          </cell>
          <cell r="Z5965">
            <v>1.6799999999999926</v>
          </cell>
        </row>
        <row r="5966">
          <cell r="A5966">
            <v>43583</v>
          </cell>
          <cell r="B5966">
            <v>0</v>
          </cell>
          <cell r="C5966">
            <v>0</v>
          </cell>
          <cell r="D5966">
            <v>1136</v>
          </cell>
          <cell r="E5966">
            <v>1946500</v>
          </cell>
          <cell r="F5966">
            <v>101900</v>
          </cell>
          <cell r="H5966">
            <v>0</v>
          </cell>
          <cell r="I5966">
            <v>0</v>
          </cell>
          <cell r="J5966">
            <v>0</v>
          </cell>
          <cell r="K5966">
            <v>0</v>
          </cell>
          <cell r="L5966">
            <v>120</v>
          </cell>
          <cell r="M5966">
            <v>125.45</v>
          </cell>
          <cell r="N5966">
            <v>32.01</v>
          </cell>
          <cell r="O5966">
            <v>0.25516141889198884</v>
          </cell>
          <cell r="P5966">
            <v>240</v>
          </cell>
          <cell r="Q5966">
            <v>85000</v>
          </cell>
          <cell r="R5966">
            <v>8.1642088481466715</v>
          </cell>
          <cell r="S5966">
            <v>9.4666666666666668</v>
          </cell>
          <cell r="T5966">
            <v>23984</v>
          </cell>
          <cell r="U5966">
            <v>9.7596021733699736</v>
          </cell>
          <cell r="V5966">
            <v>2049536</v>
          </cell>
          <cell r="W5966">
            <v>44581.9</v>
          </cell>
          <cell r="X5966">
            <v>52.9</v>
          </cell>
          <cell r="Y5966">
            <v>12.100000000000001</v>
          </cell>
          <cell r="Z5966">
            <v>0</v>
          </cell>
        </row>
        <row r="5967">
          <cell r="A5967">
            <v>43584</v>
          </cell>
          <cell r="B5967">
            <v>0</v>
          </cell>
          <cell r="C5967">
            <v>0</v>
          </cell>
          <cell r="D5967">
            <v>42230</v>
          </cell>
          <cell r="E5967">
            <v>2052400</v>
          </cell>
          <cell r="F5967">
            <v>109000</v>
          </cell>
          <cell r="H5967">
            <v>0</v>
          </cell>
          <cell r="I5967">
            <v>0</v>
          </cell>
          <cell r="J5967">
            <v>0</v>
          </cell>
          <cell r="K5967">
            <v>0</v>
          </cell>
          <cell r="L5967">
            <v>870</v>
          </cell>
          <cell r="M5967">
            <v>133.35</v>
          </cell>
          <cell r="N5967">
            <v>34.19</v>
          </cell>
          <cell r="O5967">
            <v>0.25639295088113984</v>
          </cell>
          <cell r="P5967">
            <v>240</v>
          </cell>
          <cell r="Q5967">
            <v>101000</v>
          </cell>
          <cell r="R5967">
            <v>8.1042369703787021</v>
          </cell>
          <cell r="S5967">
            <v>48.540229885057471</v>
          </cell>
          <cell r="T5967">
            <v>18380</v>
          </cell>
          <cell r="U5967">
            <v>6.9562131573812298</v>
          </cell>
          <cell r="V5967">
            <v>2203630</v>
          </cell>
          <cell r="W5967">
            <v>49197.1</v>
          </cell>
          <cell r="X5967">
            <v>59.8</v>
          </cell>
          <cell r="Y5967">
            <v>5.2000000000000028</v>
          </cell>
          <cell r="Z5967">
            <v>4.5119999999999862</v>
          </cell>
        </row>
        <row r="5968">
          <cell r="A5968">
            <v>43585</v>
          </cell>
          <cell r="B5968">
            <v>0</v>
          </cell>
          <cell r="C5968">
            <v>0</v>
          </cell>
          <cell r="D5968">
            <v>143514</v>
          </cell>
          <cell r="E5968">
            <v>2164600</v>
          </cell>
          <cell r="F5968">
            <v>114100</v>
          </cell>
          <cell r="H5968">
            <v>0</v>
          </cell>
          <cell r="I5968">
            <v>0</v>
          </cell>
          <cell r="J5968">
            <v>0</v>
          </cell>
          <cell r="K5968">
            <v>0</v>
          </cell>
          <cell r="L5968">
            <v>2120</v>
          </cell>
          <cell r="M5968">
            <v>139.1</v>
          </cell>
          <cell r="N5968">
            <v>34.9</v>
          </cell>
          <cell r="O5968">
            <v>0.25089863407620416</v>
          </cell>
          <cell r="P5968">
            <v>240</v>
          </cell>
          <cell r="Q5968">
            <v>110000</v>
          </cell>
          <cell r="R5968">
            <v>8.1908698777857651</v>
          </cell>
          <cell r="S5968">
            <v>67.695283018867926</v>
          </cell>
          <cell r="T5968">
            <v>20156</v>
          </cell>
          <cell r="U5968">
            <v>6.9399747503730058</v>
          </cell>
          <cell r="V5968">
            <v>2422214</v>
          </cell>
          <cell r="W5968">
            <v>54059.9</v>
          </cell>
          <cell r="X5968">
            <v>69.599999999999994</v>
          </cell>
          <cell r="Y5968">
            <v>0</v>
          </cell>
          <cell r="Z5968">
            <v>15.521600000000035</v>
          </cell>
        </row>
        <row r="5969">
          <cell r="A5969">
            <v>43586</v>
          </cell>
          <cell r="B5969">
            <v>0</v>
          </cell>
          <cell r="C5969">
            <v>0</v>
          </cell>
          <cell r="D5969">
            <v>54233</v>
          </cell>
          <cell r="E5969">
            <v>2136000</v>
          </cell>
          <cell r="F5969">
            <v>113400</v>
          </cell>
          <cell r="H5969">
            <v>0</v>
          </cell>
          <cell r="I5969">
            <v>0</v>
          </cell>
          <cell r="J5969">
            <v>0</v>
          </cell>
          <cell r="K5969">
            <v>0</v>
          </cell>
          <cell r="L5969">
            <v>1300</v>
          </cell>
          <cell r="M5969">
            <v>135.05000000000001</v>
          </cell>
          <cell r="N5969">
            <v>33.36</v>
          </cell>
          <cell r="O5969">
            <v>0.2470196223620881</v>
          </cell>
          <cell r="P5969">
            <v>240</v>
          </cell>
          <cell r="Q5969">
            <v>100000</v>
          </cell>
          <cell r="R5969">
            <v>8.3280266567937797</v>
          </cell>
          <cell r="S5969">
            <v>41.71769230769231</v>
          </cell>
          <cell r="T5969">
            <v>20499</v>
          </cell>
          <cell r="U5969">
            <v>7.4213930778036259</v>
          </cell>
          <cell r="V5969">
            <v>2303633</v>
          </cell>
          <cell r="W5969">
            <v>54233</v>
          </cell>
          <cell r="X5969">
            <v>67.3</v>
          </cell>
          <cell r="Y5969">
            <v>0</v>
          </cell>
          <cell r="Z5969">
            <v>13.314399999999985</v>
          </cell>
        </row>
        <row r="5970">
          <cell r="A5970">
            <v>43587</v>
          </cell>
          <cell r="B5970">
            <v>0</v>
          </cell>
          <cell r="C5970">
            <v>0</v>
          </cell>
          <cell r="D5970">
            <v>148272</v>
          </cell>
          <cell r="E5970">
            <v>2187200</v>
          </cell>
          <cell r="F5970">
            <v>115700</v>
          </cell>
          <cell r="H5970">
            <v>0</v>
          </cell>
          <cell r="I5970">
            <v>0</v>
          </cell>
          <cell r="J5970">
            <v>0</v>
          </cell>
          <cell r="K5970">
            <v>0</v>
          </cell>
          <cell r="L5970">
            <v>2140</v>
          </cell>
          <cell r="M5970">
            <v>139.25</v>
          </cell>
          <cell r="N5970">
            <v>33.39</v>
          </cell>
          <cell r="O5970">
            <v>0.23978456014362656</v>
          </cell>
          <cell r="P5970">
            <v>240</v>
          </cell>
          <cell r="Q5970">
            <v>104000</v>
          </cell>
          <cell r="R5970">
            <v>8.2689407540394981</v>
          </cell>
          <cell r="S5970">
            <v>69.285981308411209</v>
          </cell>
          <cell r="T5970">
            <v>22129</v>
          </cell>
          <cell r="U5970">
            <v>7.5292904781875762</v>
          </cell>
          <cell r="V5970">
            <v>2451172</v>
          </cell>
          <cell r="W5970">
            <v>54387.7</v>
          </cell>
          <cell r="X5970">
            <v>63.8</v>
          </cell>
          <cell r="Y5970">
            <v>1.2000000000000028</v>
          </cell>
          <cell r="Z5970">
            <v>12.687999999999981</v>
          </cell>
        </row>
        <row r="5971">
          <cell r="A5971">
            <v>43588</v>
          </cell>
          <cell r="B5971">
            <v>0</v>
          </cell>
          <cell r="C5971">
            <v>0</v>
          </cell>
          <cell r="D5971">
            <v>6069</v>
          </cell>
          <cell r="E5971">
            <v>2128500</v>
          </cell>
          <cell r="F5971">
            <v>107400</v>
          </cell>
          <cell r="H5971">
            <v>0</v>
          </cell>
          <cell r="I5971">
            <v>0</v>
          </cell>
          <cell r="J5971">
            <v>0</v>
          </cell>
          <cell r="K5971">
            <v>0</v>
          </cell>
          <cell r="L5971">
            <v>1010</v>
          </cell>
          <cell r="M5971">
            <v>134.85</v>
          </cell>
          <cell r="N5971">
            <v>33.04</v>
          </cell>
          <cell r="O5971">
            <v>0.24501297738227662</v>
          </cell>
          <cell r="P5971">
            <v>240</v>
          </cell>
          <cell r="Q5971">
            <v>94000</v>
          </cell>
          <cell r="R5971">
            <v>8.2903225806451619</v>
          </cell>
          <cell r="S5971">
            <v>6.0089108910891085</v>
          </cell>
          <cell r="T5971">
            <v>20741</v>
          </cell>
          <cell r="U5971">
            <v>7.7155366555023734</v>
          </cell>
          <cell r="V5971">
            <v>2241969</v>
          </cell>
          <cell r="W5971">
            <v>51834.2</v>
          </cell>
          <cell r="X5971">
            <v>61.8</v>
          </cell>
          <cell r="Y5971">
            <v>3.2000000000000028</v>
          </cell>
          <cell r="Z5971">
            <v>10.711999999999989</v>
          </cell>
        </row>
        <row r="5972">
          <cell r="A5972">
            <v>43589</v>
          </cell>
          <cell r="B5972">
            <v>0</v>
          </cell>
          <cell r="C5972">
            <v>0</v>
          </cell>
          <cell r="D5972">
            <v>892</v>
          </cell>
          <cell r="E5972">
            <v>2057200</v>
          </cell>
          <cell r="F5972">
            <v>102800</v>
          </cell>
          <cell r="H5972">
            <v>0</v>
          </cell>
          <cell r="I5972">
            <v>0</v>
          </cell>
          <cell r="J5972">
            <v>0</v>
          </cell>
          <cell r="K5972">
            <v>0</v>
          </cell>
          <cell r="L5972">
            <v>130</v>
          </cell>
          <cell r="M5972">
            <v>130.30000000000001</v>
          </cell>
          <cell r="N5972">
            <v>30.95</v>
          </cell>
          <cell r="O5972">
            <v>0.23752877973906367</v>
          </cell>
          <cell r="P5972">
            <v>240</v>
          </cell>
          <cell r="Q5972">
            <v>88000</v>
          </cell>
          <cell r="R5972">
            <v>8.2885648503453559</v>
          </cell>
          <cell r="S5972">
            <v>6.8615384615384611</v>
          </cell>
          <cell r="T5972">
            <v>23445</v>
          </cell>
          <cell r="U5972">
            <v>9.0486382475385163</v>
          </cell>
          <cell r="V5972">
            <v>2160892</v>
          </cell>
          <cell r="W5972">
            <v>48772.1</v>
          </cell>
          <cell r="X5972">
            <v>59.3</v>
          </cell>
          <cell r="Y5972">
            <v>5.7000000000000028</v>
          </cell>
          <cell r="Z5972">
            <v>7.9975999999999843</v>
          </cell>
        </row>
        <row r="5973">
          <cell r="A5973">
            <v>43590</v>
          </cell>
          <cell r="B5973">
            <v>0</v>
          </cell>
          <cell r="C5973">
            <v>0</v>
          </cell>
          <cell r="D5973">
            <v>2450</v>
          </cell>
          <cell r="E5973">
            <v>2038400</v>
          </cell>
          <cell r="F5973">
            <v>103000</v>
          </cell>
          <cell r="H5973">
            <v>0</v>
          </cell>
          <cell r="I5973">
            <v>0</v>
          </cell>
          <cell r="J5973">
            <v>0</v>
          </cell>
          <cell r="K5973">
            <v>0</v>
          </cell>
          <cell r="L5973">
            <v>690</v>
          </cell>
          <cell r="M5973">
            <v>129.6</v>
          </cell>
          <cell r="N5973">
            <v>30.93</v>
          </cell>
          <cell r="O5973">
            <v>0.23865740740740743</v>
          </cell>
          <cell r="P5973">
            <v>240</v>
          </cell>
          <cell r="Q5973">
            <v>90000</v>
          </cell>
          <cell r="R5973">
            <v>8.2615740740740744</v>
          </cell>
          <cell r="S5973">
            <v>3.5507246376811592</v>
          </cell>
          <cell r="T5973">
            <v>21489</v>
          </cell>
          <cell r="U5973">
            <v>8.3596454975861185</v>
          </cell>
          <cell r="V5973">
            <v>2143850</v>
          </cell>
          <cell r="W5973">
            <v>47939.6</v>
          </cell>
          <cell r="X5973">
            <v>59.7</v>
          </cell>
          <cell r="Y5973">
            <v>5.2999999999999972</v>
          </cell>
          <cell r="Z5973">
            <v>4.6759999999999877</v>
          </cell>
        </row>
        <row r="5974">
          <cell r="A5974">
            <v>43591</v>
          </cell>
          <cell r="B5974">
            <v>0</v>
          </cell>
          <cell r="C5974">
            <v>0</v>
          </cell>
          <cell r="D5974">
            <v>26389</v>
          </cell>
          <cell r="E5974">
            <v>2096500</v>
          </cell>
          <cell r="F5974">
            <v>108500</v>
          </cell>
          <cell r="H5974">
            <v>0</v>
          </cell>
          <cell r="I5974">
            <v>0</v>
          </cell>
          <cell r="J5974">
            <v>0</v>
          </cell>
          <cell r="K5974">
            <v>0</v>
          </cell>
          <cell r="L5974">
            <v>1140</v>
          </cell>
          <cell r="M5974">
            <v>132.25</v>
          </cell>
          <cell r="N5974">
            <v>31.83</v>
          </cell>
          <cell r="O5974">
            <v>0.2406805293005671</v>
          </cell>
          <cell r="P5974">
            <v>240</v>
          </cell>
          <cell r="Q5974">
            <v>95000</v>
          </cell>
          <cell r="R5974">
            <v>8.33648393194707</v>
          </cell>
          <cell r="S5974">
            <v>23.148245614035087</v>
          </cell>
          <cell r="T5974">
            <v>24479</v>
          </cell>
          <cell r="U5974">
            <v>9.1492276783653583</v>
          </cell>
          <cell r="V5974">
            <v>2231389</v>
          </cell>
          <cell r="W5974">
            <v>50446.7</v>
          </cell>
          <cell r="X5974">
            <v>61.9</v>
          </cell>
          <cell r="Y5974">
            <v>3.1000000000000014</v>
          </cell>
          <cell r="Z5974">
            <v>6.5207999999999942</v>
          </cell>
        </row>
        <row r="5975">
          <cell r="A5975">
            <v>43592</v>
          </cell>
          <cell r="B5975">
            <v>0</v>
          </cell>
          <cell r="C5975">
            <v>0</v>
          </cell>
          <cell r="D5975">
            <v>132863</v>
          </cell>
          <cell r="E5975">
            <v>2155900</v>
          </cell>
          <cell r="F5975">
            <v>114700</v>
          </cell>
          <cell r="H5975">
            <v>0</v>
          </cell>
          <cell r="I5975">
            <v>0</v>
          </cell>
          <cell r="J5975">
            <v>0</v>
          </cell>
          <cell r="K5975">
            <v>0</v>
          </cell>
          <cell r="L5975">
            <v>2090</v>
          </cell>
          <cell r="M5975">
            <v>135.6</v>
          </cell>
          <cell r="N5975">
            <v>31.77</v>
          </cell>
          <cell r="O5975">
            <v>0.2342920353982301</v>
          </cell>
          <cell r="P5975">
            <v>240</v>
          </cell>
          <cell r="Q5975">
            <v>105000</v>
          </cell>
          <cell r="R5975">
            <v>8.3724188790560472</v>
          </cell>
          <cell r="S5975">
            <v>63.570813397129186</v>
          </cell>
          <cell r="T5975">
            <v>19872</v>
          </cell>
          <cell r="U5975">
            <v>6.8955702667359562</v>
          </cell>
          <cell r="V5975">
            <v>2403463</v>
          </cell>
          <cell r="W5975">
            <v>53006.7</v>
          </cell>
          <cell r="X5975">
            <v>65.400000000000006</v>
          </cell>
          <cell r="Y5975">
            <v>0</v>
          </cell>
          <cell r="Z5975">
            <v>11.196800000000003</v>
          </cell>
        </row>
        <row r="5976">
          <cell r="A5976">
            <v>43593</v>
          </cell>
          <cell r="B5976">
            <v>0</v>
          </cell>
          <cell r="C5976">
            <v>0</v>
          </cell>
          <cell r="D5976">
            <v>215378</v>
          </cell>
          <cell r="E5976">
            <v>2188900</v>
          </cell>
          <cell r="F5976">
            <v>116000</v>
          </cell>
          <cell r="H5976">
            <v>0</v>
          </cell>
          <cell r="I5976">
            <v>0</v>
          </cell>
          <cell r="J5976">
            <v>0</v>
          </cell>
          <cell r="K5976">
            <v>0</v>
          </cell>
          <cell r="L5976">
            <v>3230</v>
          </cell>
          <cell r="M5976">
            <v>135.9</v>
          </cell>
          <cell r="N5976">
            <v>30.97</v>
          </cell>
          <cell r="O5976">
            <v>0.22788815305371596</v>
          </cell>
          <cell r="P5976">
            <v>240</v>
          </cell>
          <cell r="Q5976">
            <v>113000</v>
          </cell>
          <cell r="R5976">
            <v>8.4801324503311264</v>
          </cell>
          <cell r="S5976">
            <v>66.680495356037156</v>
          </cell>
          <cell r="T5976">
            <v>22088</v>
          </cell>
          <cell r="U5976">
            <v>7.3092698503895202</v>
          </cell>
          <cell r="V5976">
            <v>2520278</v>
          </cell>
          <cell r="W5976">
            <v>54453.8</v>
          </cell>
          <cell r="X5976">
            <v>72.099999999999994</v>
          </cell>
          <cell r="Y5976">
            <v>0</v>
          </cell>
          <cell r="Z5976">
            <v>16.196000000000012</v>
          </cell>
        </row>
        <row r="5977">
          <cell r="A5977">
            <v>43594</v>
          </cell>
          <cell r="B5977">
            <v>0</v>
          </cell>
          <cell r="C5977">
            <v>0</v>
          </cell>
          <cell r="D5977">
            <v>130669</v>
          </cell>
          <cell r="E5977">
            <v>2209600</v>
          </cell>
          <cell r="F5977">
            <v>118600</v>
          </cell>
          <cell r="H5977">
            <v>0</v>
          </cell>
          <cell r="I5977">
            <v>0</v>
          </cell>
          <cell r="J5977">
            <v>0</v>
          </cell>
          <cell r="K5977">
            <v>0</v>
          </cell>
          <cell r="L5977">
            <v>2310</v>
          </cell>
          <cell r="M5977">
            <v>136.75</v>
          </cell>
          <cell r="N5977">
            <v>31.75</v>
          </cell>
          <cell r="O5977">
            <v>0.23217550274223034</v>
          </cell>
          <cell r="P5977">
            <v>240</v>
          </cell>
          <cell r="Q5977">
            <v>106000</v>
          </cell>
          <cell r="R5977">
            <v>8.5126142595978056</v>
          </cell>
          <cell r="S5977">
            <v>56.56666666666667</v>
          </cell>
          <cell r="T5977">
            <v>21846</v>
          </cell>
          <cell r="U5977">
            <v>7.4097334994259549</v>
          </cell>
          <cell r="V5977">
            <v>2458869</v>
          </cell>
          <cell r="W5977">
            <v>55406.9</v>
          </cell>
          <cell r="X5977">
            <v>68.7</v>
          </cell>
          <cell r="Y5977">
            <v>0</v>
          </cell>
          <cell r="Z5977">
            <v>15.220000000000013</v>
          </cell>
        </row>
        <row r="5978">
          <cell r="A5978">
            <v>43595</v>
          </cell>
          <cell r="B5978">
            <v>0</v>
          </cell>
          <cell r="C5978">
            <v>0</v>
          </cell>
          <cell r="D5978">
            <v>1665</v>
          </cell>
          <cell r="E5978">
            <v>2075000</v>
          </cell>
          <cell r="F5978">
            <v>104200</v>
          </cell>
          <cell r="H5978">
            <v>0</v>
          </cell>
          <cell r="I5978">
            <v>0</v>
          </cell>
          <cell r="J5978">
            <v>0</v>
          </cell>
          <cell r="K5978">
            <v>0</v>
          </cell>
          <cell r="L5978">
            <v>180</v>
          </cell>
          <cell r="M5978">
            <v>129.65</v>
          </cell>
          <cell r="N5978">
            <v>29.69</v>
          </cell>
          <cell r="O5978">
            <v>0.22900115696104897</v>
          </cell>
          <cell r="P5978">
            <v>240</v>
          </cell>
          <cell r="Q5978">
            <v>90000</v>
          </cell>
          <cell r="R5978">
            <v>8.4041650597763216</v>
          </cell>
          <cell r="S5978">
            <v>9.25</v>
          </cell>
          <cell r="T5978">
            <v>21457</v>
          </cell>
          <cell r="U5978">
            <v>8.2055230378771729</v>
          </cell>
          <cell r="V5978">
            <v>2180865</v>
          </cell>
          <cell r="W5978">
            <v>49552</v>
          </cell>
          <cell r="X5978">
            <v>55.5</v>
          </cell>
          <cell r="Y5978">
            <v>9.5</v>
          </cell>
          <cell r="Z5978">
            <v>0.96719999999999118</v>
          </cell>
        </row>
        <row r="5979">
          <cell r="A5979">
            <v>43596</v>
          </cell>
          <cell r="B5979">
            <v>0</v>
          </cell>
          <cell r="C5979">
            <v>0</v>
          </cell>
          <cell r="D5979">
            <v>1675</v>
          </cell>
          <cell r="E5979">
            <v>2034500</v>
          </cell>
          <cell r="F5979">
            <v>102200</v>
          </cell>
          <cell r="H5979">
            <v>0</v>
          </cell>
          <cell r="I5979">
            <v>0</v>
          </cell>
          <cell r="J5979">
            <v>0</v>
          </cell>
          <cell r="K5979">
            <v>0</v>
          </cell>
          <cell r="L5979">
            <v>540</v>
          </cell>
          <cell r="M5979">
            <v>127.25</v>
          </cell>
          <cell r="N5979">
            <v>29.49</v>
          </cell>
          <cell r="O5979">
            <v>0.23174852652259331</v>
          </cell>
          <cell r="P5979">
            <v>240</v>
          </cell>
          <cell r="Q5979">
            <v>87000</v>
          </cell>
          <cell r="R5979">
            <v>8.3956777996070731</v>
          </cell>
          <cell r="S5979">
            <v>3.1018518518518516</v>
          </cell>
          <cell r="T5979">
            <v>22581</v>
          </cell>
          <cell r="U5979">
            <v>8.8069463962120764</v>
          </cell>
          <cell r="V5979">
            <v>2138375</v>
          </cell>
          <cell r="W5979">
            <v>47746.9</v>
          </cell>
          <cell r="X5979">
            <v>52</v>
          </cell>
          <cell r="Y5979">
            <v>13</v>
          </cell>
          <cell r="Z5979">
            <v>0</v>
          </cell>
        </row>
        <row r="5980">
          <cell r="A5980">
            <v>43597</v>
          </cell>
          <cell r="B5980">
            <v>0</v>
          </cell>
          <cell r="C5980">
            <v>0</v>
          </cell>
          <cell r="D5980">
            <v>1522</v>
          </cell>
          <cell r="E5980">
            <v>2067900</v>
          </cell>
          <cell r="F5980">
            <v>103400</v>
          </cell>
          <cell r="H5980">
            <v>0</v>
          </cell>
          <cell r="I5980">
            <v>0</v>
          </cell>
          <cell r="J5980">
            <v>0</v>
          </cell>
          <cell r="K5980">
            <v>0</v>
          </cell>
          <cell r="L5980">
            <v>180</v>
          </cell>
          <cell r="M5980">
            <v>129.9</v>
          </cell>
          <cell r="N5980">
            <v>30.91</v>
          </cell>
          <cell r="O5980">
            <v>0.23795227097767513</v>
          </cell>
          <cell r="P5980">
            <v>240</v>
          </cell>
          <cell r="Q5980">
            <v>89000</v>
          </cell>
          <cell r="R5980">
            <v>8.3575827559661278</v>
          </cell>
          <cell r="S5980">
            <v>8.4555555555555557</v>
          </cell>
          <cell r="T5980">
            <v>23270</v>
          </cell>
          <cell r="U5980">
            <v>8.9317854844989597</v>
          </cell>
          <cell r="V5980">
            <v>2172822</v>
          </cell>
          <cell r="W5980">
            <v>49238.1</v>
          </cell>
          <cell r="X5980">
            <v>51.5</v>
          </cell>
          <cell r="Y5980">
            <v>13.5</v>
          </cell>
          <cell r="Z5980">
            <v>0.32399999999999096</v>
          </cell>
        </row>
        <row r="5981">
          <cell r="A5981">
            <v>43598</v>
          </cell>
          <cell r="B5981">
            <v>0</v>
          </cell>
          <cell r="C5981">
            <v>0</v>
          </cell>
          <cell r="D5981">
            <v>1341</v>
          </cell>
          <cell r="E5981">
            <v>2053600</v>
          </cell>
          <cell r="F5981">
            <v>101900</v>
          </cell>
          <cell r="H5981">
            <v>0</v>
          </cell>
          <cell r="I5981">
            <v>0</v>
          </cell>
          <cell r="J5981">
            <v>0</v>
          </cell>
          <cell r="K5981">
            <v>0</v>
          </cell>
          <cell r="L5981">
            <v>100</v>
          </cell>
          <cell r="M5981">
            <v>129.6</v>
          </cell>
          <cell r="N5981">
            <v>30.37</v>
          </cell>
          <cell r="O5981">
            <v>0.23433641975308644</v>
          </cell>
          <cell r="P5981">
            <v>240</v>
          </cell>
          <cell r="Q5981">
            <v>89000</v>
          </cell>
          <cell r="R5981">
            <v>8.3159722222222214</v>
          </cell>
          <cell r="S5981">
            <v>13.41</v>
          </cell>
          <cell r="T5981">
            <v>19782</v>
          </cell>
          <cell r="U5981">
            <v>7.6492370091258461</v>
          </cell>
          <cell r="V5981">
            <v>2156841</v>
          </cell>
          <cell r="W5981">
            <v>48580</v>
          </cell>
          <cell r="X5981">
            <v>53.7</v>
          </cell>
          <cell r="Y5981">
            <v>11.299999999999997</v>
          </cell>
          <cell r="Z5981">
            <v>0</v>
          </cell>
        </row>
        <row r="5982">
          <cell r="A5982">
            <v>43599</v>
          </cell>
          <cell r="B5982">
            <v>0</v>
          </cell>
          <cell r="C5982">
            <v>0</v>
          </cell>
          <cell r="D5982">
            <v>1126</v>
          </cell>
          <cell r="E5982">
            <v>2018200</v>
          </cell>
          <cell r="F5982">
            <v>101700</v>
          </cell>
          <cell r="H5982">
            <v>0</v>
          </cell>
          <cell r="I5982">
            <v>0</v>
          </cell>
          <cell r="J5982">
            <v>0</v>
          </cell>
          <cell r="K5982">
            <v>0</v>
          </cell>
          <cell r="L5982">
            <v>60</v>
          </cell>
          <cell r="M5982">
            <v>126.25</v>
          </cell>
          <cell r="N5982">
            <v>29.12</v>
          </cell>
          <cell r="O5982">
            <v>0.23065346534653466</v>
          </cell>
          <cell r="P5982">
            <v>240</v>
          </cell>
          <cell r="Q5982">
            <v>87000</v>
          </cell>
          <cell r="R5982">
            <v>8.3956435643564351</v>
          </cell>
          <cell r="S5982">
            <v>18.766666666666666</v>
          </cell>
          <cell r="T5982">
            <v>22823</v>
          </cell>
          <cell r="U5982">
            <v>8.9741389308759061</v>
          </cell>
          <cell r="V5982">
            <v>2121026</v>
          </cell>
          <cell r="W5982">
            <v>47020.7</v>
          </cell>
          <cell r="X5982">
            <v>56.2</v>
          </cell>
          <cell r="Y5982">
            <v>8.7999999999999972</v>
          </cell>
          <cell r="Z5982">
            <v>0.52799999999997738</v>
          </cell>
        </row>
        <row r="5983">
          <cell r="A5983">
            <v>43600</v>
          </cell>
          <cell r="B5983">
            <v>0</v>
          </cell>
          <cell r="C5983">
            <v>0</v>
          </cell>
          <cell r="D5983">
            <v>1252</v>
          </cell>
          <cell r="E5983">
            <v>1994300</v>
          </cell>
          <cell r="F5983">
            <v>105400</v>
          </cell>
          <cell r="H5983">
            <v>0</v>
          </cell>
          <cell r="I5983">
            <v>0</v>
          </cell>
          <cell r="J5983">
            <v>0</v>
          </cell>
          <cell r="K5983">
            <v>0</v>
          </cell>
          <cell r="L5983">
            <v>60</v>
          </cell>
          <cell r="M5983">
            <v>125.7</v>
          </cell>
          <cell r="N5983">
            <v>29.81</v>
          </cell>
          <cell r="O5983">
            <v>0.2371519490851233</v>
          </cell>
          <cell r="P5983">
            <v>240</v>
          </cell>
          <cell r="Q5983">
            <v>91000</v>
          </cell>
          <cell r="R5983">
            <v>8.3520286396181387</v>
          </cell>
          <cell r="S5983">
            <v>20.866666666666667</v>
          </cell>
          <cell r="T5983">
            <v>22533</v>
          </cell>
          <cell r="U5983">
            <v>8.9447650398486029</v>
          </cell>
          <cell r="V5983">
            <v>2100952</v>
          </cell>
          <cell r="W5983">
            <v>46078.400000000001</v>
          </cell>
          <cell r="X5983">
            <v>61.3</v>
          </cell>
          <cell r="Y5983">
            <v>3.7000000000000028</v>
          </cell>
          <cell r="Z5983">
            <v>7.6919999999999789</v>
          </cell>
        </row>
        <row r="5984">
          <cell r="A5984">
            <v>43601</v>
          </cell>
          <cell r="B5984">
            <v>0</v>
          </cell>
          <cell r="C5984">
            <v>0</v>
          </cell>
          <cell r="D5984">
            <v>193736</v>
          </cell>
          <cell r="E5984">
            <v>2106600</v>
          </cell>
          <cell r="F5984">
            <v>113000</v>
          </cell>
          <cell r="H5984">
            <v>0</v>
          </cell>
          <cell r="I5984">
            <v>0</v>
          </cell>
          <cell r="J5984">
            <v>0</v>
          </cell>
          <cell r="K5984">
            <v>0</v>
          </cell>
          <cell r="L5984">
            <v>2620</v>
          </cell>
          <cell r="M5984">
            <v>133.65</v>
          </cell>
          <cell r="N5984">
            <v>31.88</v>
          </cell>
          <cell r="O5984">
            <v>0.2385334829779274</v>
          </cell>
          <cell r="P5984">
            <v>240</v>
          </cell>
          <cell r="Q5984">
            <v>116000</v>
          </cell>
          <cell r="R5984">
            <v>8.3037785260007482</v>
          </cell>
          <cell r="S5984">
            <v>73.945038167938932</v>
          </cell>
          <cell r="T5984">
            <v>23525</v>
          </cell>
          <cell r="U5984">
            <v>8.1297631162838488</v>
          </cell>
          <cell r="V5984">
            <v>2413336</v>
          </cell>
          <cell r="W5984">
            <v>50901.5</v>
          </cell>
          <cell r="X5984">
            <v>69.8</v>
          </cell>
          <cell r="Y5984">
            <v>0</v>
          </cell>
          <cell r="Z5984">
            <v>15.5184</v>
          </cell>
        </row>
        <row r="5985">
          <cell r="A5985">
            <v>43602</v>
          </cell>
          <cell r="B5985">
            <v>0</v>
          </cell>
          <cell r="C5985">
            <v>0</v>
          </cell>
          <cell r="D5985">
            <v>169571</v>
          </cell>
          <cell r="E5985">
            <v>2189400</v>
          </cell>
          <cell r="F5985">
            <v>116300</v>
          </cell>
          <cell r="H5985">
            <v>0</v>
          </cell>
          <cell r="I5985">
            <v>0</v>
          </cell>
          <cell r="J5985">
            <v>0</v>
          </cell>
          <cell r="K5985">
            <v>0</v>
          </cell>
          <cell r="L5985">
            <v>2710</v>
          </cell>
          <cell r="M5985">
            <v>137.80000000000001</v>
          </cell>
          <cell r="N5985">
            <v>32.81</v>
          </cell>
          <cell r="O5985">
            <v>0.23809869375907111</v>
          </cell>
          <cell r="P5985">
            <v>240</v>
          </cell>
          <cell r="Q5985">
            <v>109000</v>
          </cell>
          <cell r="R5985">
            <v>8.3661103047895509</v>
          </cell>
          <cell r="S5985">
            <v>62.572324723247235</v>
          </cell>
          <cell r="T5985">
            <v>24588</v>
          </cell>
          <cell r="U5985">
            <v>8.2845037977659803</v>
          </cell>
          <cell r="V5985">
            <v>2475271</v>
          </cell>
          <cell r="W5985">
            <v>54413.3</v>
          </cell>
          <cell r="X5985">
            <v>76.900000000000006</v>
          </cell>
          <cell r="Y5985">
            <v>0</v>
          </cell>
          <cell r="Z5985">
            <v>18.244000000000028</v>
          </cell>
        </row>
        <row r="5986">
          <cell r="A5986">
            <v>43603</v>
          </cell>
          <cell r="B5986">
            <v>0</v>
          </cell>
          <cell r="C5986">
            <v>0</v>
          </cell>
          <cell r="D5986">
            <v>68114</v>
          </cell>
          <cell r="E5986">
            <v>2127400</v>
          </cell>
          <cell r="F5986">
            <v>112200</v>
          </cell>
          <cell r="H5986">
            <v>0</v>
          </cell>
          <cell r="I5986">
            <v>0</v>
          </cell>
          <cell r="J5986">
            <v>0</v>
          </cell>
          <cell r="K5986">
            <v>0</v>
          </cell>
          <cell r="L5986">
            <v>1570</v>
          </cell>
          <cell r="M5986">
            <v>133.1</v>
          </cell>
          <cell r="N5986">
            <v>32.020000000000003</v>
          </cell>
          <cell r="O5986">
            <v>0.24057099924868525</v>
          </cell>
          <cell r="P5986">
            <v>240</v>
          </cell>
          <cell r="Q5986">
            <v>102000</v>
          </cell>
          <cell r="R5986">
            <v>8.4132231404958677</v>
          </cell>
          <cell r="S5986">
            <v>43.384713375796181</v>
          </cell>
          <cell r="T5986">
            <v>21061</v>
          </cell>
          <cell r="U5986">
            <v>7.6113738530857802</v>
          </cell>
          <cell r="V5986">
            <v>2307714</v>
          </cell>
          <cell r="W5986">
            <v>51718.1</v>
          </cell>
          <cell r="X5986">
            <v>74.3</v>
          </cell>
          <cell r="Y5986">
            <v>0</v>
          </cell>
          <cell r="Z5986">
            <v>16.03600000000003</v>
          </cell>
        </row>
        <row r="5987">
          <cell r="A5987">
            <v>43604</v>
          </cell>
          <cell r="B5987">
            <v>0</v>
          </cell>
          <cell r="C5987">
            <v>0</v>
          </cell>
          <cell r="D5987">
            <v>59346</v>
          </cell>
          <cell r="E5987">
            <v>2098400</v>
          </cell>
          <cell r="F5987">
            <v>109600</v>
          </cell>
          <cell r="H5987">
            <v>0</v>
          </cell>
          <cell r="I5987">
            <v>0</v>
          </cell>
          <cell r="J5987">
            <v>0</v>
          </cell>
          <cell r="K5987">
            <v>0</v>
          </cell>
          <cell r="L5987">
            <v>1230</v>
          </cell>
          <cell r="M5987">
            <v>131.85</v>
          </cell>
          <cell r="N5987">
            <v>31.83</v>
          </cell>
          <cell r="O5987">
            <v>0.24141069397042092</v>
          </cell>
          <cell r="P5987">
            <v>240</v>
          </cell>
          <cell r="Q5987">
            <v>103000</v>
          </cell>
          <cell r="R5987">
            <v>8.3731513083048927</v>
          </cell>
          <cell r="S5987">
            <v>48.248780487804879</v>
          </cell>
          <cell r="T5987">
            <v>18562</v>
          </cell>
          <cell r="U5987">
            <v>6.8276778224408625</v>
          </cell>
          <cell r="V5987">
            <v>2267346</v>
          </cell>
          <cell r="W5987">
            <v>50464.800000000003</v>
          </cell>
          <cell r="X5987">
            <v>70.599999999999994</v>
          </cell>
          <cell r="Y5987">
            <v>0</v>
          </cell>
          <cell r="Z5987">
            <v>15.579200000000029</v>
          </cell>
        </row>
        <row r="5988">
          <cell r="A5988">
            <v>43605</v>
          </cell>
          <cell r="B5988">
            <v>0</v>
          </cell>
          <cell r="C5988">
            <v>0</v>
          </cell>
          <cell r="D5988">
            <v>1155</v>
          </cell>
          <cell r="E5988">
            <v>2012800</v>
          </cell>
          <cell r="F5988">
            <v>103900</v>
          </cell>
          <cell r="H5988">
            <v>0</v>
          </cell>
          <cell r="I5988">
            <v>0</v>
          </cell>
          <cell r="J5988">
            <v>0</v>
          </cell>
          <cell r="K5988">
            <v>0</v>
          </cell>
          <cell r="L5988">
            <v>320</v>
          </cell>
          <cell r="M5988">
            <v>126.6</v>
          </cell>
          <cell r="N5988">
            <v>30.64</v>
          </cell>
          <cell r="O5988">
            <v>0.24202211690363351</v>
          </cell>
          <cell r="P5988">
            <v>240</v>
          </cell>
          <cell r="Q5988">
            <v>93000</v>
          </cell>
          <cell r="R5988">
            <v>8.359794628751974</v>
          </cell>
          <cell r="S5988">
            <v>3.609375</v>
          </cell>
          <cell r="T5988">
            <v>19991</v>
          </cell>
          <cell r="U5988">
            <v>7.8723491457158303</v>
          </cell>
          <cell r="V5988">
            <v>2117855</v>
          </cell>
          <cell r="W5988">
            <v>46714.7</v>
          </cell>
          <cell r="X5988">
            <v>65.3</v>
          </cell>
          <cell r="Y5988">
            <v>0</v>
          </cell>
          <cell r="Z5988">
            <v>8.525599999999983</v>
          </cell>
        </row>
        <row r="5989">
          <cell r="A5989">
            <v>43606</v>
          </cell>
          <cell r="B5989">
            <v>0</v>
          </cell>
          <cell r="C5989">
            <v>0</v>
          </cell>
          <cell r="D5989">
            <v>135442</v>
          </cell>
          <cell r="E5989">
            <v>2064100</v>
          </cell>
          <cell r="F5989">
            <v>109000</v>
          </cell>
          <cell r="H5989">
            <v>0</v>
          </cell>
          <cell r="I5989">
            <v>0</v>
          </cell>
          <cell r="J5989">
            <v>0</v>
          </cell>
          <cell r="K5989">
            <v>0</v>
          </cell>
          <cell r="L5989">
            <v>1890</v>
          </cell>
          <cell r="M5989">
            <v>130.19999999999999</v>
          </cell>
          <cell r="N5989">
            <v>29.76</v>
          </cell>
          <cell r="O5989">
            <v>0.22857142857142859</v>
          </cell>
          <cell r="P5989">
            <v>240</v>
          </cell>
          <cell r="Q5989">
            <v>121000</v>
          </cell>
          <cell r="R5989">
            <v>8.3452380952380967</v>
          </cell>
          <cell r="S5989">
            <v>71.662433862433858</v>
          </cell>
          <cell r="T5989">
            <v>20304</v>
          </cell>
          <cell r="U5989">
            <v>7.3351647923234662</v>
          </cell>
          <cell r="V5989">
            <v>2308542</v>
          </cell>
          <cell r="W5989">
            <v>48838.8</v>
          </cell>
          <cell r="X5989">
            <v>63.3</v>
          </cell>
          <cell r="Y5989">
            <v>1.7000000000000028</v>
          </cell>
          <cell r="Z5989">
            <v>9.1287999999999982</v>
          </cell>
        </row>
        <row r="5990">
          <cell r="A5990">
            <v>43607</v>
          </cell>
          <cell r="B5990">
            <v>0</v>
          </cell>
          <cell r="C5990">
            <v>0</v>
          </cell>
          <cell r="D5990">
            <v>250165</v>
          </cell>
          <cell r="E5990">
            <v>2247300</v>
          </cell>
          <cell r="F5990">
            <v>119700</v>
          </cell>
          <cell r="H5990">
            <v>0</v>
          </cell>
          <cell r="I5990">
            <v>0</v>
          </cell>
          <cell r="J5990">
            <v>0</v>
          </cell>
          <cell r="K5990">
            <v>0</v>
          </cell>
          <cell r="L5990">
            <v>3210</v>
          </cell>
          <cell r="M5990">
            <v>139.75</v>
          </cell>
          <cell r="N5990">
            <v>33.049999999999997</v>
          </cell>
          <cell r="O5990">
            <v>0.2364937388193202</v>
          </cell>
          <cell r="P5990">
            <v>240</v>
          </cell>
          <cell r="Q5990">
            <v>118000</v>
          </cell>
          <cell r="R5990">
            <v>8.4686940966010731</v>
          </cell>
          <cell r="S5990">
            <v>77.933021806853588</v>
          </cell>
          <cell r="T5990">
            <v>20593</v>
          </cell>
          <cell r="U5990">
            <v>6.5622771204719612</v>
          </cell>
          <cell r="V5990">
            <v>2617165</v>
          </cell>
          <cell r="W5990">
            <v>56991.3</v>
          </cell>
          <cell r="X5990">
            <v>70.099999999999994</v>
          </cell>
          <cell r="Y5990">
            <v>0</v>
          </cell>
          <cell r="Z5990">
            <v>16.058400000000006</v>
          </cell>
        </row>
        <row r="5991">
          <cell r="A5991">
            <v>43608</v>
          </cell>
          <cell r="B5991">
            <v>0</v>
          </cell>
          <cell r="C5991">
            <v>0</v>
          </cell>
          <cell r="D5991">
            <v>386019</v>
          </cell>
          <cell r="E5991">
            <v>2259200</v>
          </cell>
          <cell r="F5991">
            <v>121600</v>
          </cell>
          <cell r="H5991">
            <v>0</v>
          </cell>
          <cell r="I5991">
            <v>0</v>
          </cell>
          <cell r="J5991">
            <v>0</v>
          </cell>
          <cell r="K5991">
            <v>0</v>
          </cell>
          <cell r="L5991">
            <v>4820</v>
          </cell>
          <cell r="M5991">
            <v>143.30000000000001</v>
          </cell>
          <cell r="N5991">
            <v>33.479999999999997</v>
          </cell>
          <cell r="O5991">
            <v>0.23363572923935794</v>
          </cell>
          <cell r="P5991">
            <v>240</v>
          </cell>
          <cell r="Q5991">
            <v>120000</v>
          </cell>
          <cell r="R5991">
            <v>8.3070481507327294</v>
          </cell>
          <cell r="S5991">
            <v>80.086929460580919</v>
          </cell>
          <cell r="T5991">
            <v>19586</v>
          </cell>
          <cell r="U5991">
            <v>5.9037920442211798</v>
          </cell>
          <cell r="V5991">
            <v>2766819</v>
          </cell>
          <cell r="W5991">
            <v>57372.3</v>
          </cell>
          <cell r="X5991">
            <v>78.8</v>
          </cell>
          <cell r="Y5991">
            <v>0</v>
          </cell>
          <cell r="Z5991">
            <v>23.680000000000007</v>
          </cell>
        </row>
        <row r="5992">
          <cell r="A5992">
            <v>43609</v>
          </cell>
          <cell r="B5992">
            <v>0</v>
          </cell>
          <cell r="C5992">
            <v>0</v>
          </cell>
          <cell r="D5992">
            <v>215773</v>
          </cell>
          <cell r="E5992">
            <v>2213800</v>
          </cell>
          <cell r="F5992">
            <v>119300</v>
          </cell>
          <cell r="H5992">
            <v>0</v>
          </cell>
          <cell r="I5992">
            <v>0</v>
          </cell>
          <cell r="J5992">
            <v>0</v>
          </cell>
          <cell r="K5992">
            <v>0</v>
          </cell>
          <cell r="L5992">
            <v>3010</v>
          </cell>
          <cell r="M5992">
            <v>139.65</v>
          </cell>
          <cell r="N5992">
            <v>27.7</v>
          </cell>
          <cell r="O5992">
            <v>0.19835302542069458</v>
          </cell>
          <cell r="P5992">
            <v>240</v>
          </cell>
          <cell r="Q5992">
            <v>111000</v>
          </cell>
          <cell r="R5992">
            <v>8.3533834586466167</v>
          </cell>
          <cell r="S5992">
            <v>71.685382059800659</v>
          </cell>
          <cell r="T5992">
            <v>18759</v>
          </cell>
          <cell r="U5992">
            <v>6.138009229961634</v>
          </cell>
          <cell r="V5992">
            <v>2548873</v>
          </cell>
          <cell r="W5992">
            <v>55403.5</v>
          </cell>
          <cell r="X5992">
            <v>77.8</v>
          </cell>
          <cell r="Y5992">
            <v>0</v>
          </cell>
          <cell r="Z5992">
            <v>21.388800000000018</v>
          </cell>
        </row>
        <row r="5993">
          <cell r="A5993">
            <v>43610</v>
          </cell>
          <cell r="B5993">
            <v>0</v>
          </cell>
          <cell r="C5993">
            <v>0</v>
          </cell>
          <cell r="D5993">
            <v>174496</v>
          </cell>
          <cell r="E5993">
            <v>2112400</v>
          </cell>
          <cell r="F5993">
            <v>112400</v>
          </cell>
          <cell r="H5993">
            <v>0</v>
          </cell>
          <cell r="I5993">
            <v>0</v>
          </cell>
          <cell r="J5993">
            <v>0</v>
          </cell>
          <cell r="K5993">
            <v>0</v>
          </cell>
          <cell r="L5993">
            <v>2740</v>
          </cell>
          <cell r="M5993">
            <v>132.6</v>
          </cell>
          <cell r="N5993">
            <v>31.92</v>
          </cell>
          <cell r="O5993">
            <v>0.24072398190045252</v>
          </cell>
          <cell r="P5993">
            <v>240</v>
          </cell>
          <cell r="Q5993">
            <v>112000</v>
          </cell>
          <cell r="R5993">
            <v>8.3891402714932131</v>
          </cell>
          <cell r="S5993">
            <v>63.684671532846714</v>
          </cell>
          <cell r="T5993">
            <v>20150</v>
          </cell>
          <cell r="U5993">
            <v>7.0041795593374063</v>
          </cell>
          <cell r="V5993">
            <v>2399296</v>
          </cell>
          <cell r="W5993">
            <v>51148.7</v>
          </cell>
          <cell r="X5993">
            <v>78</v>
          </cell>
          <cell r="Y5993">
            <v>0</v>
          </cell>
          <cell r="Z5993">
            <v>21.508800000000008</v>
          </cell>
        </row>
        <row r="5994">
          <cell r="A5994">
            <v>43611</v>
          </cell>
          <cell r="B5994">
            <v>0</v>
          </cell>
          <cell r="C5994">
            <v>0</v>
          </cell>
          <cell r="D5994">
            <v>151189</v>
          </cell>
          <cell r="E5994">
            <v>2210400</v>
          </cell>
          <cell r="F5994">
            <v>118700</v>
          </cell>
          <cell r="H5994">
            <v>0</v>
          </cell>
          <cell r="I5994">
            <v>0</v>
          </cell>
          <cell r="J5994">
            <v>0</v>
          </cell>
          <cell r="K5994">
            <v>0</v>
          </cell>
          <cell r="L5994">
            <v>2360</v>
          </cell>
          <cell r="M5994">
            <v>139.1</v>
          </cell>
          <cell r="N5994">
            <v>33.31</v>
          </cell>
          <cell r="O5994">
            <v>0.23946800862688716</v>
          </cell>
          <cell r="P5994">
            <v>240</v>
          </cell>
          <cell r="Q5994">
            <v>107000</v>
          </cell>
          <cell r="R5994">
            <v>8.372034507548527</v>
          </cell>
          <cell r="S5994">
            <v>64.063135593220338</v>
          </cell>
          <cell r="T5994">
            <v>18771</v>
          </cell>
          <cell r="U5994">
            <v>6.3117701203367824</v>
          </cell>
          <cell r="V5994">
            <v>2480289</v>
          </cell>
          <cell r="W5994">
            <v>55289.1</v>
          </cell>
          <cell r="X5994">
            <v>76.7</v>
          </cell>
          <cell r="Y5994">
            <v>0</v>
          </cell>
          <cell r="Z5994">
            <v>20.87120000000003</v>
          </cell>
        </row>
        <row r="5995">
          <cell r="A5995">
            <v>43612</v>
          </cell>
          <cell r="B5995">
            <v>0</v>
          </cell>
          <cell r="C5995">
            <v>0</v>
          </cell>
          <cell r="D5995">
            <v>141645</v>
          </cell>
          <cell r="E5995">
            <v>2191100</v>
          </cell>
          <cell r="F5995">
            <v>118500</v>
          </cell>
          <cell r="H5995">
            <v>0</v>
          </cell>
          <cell r="I5995">
            <v>0</v>
          </cell>
          <cell r="J5995">
            <v>0</v>
          </cell>
          <cell r="K5995">
            <v>0</v>
          </cell>
          <cell r="L5995">
            <v>2440</v>
          </cell>
          <cell r="M5995">
            <v>138.44999999999999</v>
          </cell>
          <cell r="N5995">
            <v>32.64</v>
          </cell>
          <cell r="O5995">
            <v>0.23575297941495127</v>
          </cell>
          <cell r="P5995">
            <v>240</v>
          </cell>
          <cell r="Q5995">
            <v>105000</v>
          </cell>
          <cell r="R5995">
            <v>8.3409172986637774</v>
          </cell>
          <cell r="S5995">
            <v>58.05122950819672</v>
          </cell>
          <cell r="T5995">
            <v>18192</v>
          </cell>
          <cell r="U5995">
            <v>6.1895599991024968</v>
          </cell>
          <cell r="V5995">
            <v>2451245</v>
          </cell>
          <cell r="W5995">
            <v>54421.3</v>
          </cell>
          <cell r="X5995">
            <v>77.099999999999994</v>
          </cell>
          <cell r="Y5995">
            <v>0</v>
          </cell>
          <cell r="Z5995">
            <v>21.048800000000014</v>
          </cell>
        </row>
        <row r="5996">
          <cell r="A5996">
            <v>43613</v>
          </cell>
          <cell r="B5996">
            <v>0</v>
          </cell>
          <cell r="C5996">
            <v>0</v>
          </cell>
          <cell r="D5996">
            <v>203156</v>
          </cell>
          <cell r="E5996">
            <v>2175700</v>
          </cell>
          <cell r="F5996">
            <v>114900</v>
          </cell>
          <cell r="H5996">
            <v>0</v>
          </cell>
          <cell r="I5996">
            <v>0</v>
          </cell>
          <cell r="J5996">
            <v>0</v>
          </cell>
          <cell r="K5996">
            <v>0</v>
          </cell>
          <cell r="L5996">
            <v>3020</v>
          </cell>
          <cell r="M5996">
            <v>136.80000000000001</v>
          </cell>
          <cell r="N5996">
            <v>32.869999999999997</v>
          </cell>
          <cell r="O5996">
            <v>0.24027777777777773</v>
          </cell>
          <cell r="P5996">
            <v>240</v>
          </cell>
          <cell r="Q5996">
            <v>112000</v>
          </cell>
          <cell r="R5996">
            <v>8.3720760233918128</v>
          </cell>
          <cell r="S5996">
            <v>67.270198675496687</v>
          </cell>
          <cell r="T5996">
            <v>19062</v>
          </cell>
          <cell r="U5996">
            <v>6.3750054135208094</v>
          </cell>
          <cell r="V5996">
            <v>2493756</v>
          </cell>
          <cell r="W5996">
            <v>53851.7</v>
          </cell>
          <cell r="X5996">
            <v>79.7</v>
          </cell>
          <cell r="Y5996">
            <v>0</v>
          </cell>
          <cell r="Z5996">
            <v>20.31280000000001</v>
          </cell>
        </row>
        <row r="5997">
          <cell r="A5997">
            <v>43614</v>
          </cell>
          <cell r="B5997">
            <v>0</v>
          </cell>
          <cell r="C5997">
            <v>0</v>
          </cell>
          <cell r="D5997">
            <v>260127</v>
          </cell>
          <cell r="E5997">
            <v>2198200</v>
          </cell>
          <cell r="F5997">
            <v>118600</v>
          </cell>
          <cell r="H5997">
            <v>0</v>
          </cell>
          <cell r="I5997">
            <v>0</v>
          </cell>
          <cell r="J5997">
            <v>0</v>
          </cell>
          <cell r="K5997">
            <v>0</v>
          </cell>
          <cell r="L5997">
            <v>3540</v>
          </cell>
          <cell r="M5997">
            <v>137.1</v>
          </cell>
          <cell r="N5997">
            <v>32.54</v>
          </cell>
          <cell r="O5997">
            <v>0.23734500364697303</v>
          </cell>
          <cell r="P5997">
            <v>240</v>
          </cell>
          <cell r="Q5997">
            <v>111000</v>
          </cell>
          <cell r="R5997">
            <v>8.4493070751276438</v>
          </cell>
          <cell r="S5997">
            <v>73.482203389830502</v>
          </cell>
          <cell r="T5997">
            <v>21853</v>
          </cell>
          <cell r="U5997">
            <v>7.0725332925612561</v>
          </cell>
          <cell r="V5997">
            <v>2576927</v>
          </cell>
          <cell r="W5997">
            <v>54824.1</v>
          </cell>
          <cell r="X5997">
            <v>78.5</v>
          </cell>
          <cell r="Y5997">
            <v>0</v>
          </cell>
          <cell r="Z5997">
            <v>21.964000000000013</v>
          </cell>
        </row>
        <row r="5998">
          <cell r="A5998">
            <v>43615</v>
          </cell>
          <cell r="B5998">
            <v>0</v>
          </cell>
          <cell r="C5998">
            <v>0</v>
          </cell>
          <cell r="D5998">
            <v>69902</v>
          </cell>
          <cell r="E5998">
            <v>2152300</v>
          </cell>
          <cell r="F5998">
            <v>112600</v>
          </cell>
          <cell r="H5998">
            <v>0</v>
          </cell>
          <cell r="I5998">
            <v>0</v>
          </cell>
          <cell r="J5998">
            <v>0</v>
          </cell>
          <cell r="K5998">
            <v>0</v>
          </cell>
          <cell r="L5998">
            <v>1460</v>
          </cell>
          <cell r="M5998">
            <v>134.65</v>
          </cell>
          <cell r="N5998">
            <v>31.91</v>
          </cell>
          <cell r="O5998">
            <v>0.23698477534348308</v>
          </cell>
          <cell r="P5998">
            <v>240</v>
          </cell>
          <cell r="Q5998">
            <v>100000</v>
          </cell>
          <cell r="R5998">
            <v>8.410323059784627</v>
          </cell>
          <cell r="S5998">
            <v>47.87808219178082</v>
          </cell>
          <cell r="T5998">
            <v>22638</v>
          </cell>
          <cell r="U5998">
            <v>8.0863782025199562</v>
          </cell>
          <cell r="V5998">
            <v>2334802</v>
          </cell>
          <cell r="W5998">
            <v>52869.5</v>
          </cell>
          <cell r="X5998">
            <v>71</v>
          </cell>
          <cell r="Y5998">
            <v>0</v>
          </cell>
          <cell r="Z5998">
            <v>16.664000000000016</v>
          </cell>
        </row>
        <row r="5999">
          <cell r="A5999">
            <v>43616</v>
          </cell>
          <cell r="B5999">
            <v>0</v>
          </cell>
          <cell r="C5999">
            <v>0</v>
          </cell>
          <cell r="D5999">
            <v>21905</v>
          </cell>
          <cell r="E5999">
            <v>1806700</v>
          </cell>
          <cell r="F5999">
            <v>97800</v>
          </cell>
          <cell r="H5999">
            <v>0</v>
          </cell>
          <cell r="I5999">
            <v>0</v>
          </cell>
          <cell r="J5999">
            <v>0</v>
          </cell>
          <cell r="K5999">
            <v>0</v>
          </cell>
          <cell r="L5999">
            <v>480</v>
          </cell>
          <cell r="M5999">
            <v>112.6</v>
          </cell>
          <cell r="N5999">
            <v>26.9</v>
          </cell>
          <cell r="O5999">
            <v>0.238898756660746</v>
          </cell>
          <cell r="P5999">
            <v>240</v>
          </cell>
          <cell r="Q5999">
            <v>91000</v>
          </cell>
          <cell r="R5999">
            <v>8.4569271758436937</v>
          </cell>
          <cell r="S5999">
            <v>45.635416666666664</v>
          </cell>
          <cell r="T5999">
            <v>18549</v>
          </cell>
          <cell r="U5999">
            <v>8.0304328529047631</v>
          </cell>
          <cell r="V5999">
            <v>1926405</v>
          </cell>
          <cell r="W5999">
            <v>38840.1</v>
          </cell>
          <cell r="X5999">
            <v>70.3</v>
          </cell>
          <cell r="Y5999">
            <v>0</v>
          </cell>
          <cell r="Z5999">
            <v>13.299999999999997</v>
          </cell>
        </row>
        <row r="6000">
          <cell r="A6000">
            <v>43617</v>
          </cell>
          <cell r="B6000">
            <v>0</v>
          </cell>
          <cell r="C6000">
            <v>0</v>
          </cell>
          <cell r="D6000">
            <v>90716</v>
          </cell>
          <cell r="E6000">
            <v>2000200</v>
          </cell>
          <cell r="F6000">
            <v>108600</v>
          </cell>
          <cell r="G6000">
            <v>0</v>
          </cell>
          <cell r="H6000">
            <v>0</v>
          </cell>
          <cell r="I6000">
            <v>0</v>
          </cell>
          <cell r="J6000">
            <v>0</v>
          </cell>
          <cell r="K6000">
            <v>0</v>
          </cell>
          <cell r="L6000">
            <v>1450</v>
          </cell>
          <cell r="M6000">
            <v>124.95</v>
          </cell>
          <cell r="N6000">
            <v>29.53</v>
          </cell>
          <cell r="O6000">
            <v>0.23633453381352543</v>
          </cell>
          <cell r="P6000">
            <v>240</v>
          </cell>
          <cell r="Q6000">
            <v>107000</v>
          </cell>
          <cell r="R6000">
            <v>8.4385754301720688</v>
          </cell>
          <cell r="S6000">
            <v>62.562758620689657</v>
          </cell>
          <cell r="T6000">
            <v>18787</v>
          </cell>
          <cell r="U6000">
            <v>7.1235480896706367</v>
          </cell>
          <cell r="V6000">
            <v>2199516</v>
          </cell>
          <cell r="W6000">
            <v>46581.9</v>
          </cell>
          <cell r="X6000">
            <v>71.900000000000006</v>
          </cell>
          <cell r="Y6000">
            <v>0</v>
          </cell>
          <cell r="Z6000">
            <v>15.572000000000017</v>
          </cell>
        </row>
        <row r="6001">
          <cell r="A6001">
            <v>43618</v>
          </cell>
          <cell r="B6001">
            <v>0</v>
          </cell>
          <cell r="C6001">
            <v>0</v>
          </cell>
          <cell r="D6001">
            <v>92675</v>
          </cell>
          <cell r="E6001">
            <v>2064500</v>
          </cell>
          <cell r="F6001">
            <v>107200</v>
          </cell>
          <cell r="G6001">
            <v>0</v>
          </cell>
          <cell r="H6001">
            <v>0</v>
          </cell>
          <cell r="I6001">
            <v>0</v>
          </cell>
          <cell r="J6001">
            <v>0</v>
          </cell>
          <cell r="K6001">
            <v>0</v>
          </cell>
          <cell r="L6001">
            <v>1720</v>
          </cell>
          <cell r="M6001">
            <v>128.69999999999999</v>
          </cell>
          <cell r="N6001">
            <v>30.64</v>
          </cell>
          <cell r="O6001">
            <v>0.23807303807303809</v>
          </cell>
          <cell r="P6001">
            <v>240</v>
          </cell>
          <cell r="Q6001">
            <v>104000</v>
          </cell>
          <cell r="R6001">
            <v>8.4370629370629384</v>
          </cell>
          <cell r="S6001">
            <v>53.880813953488371</v>
          </cell>
          <cell r="T6001">
            <v>19428</v>
          </cell>
          <cell r="U6001">
            <v>7.1555956941760961</v>
          </cell>
          <cell r="V6001">
            <v>2264375</v>
          </cell>
          <cell r="W6001">
            <v>49110.8</v>
          </cell>
          <cell r="X6001">
            <v>71.7</v>
          </cell>
          <cell r="Y6001">
            <v>0</v>
          </cell>
          <cell r="Z6001">
            <v>15.815200000000004</v>
          </cell>
        </row>
        <row r="6002">
          <cell r="A6002">
            <v>43619</v>
          </cell>
          <cell r="B6002">
            <v>0</v>
          </cell>
          <cell r="C6002">
            <v>0</v>
          </cell>
          <cell r="D6002">
            <v>1611</v>
          </cell>
          <cell r="E6002">
            <v>1953300</v>
          </cell>
          <cell r="F6002">
            <v>100500</v>
          </cell>
          <cell r="G6002">
            <v>0</v>
          </cell>
          <cell r="H6002">
            <v>0</v>
          </cell>
          <cell r="I6002">
            <v>0</v>
          </cell>
          <cell r="J6002">
            <v>0</v>
          </cell>
          <cell r="K6002">
            <v>0</v>
          </cell>
          <cell r="L6002">
            <v>50</v>
          </cell>
          <cell r="M6002">
            <v>121.45</v>
          </cell>
          <cell r="N6002">
            <v>28.95</v>
          </cell>
          <cell r="O6002">
            <v>0.23836969946480033</v>
          </cell>
          <cell r="P6002">
            <v>240</v>
          </cell>
          <cell r="Q6002">
            <v>87000</v>
          </cell>
          <cell r="R6002">
            <v>8.4553314121037459</v>
          </cell>
          <cell r="S6002">
            <v>32.22</v>
          </cell>
          <cell r="T6002">
            <v>21409</v>
          </cell>
          <cell r="U6002">
            <v>8.6868786826576283</v>
          </cell>
          <cell r="V6002">
            <v>2055411</v>
          </cell>
          <cell r="W6002">
            <v>44271.6</v>
          </cell>
          <cell r="X6002">
            <v>68.2</v>
          </cell>
          <cell r="Y6002">
            <v>0</v>
          </cell>
          <cell r="Z6002">
            <v>9.7631999999999834</v>
          </cell>
        </row>
        <row r="6003">
          <cell r="A6003">
            <v>43620</v>
          </cell>
          <cell r="B6003">
            <v>0</v>
          </cell>
          <cell r="C6003">
            <v>0</v>
          </cell>
          <cell r="D6003">
            <v>126721</v>
          </cell>
          <cell r="E6003">
            <v>2077600</v>
          </cell>
          <cell r="F6003">
            <v>111600</v>
          </cell>
          <cell r="G6003">
            <v>0</v>
          </cell>
          <cell r="H6003">
            <v>0</v>
          </cell>
          <cell r="I6003">
            <v>0</v>
          </cell>
          <cell r="J6003">
            <v>0</v>
          </cell>
          <cell r="K6003">
            <v>0</v>
          </cell>
          <cell r="L6003">
            <v>1860</v>
          </cell>
          <cell r="M6003">
            <v>129.69999999999999</v>
          </cell>
          <cell r="N6003">
            <v>31.78</v>
          </cell>
          <cell r="O6003">
            <v>0.24502698535080958</v>
          </cell>
          <cell r="P6003">
            <v>240</v>
          </cell>
          <cell r="Q6003">
            <v>110000</v>
          </cell>
          <cell r="R6003">
            <v>8.4394757131842724</v>
          </cell>
          <cell r="S6003">
            <v>68.129569892473114</v>
          </cell>
          <cell r="T6003">
            <v>19053</v>
          </cell>
          <cell r="U6003">
            <v>6.8612884463675572</v>
          </cell>
          <cell r="V6003">
            <v>2315921</v>
          </cell>
          <cell r="W6003">
            <v>49712.4</v>
          </cell>
          <cell r="X6003">
            <v>68.900000000000006</v>
          </cell>
          <cell r="Y6003">
            <v>0</v>
          </cell>
          <cell r="Z6003">
            <v>12.951199999999986</v>
          </cell>
        </row>
        <row r="6004">
          <cell r="A6004">
            <v>43621</v>
          </cell>
          <cell r="B6004">
            <v>0</v>
          </cell>
          <cell r="C6004">
            <v>0</v>
          </cell>
          <cell r="D6004">
            <v>346915</v>
          </cell>
          <cell r="E6004">
            <v>2189200</v>
          </cell>
          <cell r="F6004">
            <v>109100</v>
          </cell>
          <cell r="G6004">
            <v>0</v>
          </cell>
          <cell r="H6004">
            <v>0</v>
          </cell>
          <cell r="I6004">
            <v>0</v>
          </cell>
          <cell r="J6004">
            <v>0</v>
          </cell>
          <cell r="K6004">
            <v>0</v>
          </cell>
          <cell r="L6004">
            <v>4630</v>
          </cell>
          <cell r="M6004">
            <v>137.35</v>
          </cell>
          <cell r="N6004">
            <v>32.630000000000003</v>
          </cell>
          <cell r="O6004">
            <v>0.23756825627957776</v>
          </cell>
          <cell r="P6004">
            <v>240</v>
          </cell>
          <cell r="Q6004">
            <v>119000</v>
          </cell>
          <cell r="R6004">
            <v>8.3665817255187473</v>
          </cell>
          <cell r="S6004">
            <v>74.927645788336932</v>
          </cell>
          <cell r="T6004">
            <v>22481</v>
          </cell>
          <cell r="U6004">
            <v>7.0879508848997155</v>
          </cell>
          <cell r="V6004">
            <v>2645215</v>
          </cell>
          <cell r="W6004">
            <v>54348.7</v>
          </cell>
          <cell r="X6004">
            <v>76.7</v>
          </cell>
          <cell r="Y6004">
            <v>0</v>
          </cell>
          <cell r="Z6004">
            <v>21.796000000000021</v>
          </cell>
        </row>
        <row r="6005">
          <cell r="A6005">
            <v>43622</v>
          </cell>
          <cell r="B6005">
            <v>0</v>
          </cell>
          <cell r="C6005">
            <v>0</v>
          </cell>
          <cell r="D6005">
            <v>250783</v>
          </cell>
          <cell r="E6005">
            <v>2166200</v>
          </cell>
          <cell r="F6005">
            <v>107200</v>
          </cell>
          <cell r="G6005">
            <v>0</v>
          </cell>
          <cell r="H6005">
            <v>0</v>
          </cell>
          <cell r="I6005">
            <v>0</v>
          </cell>
          <cell r="J6005">
            <v>0</v>
          </cell>
          <cell r="K6005">
            <v>0</v>
          </cell>
          <cell r="L6005">
            <v>3580</v>
          </cell>
          <cell r="M6005">
            <v>136.35</v>
          </cell>
          <cell r="N6005">
            <v>33.32</v>
          </cell>
          <cell r="O6005">
            <v>0.24437110377704438</v>
          </cell>
          <cell r="P6005">
            <v>240</v>
          </cell>
          <cell r="Q6005">
            <v>108000</v>
          </cell>
          <cell r="R6005">
            <v>8.3366336633663369</v>
          </cell>
          <cell r="S6005">
            <v>70.051117318435757</v>
          </cell>
          <cell r="T6005">
            <v>18323</v>
          </cell>
          <cell r="U6005">
            <v>6.0539913310564257</v>
          </cell>
          <cell r="V6005">
            <v>2524183</v>
          </cell>
          <cell r="W6005">
            <v>53340.3</v>
          </cell>
          <cell r="X6005">
            <v>73.2</v>
          </cell>
          <cell r="Y6005">
            <v>0</v>
          </cell>
          <cell r="Z6005">
            <v>18.904000000000025</v>
          </cell>
        </row>
        <row r="6006">
          <cell r="A6006">
            <v>43623</v>
          </cell>
          <cell r="B6006">
            <v>0</v>
          </cell>
          <cell r="C6006">
            <v>0</v>
          </cell>
          <cell r="D6006">
            <v>317964</v>
          </cell>
          <cell r="E6006">
            <v>2203500</v>
          </cell>
          <cell r="F6006">
            <v>113800</v>
          </cell>
          <cell r="G6006">
            <v>0</v>
          </cell>
          <cell r="H6006">
            <v>0</v>
          </cell>
          <cell r="I6006">
            <v>0</v>
          </cell>
          <cell r="J6006">
            <v>0</v>
          </cell>
          <cell r="K6006">
            <v>0</v>
          </cell>
          <cell r="L6006">
            <v>4080</v>
          </cell>
          <cell r="M6006">
            <v>139.19999999999999</v>
          </cell>
          <cell r="N6006">
            <v>34.11</v>
          </cell>
          <cell r="O6006">
            <v>0.24504310344827587</v>
          </cell>
          <cell r="P6006">
            <v>240</v>
          </cell>
          <cell r="Q6006">
            <v>114000</v>
          </cell>
          <cell r="R6006">
            <v>8.3236350574712645</v>
          </cell>
          <cell r="S6006">
            <v>77.932352941176475</v>
          </cell>
          <cell r="T6006">
            <v>23370</v>
          </cell>
          <cell r="U6006">
            <v>7.3960635442976486</v>
          </cell>
          <cell r="V6006">
            <v>2635264</v>
          </cell>
          <cell r="W6006">
            <v>55061.9</v>
          </cell>
          <cell r="X6006">
            <v>74.599999999999994</v>
          </cell>
          <cell r="Y6006">
            <v>0</v>
          </cell>
          <cell r="Z6006">
            <v>21.676799999999986</v>
          </cell>
        </row>
        <row r="6007">
          <cell r="A6007">
            <v>43624</v>
          </cell>
          <cell r="B6007">
            <v>0</v>
          </cell>
          <cell r="C6007">
            <v>0</v>
          </cell>
          <cell r="D6007">
            <v>157520</v>
          </cell>
          <cell r="E6007">
            <v>2174200</v>
          </cell>
          <cell r="F6007">
            <v>113900</v>
          </cell>
          <cell r="G6007">
            <v>0</v>
          </cell>
          <cell r="H6007">
            <v>0</v>
          </cell>
          <cell r="I6007">
            <v>0</v>
          </cell>
          <cell r="J6007">
            <v>0</v>
          </cell>
          <cell r="K6007">
            <v>0</v>
          </cell>
          <cell r="L6007">
            <v>2260</v>
          </cell>
          <cell r="M6007">
            <v>137.5</v>
          </cell>
          <cell r="N6007">
            <v>33.99</v>
          </cell>
          <cell r="O6007">
            <v>0.2472</v>
          </cell>
          <cell r="P6007">
            <v>240</v>
          </cell>
          <cell r="Q6007">
            <v>110000</v>
          </cell>
          <cell r="R6007">
            <v>8.320363636363636</v>
          </cell>
          <cell r="S6007">
            <v>69.69911504424779</v>
          </cell>
          <cell r="T6007">
            <v>19664</v>
          </cell>
          <cell r="U6007">
            <v>6.7057744048543935</v>
          </cell>
          <cell r="V6007">
            <v>2445620</v>
          </cell>
          <cell r="W6007">
            <v>53924.3</v>
          </cell>
          <cell r="X6007">
            <v>71.400000000000006</v>
          </cell>
          <cell r="Y6007">
            <v>0</v>
          </cell>
          <cell r="Z6007">
            <v>17.827200000000005</v>
          </cell>
        </row>
        <row r="6008">
          <cell r="A6008">
            <v>43625</v>
          </cell>
          <cell r="B6008">
            <v>0</v>
          </cell>
          <cell r="C6008">
            <v>0</v>
          </cell>
          <cell r="D6008">
            <v>261095</v>
          </cell>
          <cell r="E6008">
            <v>2229600</v>
          </cell>
          <cell r="F6008">
            <v>120800</v>
          </cell>
          <cell r="G6008">
            <v>0</v>
          </cell>
          <cell r="H6008">
            <v>0</v>
          </cell>
          <cell r="I6008">
            <v>0</v>
          </cell>
          <cell r="J6008">
            <v>0</v>
          </cell>
          <cell r="K6008">
            <v>0</v>
          </cell>
          <cell r="L6008">
            <v>3430</v>
          </cell>
          <cell r="M6008">
            <v>140.30000000000001</v>
          </cell>
          <cell r="N6008">
            <v>34.64</v>
          </cell>
          <cell r="O6008">
            <v>0.24689950106913755</v>
          </cell>
          <cell r="P6008">
            <v>240</v>
          </cell>
          <cell r="Q6008">
            <v>111000</v>
          </cell>
          <cell r="R6008">
            <v>8.3763364219529581</v>
          </cell>
          <cell r="S6008">
            <v>76.12099125364432</v>
          </cell>
          <cell r="T6008">
            <v>19042</v>
          </cell>
          <cell r="U6008">
            <v>6.081201763740693</v>
          </cell>
          <cell r="V6008">
            <v>2611495</v>
          </cell>
          <cell r="W6008">
            <v>56272</v>
          </cell>
          <cell r="X6008">
            <v>75.099999999999994</v>
          </cell>
          <cell r="Y6008">
            <v>0</v>
          </cell>
          <cell r="Z6008">
            <v>21.341600000000014</v>
          </cell>
        </row>
        <row r="6009">
          <cell r="A6009">
            <v>43626</v>
          </cell>
          <cell r="B6009">
            <v>0</v>
          </cell>
          <cell r="C6009">
            <v>0</v>
          </cell>
          <cell r="D6009">
            <v>23176</v>
          </cell>
          <cell r="E6009">
            <v>2067200</v>
          </cell>
          <cell r="F6009">
            <v>107400</v>
          </cell>
          <cell r="G6009">
            <v>0</v>
          </cell>
          <cell r="H6009">
            <v>0</v>
          </cell>
          <cell r="I6009">
            <v>0</v>
          </cell>
          <cell r="J6009">
            <v>0</v>
          </cell>
          <cell r="K6009">
            <v>0</v>
          </cell>
          <cell r="L6009">
            <v>820</v>
          </cell>
          <cell r="M6009">
            <v>128.55000000000001</v>
          </cell>
          <cell r="N6009">
            <v>31.59</v>
          </cell>
          <cell r="O6009">
            <v>0.24574095682613767</v>
          </cell>
          <cell r="P6009">
            <v>240</v>
          </cell>
          <cell r="Q6009">
            <v>101000</v>
          </cell>
          <cell r="R6009">
            <v>8.4581874756903925</v>
          </cell>
          <cell r="S6009">
            <v>28.26341463414634</v>
          </cell>
          <cell r="T6009">
            <v>18950</v>
          </cell>
          <cell r="U6009">
            <v>7.19104221722323</v>
          </cell>
          <cell r="V6009">
            <v>2197776</v>
          </cell>
          <cell r="W6009">
            <v>49229.9</v>
          </cell>
          <cell r="X6009">
            <v>72.900000000000006</v>
          </cell>
          <cell r="Y6009">
            <v>0</v>
          </cell>
          <cell r="Z6009">
            <v>12.895200000000003</v>
          </cell>
        </row>
        <row r="6010">
          <cell r="A6010">
            <v>43627</v>
          </cell>
          <cell r="B6010">
            <v>0</v>
          </cell>
          <cell r="C6010">
            <v>0</v>
          </cell>
          <cell r="D6010">
            <v>27486</v>
          </cell>
          <cell r="E6010">
            <v>1932400</v>
          </cell>
          <cell r="F6010">
            <v>102100</v>
          </cell>
          <cell r="G6010">
            <v>0</v>
          </cell>
          <cell r="H6010">
            <v>0</v>
          </cell>
          <cell r="I6010">
            <v>0</v>
          </cell>
          <cell r="J6010">
            <v>0</v>
          </cell>
          <cell r="K6010">
            <v>0</v>
          </cell>
          <cell r="L6010">
            <v>810</v>
          </cell>
          <cell r="M6010">
            <v>120.35</v>
          </cell>
          <cell r="N6010">
            <v>28.9</v>
          </cell>
          <cell r="O6010">
            <v>0.24013294557540507</v>
          </cell>
          <cell r="P6010">
            <v>240</v>
          </cell>
          <cell r="Q6010">
            <v>92000</v>
          </cell>
          <cell r="R6010">
            <v>8.4524304113003748</v>
          </cell>
          <cell r="S6010">
            <v>33.93333333333333</v>
          </cell>
          <cell r="T6010">
            <v>17989</v>
          </cell>
          <cell r="U6010">
            <v>7.2759106996846734</v>
          </cell>
          <cell r="V6010">
            <v>2061986</v>
          </cell>
          <cell r="W6010">
            <v>44136.7</v>
          </cell>
          <cell r="X6010">
            <v>67.2</v>
          </cell>
          <cell r="Y6010">
            <v>0</v>
          </cell>
          <cell r="Z6010">
            <v>8.403199999999984</v>
          </cell>
        </row>
        <row r="6011">
          <cell r="A6011">
            <v>43628</v>
          </cell>
          <cell r="B6011">
            <v>0</v>
          </cell>
          <cell r="C6011">
            <v>0</v>
          </cell>
          <cell r="D6011">
            <v>1710</v>
          </cell>
          <cell r="E6011">
            <v>1995500</v>
          </cell>
          <cell r="F6011">
            <v>103100</v>
          </cell>
          <cell r="G6011">
            <v>1949500</v>
          </cell>
          <cell r="H6011">
            <v>0</v>
          </cell>
          <cell r="I6011">
            <v>0</v>
          </cell>
          <cell r="J6011">
            <v>0</v>
          </cell>
          <cell r="K6011">
            <v>0</v>
          </cell>
          <cell r="L6011">
            <v>340</v>
          </cell>
          <cell r="M6011">
            <v>124.6</v>
          </cell>
          <cell r="N6011">
            <v>30.49</v>
          </cell>
          <cell r="O6011">
            <v>0.24470304975922955</v>
          </cell>
          <cell r="P6011">
            <v>240</v>
          </cell>
          <cell r="Q6011">
            <v>90000</v>
          </cell>
          <cell r="R6011">
            <v>8.4213483146067407</v>
          </cell>
          <cell r="S6011">
            <v>5.0294117647058822</v>
          </cell>
          <cell r="T6011">
            <v>19188</v>
          </cell>
          <cell r="U6011">
            <v>7.6192523960748648</v>
          </cell>
          <cell r="V6011">
            <v>2100310</v>
          </cell>
          <cell r="W6011">
            <v>46259.8</v>
          </cell>
          <cell r="X6011">
            <v>63.7</v>
          </cell>
          <cell r="Y6011">
            <v>1.2999999999999972</v>
          </cell>
          <cell r="Z6011">
            <v>9.0519999999999854</v>
          </cell>
        </row>
        <row r="6012">
          <cell r="A6012">
            <v>43629</v>
          </cell>
          <cell r="B6012">
            <v>0</v>
          </cell>
          <cell r="C6012">
            <v>0</v>
          </cell>
          <cell r="D6012">
            <v>1074</v>
          </cell>
          <cell r="E6012">
            <v>1987700</v>
          </cell>
          <cell r="F6012">
            <v>102100</v>
          </cell>
          <cell r="G6012">
            <v>1947700</v>
          </cell>
          <cell r="H6012">
            <v>0</v>
          </cell>
          <cell r="I6012">
            <v>0</v>
          </cell>
          <cell r="J6012">
            <v>0</v>
          </cell>
          <cell r="K6012">
            <v>0</v>
          </cell>
          <cell r="L6012">
            <v>50</v>
          </cell>
          <cell r="M6012">
            <v>124.75</v>
          </cell>
          <cell r="N6012">
            <v>28.66</v>
          </cell>
          <cell r="O6012">
            <v>0.22973947895791583</v>
          </cell>
          <cell r="P6012">
            <v>240</v>
          </cell>
          <cell r="Q6012">
            <v>89000</v>
          </cell>
          <cell r="R6012">
            <v>8.375951903807616</v>
          </cell>
          <cell r="S6012">
            <v>21.48</v>
          </cell>
          <cell r="T6012">
            <v>22240</v>
          </cell>
          <cell r="U6012">
            <v>8.8710080090909358</v>
          </cell>
          <cell r="V6012">
            <v>2090874</v>
          </cell>
          <cell r="W6012">
            <v>45785.7</v>
          </cell>
          <cell r="X6012">
            <v>64.2</v>
          </cell>
          <cell r="Y6012">
            <v>0.79999999999999716</v>
          </cell>
          <cell r="Z6012">
            <v>7.2447999999999837</v>
          </cell>
        </row>
        <row r="6013">
          <cell r="A6013">
            <v>43630</v>
          </cell>
          <cell r="B6013">
            <v>0</v>
          </cell>
          <cell r="C6013">
            <v>0</v>
          </cell>
          <cell r="D6013">
            <v>24900</v>
          </cell>
          <cell r="E6013">
            <v>1981100</v>
          </cell>
          <cell r="F6013">
            <v>100200</v>
          </cell>
          <cell r="G6013">
            <v>1936000</v>
          </cell>
          <cell r="H6013">
            <v>0</v>
          </cell>
          <cell r="I6013">
            <v>0</v>
          </cell>
          <cell r="J6013">
            <v>0</v>
          </cell>
          <cell r="K6013">
            <v>0</v>
          </cell>
          <cell r="L6013">
            <v>490</v>
          </cell>
          <cell r="M6013">
            <v>124.6</v>
          </cell>
          <cell r="N6013">
            <v>28.66</v>
          </cell>
          <cell r="O6013">
            <v>0.23001605136436598</v>
          </cell>
          <cell r="P6013">
            <v>240</v>
          </cell>
          <cell r="Q6013">
            <v>91000</v>
          </cell>
          <cell r="R6013">
            <v>8.3519261637239168</v>
          </cell>
          <cell r="S6013">
            <v>50.816326530612244</v>
          </cell>
          <cell r="T6013">
            <v>18325</v>
          </cell>
          <cell r="U6013">
            <v>7.2562197322191633</v>
          </cell>
          <cell r="V6013">
            <v>2106200</v>
          </cell>
          <cell r="W6013">
            <v>45381.3</v>
          </cell>
          <cell r="X6013">
            <v>64.7</v>
          </cell>
          <cell r="Y6013">
            <v>0.29999999999999716</v>
          </cell>
          <cell r="Z6013">
            <v>7.0279999999999774</v>
          </cell>
        </row>
        <row r="6014">
          <cell r="A6014">
            <v>43631</v>
          </cell>
          <cell r="B6014">
            <v>0</v>
          </cell>
          <cell r="C6014">
            <v>0</v>
          </cell>
          <cell r="D6014">
            <v>132366</v>
          </cell>
          <cell r="E6014">
            <v>2151000</v>
          </cell>
          <cell r="F6014">
            <v>114100</v>
          </cell>
          <cell r="G6014">
            <v>2151000</v>
          </cell>
          <cell r="H6014">
            <v>0</v>
          </cell>
          <cell r="I6014">
            <v>0</v>
          </cell>
          <cell r="J6014">
            <v>0</v>
          </cell>
          <cell r="K6014">
            <v>0</v>
          </cell>
          <cell r="L6014">
            <v>1960</v>
          </cell>
          <cell r="M6014">
            <v>134.75</v>
          </cell>
          <cell r="N6014">
            <v>31.65</v>
          </cell>
          <cell r="O6014">
            <v>0.23487940630797774</v>
          </cell>
          <cell r="P6014">
            <v>240</v>
          </cell>
          <cell r="Q6014">
            <v>109000</v>
          </cell>
          <cell r="R6014">
            <v>8.40482374768089</v>
          </cell>
          <cell r="S6014">
            <v>67.53367346938775</v>
          </cell>
          <cell r="T6014">
            <v>21220</v>
          </cell>
          <cell r="U6014">
            <v>7.3817438912585205</v>
          </cell>
          <cell r="V6014">
            <v>2397466</v>
          </cell>
          <cell r="W6014">
            <v>52852.6</v>
          </cell>
          <cell r="X6014">
            <v>74</v>
          </cell>
          <cell r="Y6014">
            <v>0</v>
          </cell>
          <cell r="Z6014">
            <v>15.585600000000028</v>
          </cell>
        </row>
        <row r="6015">
          <cell r="A6015">
            <v>43632</v>
          </cell>
          <cell r="B6015">
            <v>0</v>
          </cell>
          <cell r="C6015">
            <v>0</v>
          </cell>
          <cell r="D6015">
            <v>271494</v>
          </cell>
          <cell r="E6015">
            <v>2228300</v>
          </cell>
          <cell r="F6015">
            <v>120400</v>
          </cell>
          <cell r="G6015">
            <v>2228300</v>
          </cell>
          <cell r="H6015">
            <v>0</v>
          </cell>
          <cell r="I6015">
            <v>0</v>
          </cell>
          <cell r="J6015">
            <v>0</v>
          </cell>
          <cell r="K6015">
            <v>0</v>
          </cell>
          <cell r="L6015">
            <v>3540</v>
          </cell>
          <cell r="M6015">
            <v>139.69999999999999</v>
          </cell>
          <cell r="N6015">
            <v>33.630000000000003</v>
          </cell>
          <cell r="O6015">
            <v>0.2407301360057266</v>
          </cell>
          <cell r="P6015">
            <v>240</v>
          </cell>
          <cell r="Q6015">
            <v>115000</v>
          </cell>
          <cell r="R6015">
            <v>8.4062276306370798</v>
          </cell>
          <cell r="S6015">
            <v>76.693220338983053</v>
          </cell>
          <cell r="T6015">
            <v>19629</v>
          </cell>
          <cell r="U6015">
            <v>6.2478526399190288</v>
          </cell>
          <cell r="V6015">
            <v>2620194</v>
          </cell>
          <cell r="W6015">
            <v>56189.2</v>
          </cell>
          <cell r="X6015">
            <v>77</v>
          </cell>
          <cell r="Y6015">
            <v>0</v>
          </cell>
          <cell r="Z6015">
            <v>22.016000000000005</v>
          </cell>
        </row>
        <row r="6016">
          <cell r="A6016">
            <v>43633</v>
          </cell>
          <cell r="B6016">
            <v>0</v>
          </cell>
          <cell r="C6016">
            <v>0</v>
          </cell>
          <cell r="D6016">
            <v>214543</v>
          </cell>
          <cell r="E6016">
            <v>2236900</v>
          </cell>
          <cell r="F6016">
            <v>120600</v>
          </cell>
          <cell r="G6016">
            <v>2170900</v>
          </cell>
          <cell r="H6016">
            <v>0</v>
          </cell>
          <cell r="I6016">
            <v>0</v>
          </cell>
          <cell r="J6016">
            <v>0</v>
          </cell>
          <cell r="K6016">
            <v>0</v>
          </cell>
          <cell r="L6016">
            <v>2980</v>
          </cell>
          <cell r="M6016">
            <v>139.80000000000001</v>
          </cell>
          <cell r="N6016">
            <v>33.229999999999997</v>
          </cell>
          <cell r="O6016">
            <v>0.23769670958512157</v>
          </cell>
          <cell r="P6016">
            <v>240</v>
          </cell>
          <cell r="Q6016">
            <v>108000</v>
          </cell>
          <cell r="R6016">
            <v>8.4316881258941336</v>
          </cell>
          <cell r="S6016">
            <v>71.994295302013427</v>
          </cell>
          <cell r="T6016">
            <v>18876</v>
          </cell>
          <cell r="U6016">
            <v>6.1206535038488861</v>
          </cell>
          <cell r="V6016">
            <v>2572043</v>
          </cell>
          <cell r="W6016">
            <v>56574.8</v>
          </cell>
          <cell r="X6016">
            <v>73</v>
          </cell>
          <cell r="Y6016">
            <v>0</v>
          </cell>
          <cell r="Z6016">
            <v>20.120000000000005</v>
          </cell>
        </row>
        <row r="6017">
          <cell r="A6017">
            <v>43634</v>
          </cell>
          <cell r="B6017">
            <v>0</v>
          </cell>
          <cell r="C6017">
            <v>0</v>
          </cell>
          <cell r="D6017">
            <v>257349</v>
          </cell>
          <cell r="E6017">
            <v>2239200</v>
          </cell>
          <cell r="F6017">
            <v>121000</v>
          </cell>
          <cell r="G6017">
            <v>2172200</v>
          </cell>
          <cell r="H6017">
            <v>0</v>
          </cell>
          <cell r="I6017">
            <v>0</v>
          </cell>
          <cell r="J6017">
            <v>0</v>
          </cell>
          <cell r="K6017">
            <v>0</v>
          </cell>
          <cell r="L6017">
            <v>3540</v>
          </cell>
          <cell r="M6017">
            <v>139.75</v>
          </cell>
          <cell r="N6017">
            <v>32.79</v>
          </cell>
          <cell r="O6017">
            <v>0.23463327370304113</v>
          </cell>
          <cell r="P6017">
            <v>240</v>
          </cell>
          <cell r="Q6017">
            <v>115000</v>
          </cell>
          <cell r="R6017">
            <v>8.4443649373881939</v>
          </cell>
          <cell r="S6017">
            <v>72.697457627118638</v>
          </cell>
          <cell r="T6017">
            <v>20059</v>
          </cell>
          <cell r="U6017">
            <v>6.3911720468270126</v>
          </cell>
          <cell r="V6017">
            <v>2617549</v>
          </cell>
          <cell r="W6017">
            <v>56695.4</v>
          </cell>
          <cell r="X6017">
            <v>74.2</v>
          </cell>
          <cell r="Y6017">
            <v>0</v>
          </cell>
          <cell r="Z6017">
            <v>20.742400000000018</v>
          </cell>
        </row>
        <row r="6018">
          <cell r="A6018">
            <v>43635</v>
          </cell>
          <cell r="B6018">
            <v>0</v>
          </cell>
          <cell r="C6018">
            <v>0</v>
          </cell>
          <cell r="D6018">
            <v>290695</v>
          </cell>
          <cell r="E6018">
            <v>2250900</v>
          </cell>
          <cell r="F6018">
            <v>119600</v>
          </cell>
          <cell r="G6018">
            <v>2184500</v>
          </cell>
          <cell r="H6018">
            <v>0</v>
          </cell>
          <cell r="I6018">
            <v>0</v>
          </cell>
          <cell r="J6018">
            <v>0</v>
          </cell>
          <cell r="K6018">
            <v>0</v>
          </cell>
          <cell r="L6018">
            <v>3840</v>
          </cell>
          <cell r="M6018">
            <v>142.94999999999999</v>
          </cell>
          <cell r="N6018">
            <v>34.409999999999997</v>
          </cell>
          <cell r="O6018">
            <v>0.24071353620146904</v>
          </cell>
          <cell r="P6018">
            <v>240</v>
          </cell>
          <cell r="Q6018">
            <v>116000</v>
          </cell>
          <cell r="R6018">
            <v>8.29136061559986</v>
          </cell>
          <cell r="S6018">
            <v>75.701822916666671</v>
          </cell>
          <cell r="T6018">
            <v>23851</v>
          </cell>
          <cell r="U6018">
            <v>7.4747374769605388</v>
          </cell>
          <cell r="V6018">
            <v>2661195</v>
          </cell>
          <cell r="W6018">
            <v>57206.9</v>
          </cell>
          <cell r="X6018">
            <v>74.400000000000006</v>
          </cell>
          <cell r="Y6018">
            <v>0</v>
          </cell>
          <cell r="Z6018">
            <v>21.55040000000001</v>
          </cell>
        </row>
        <row r="6019">
          <cell r="A6019">
            <v>43636</v>
          </cell>
          <cell r="B6019">
            <v>0</v>
          </cell>
          <cell r="C6019">
            <v>0</v>
          </cell>
          <cell r="D6019">
            <v>90550</v>
          </cell>
          <cell r="E6019">
            <v>2228700</v>
          </cell>
          <cell r="F6019">
            <v>120800</v>
          </cell>
          <cell r="G6019">
            <v>2164000</v>
          </cell>
          <cell r="H6019">
            <v>0</v>
          </cell>
          <cell r="I6019">
            <v>0</v>
          </cell>
          <cell r="J6019">
            <v>0</v>
          </cell>
          <cell r="K6019">
            <v>0</v>
          </cell>
          <cell r="L6019">
            <v>1770</v>
          </cell>
          <cell r="M6019">
            <v>140.75</v>
          </cell>
          <cell r="N6019">
            <v>33.53</v>
          </cell>
          <cell r="O6019">
            <v>0.23822380106571936</v>
          </cell>
          <cell r="P6019">
            <v>240</v>
          </cell>
          <cell r="Q6019">
            <v>102000</v>
          </cell>
          <cell r="R6019">
            <v>8.3463587921847253</v>
          </cell>
          <cell r="S6019">
            <v>51.158192090395481</v>
          </cell>
          <cell r="T6019">
            <v>18445</v>
          </cell>
          <cell r="U6019">
            <v>6.3044322862236424</v>
          </cell>
          <cell r="V6019">
            <v>2440050</v>
          </cell>
          <cell r="W6019">
            <v>56243.7</v>
          </cell>
          <cell r="X6019">
            <v>72.7</v>
          </cell>
          <cell r="Y6019">
            <v>0</v>
          </cell>
          <cell r="Z6019">
            <v>17.960800000000006</v>
          </cell>
        </row>
        <row r="6020">
          <cell r="A6020">
            <v>43637</v>
          </cell>
          <cell r="B6020">
            <v>0</v>
          </cell>
          <cell r="C6020">
            <v>0</v>
          </cell>
          <cell r="D6020">
            <v>140767</v>
          </cell>
          <cell r="E6020">
            <v>2175700</v>
          </cell>
          <cell r="F6020">
            <v>114400</v>
          </cell>
          <cell r="G6020">
            <v>2117700</v>
          </cell>
          <cell r="H6020">
            <v>0</v>
          </cell>
          <cell r="I6020">
            <v>0</v>
          </cell>
          <cell r="J6020">
            <v>0</v>
          </cell>
          <cell r="K6020">
            <v>0</v>
          </cell>
          <cell r="L6020">
            <v>2380</v>
          </cell>
          <cell r="M6020">
            <v>137.69999999999999</v>
          </cell>
          <cell r="N6020">
            <v>32.69</v>
          </cell>
          <cell r="O6020">
            <v>0.23740014524328251</v>
          </cell>
          <cell r="P6020">
            <v>240</v>
          </cell>
          <cell r="Q6020">
            <v>115000</v>
          </cell>
          <cell r="R6020">
            <v>8.3155410312273066</v>
          </cell>
          <cell r="S6020">
            <v>59.145798319327731</v>
          </cell>
          <cell r="T6020">
            <v>18559</v>
          </cell>
          <cell r="U6020">
            <v>6.3673602875023603</v>
          </cell>
          <cell r="V6020">
            <v>2430867</v>
          </cell>
          <cell r="W6020">
            <v>53941.1</v>
          </cell>
          <cell r="X6020">
            <v>71.599999999999994</v>
          </cell>
          <cell r="Y6020">
            <v>0</v>
          </cell>
          <cell r="Z6020">
            <v>17.827199999999991</v>
          </cell>
        </row>
        <row r="6021">
          <cell r="A6021">
            <v>43638</v>
          </cell>
          <cell r="B6021">
            <v>0</v>
          </cell>
          <cell r="C6021">
            <v>0</v>
          </cell>
          <cell r="D6021">
            <v>240115</v>
          </cell>
          <cell r="E6021">
            <v>1665900</v>
          </cell>
          <cell r="F6021">
            <v>69000</v>
          </cell>
          <cell r="G6021">
            <v>1331500</v>
          </cell>
          <cell r="H6021">
            <v>0</v>
          </cell>
          <cell r="I6021">
            <v>0</v>
          </cell>
          <cell r="J6021">
            <v>0</v>
          </cell>
          <cell r="K6021">
            <v>0</v>
          </cell>
          <cell r="L6021">
            <v>3320</v>
          </cell>
          <cell r="M6021">
            <v>105.9</v>
          </cell>
          <cell r="N6021">
            <v>24.5</v>
          </cell>
          <cell r="O6021">
            <v>0.23135033050047213</v>
          </cell>
          <cell r="P6021">
            <v>240</v>
          </cell>
          <cell r="Q6021">
            <v>93000</v>
          </cell>
          <cell r="R6021">
            <v>8.1912181303116149</v>
          </cell>
          <cell r="S6021">
            <v>72.323795180722897</v>
          </cell>
          <cell r="T6021">
            <v>18821</v>
          </cell>
          <cell r="U6021">
            <v>7.9476429292942079</v>
          </cell>
          <cell r="V6021">
            <v>1975015</v>
          </cell>
          <cell r="W6021">
            <v>30987.599999999999</v>
          </cell>
          <cell r="X6021">
            <v>69.3</v>
          </cell>
          <cell r="Y6021">
            <v>0</v>
          </cell>
          <cell r="Z6021">
            <v>17.045600000000022</v>
          </cell>
        </row>
        <row r="6022">
          <cell r="A6022">
            <v>43639</v>
          </cell>
          <cell r="B6022">
            <v>0</v>
          </cell>
          <cell r="C6022">
            <v>0</v>
          </cell>
          <cell r="D6022">
            <v>111547</v>
          </cell>
          <cell r="E6022">
            <v>2070200</v>
          </cell>
          <cell r="F6022">
            <v>101600</v>
          </cell>
          <cell r="G6022">
            <v>2024500</v>
          </cell>
          <cell r="H6022">
            <v>0</v>
          </cell>
          <cell r="I6022">
            <v>0</v>
          </cell>
          <cell r="J6022">
            <v>0</v>
          </cell>
          <cell r="K6022">
            <v>0</v>
          </cell>
          <cell r="L6022">
            <v>1730</v>
          </cell>
          <cell r="M6022">
            <v>132.44999999999999</v>
          </cell>
          <cell r="N6022">
            <v>31.83</v>
          </cell>
          <cell r="O6022">
            <v>0.24031710079275198</v>
          </cell>
          <cell r="P6022">
            <v>240</v>
          </cell>
          <cell r="Q6022">
            <v>106000</v>
          </cell>
          <cell r="R6022">
            <v>8.1985654964137407</v>
          </cell>
          <cell r="S6022">
            <v>64.478034682080931</v>
          </cell>
          <cell r="T6022">
            <v>18596</v>
          </cell>
          <cell r="U6022">
            <v>6.7922501485757527</v>
          </cell>
          <cell r="V6022">
            <v>2283347</v>
          </cell>
          <cell r="W6022">
            <v>49306.7</v>
          </cell>
          <cell r="X6022">
            <v>72.8</v>
          </cell>
          <cell r="Y6022">
            <v>0</v>
          </cell>
          <cell r="Z6022">
            <v>20.403200000000012</v>
          </cell>
        </row>
        <row r="6023">
          <cell r="A6023">
            <v>43640</v>
          </cell>
          <cell r="B6023">
            <v>0</v>
          </cell>
          <cell r="C6023">
            <v>0</v>
          </cell>
          <cell r="D6023">
            <v>103303</v>
          </cell>
          <cell r="E6023">
            <v>2124500</v>
          </cell>
          <cell r="F6023">
            <v>106400</v>
          </cell>
          <cell r="G6023">
            <v>2071500</v>
          </cell>
          <cell r="H6023">
            <v>0</v>
          </cell>
          <cell r="I6023">
            <v>0</v>
          </cell>
          <cell r="J6023">
            <v>0</v>
          </cell>
          <cell r="K6023">
            <v>0</v>
          </cell>
          <cell r="L6023">
            <v>1490</v>
          </cell>
          <cell r="M6023">
            <v>134.75</v>
          </cell>
          <cell r="N6023">
            <v>32.1</v>
          </cell>
          <cell r="O6023">
            <v>0.23821892393320965</v>
          </cell>
          <cell r="P6023">
            <v>240</v>
          </cell>
          <cell r="Q6023">
            <v>103000</v>
          </cell>
          <cell r="R6023">
            <v>8.2779220779220779</v>
          </cell>
          <cell r="S6023">
            <v>69.330872483221484</v>
          </cell>
          <cell r="T6023">
            <v>22451</v>
          </cell>
          <cell r="U6023">
            <v>8.0216390776637692</v>
          </cell>
          <cell r="V6023">
            <v>2334203</v>
          </cell>
          <cell r="W6023">
            <v>51577.2</v>
          </cell>
          <cell r="X6023">
            <v>72.8</v>
          </cell>
          <cell r="Y6023">
            <v>0</v>
          </cell>
          <cell r="Z6023">
            <v>18.124800000000022</v>
          </cell>
        </row>
        <row r="6024">
          <cell r="A6024">
            <v>43641</v>
          </cell>
          <cell r="B6024">
            <v>0</v>
          </cell>
          <cell r="C6024">
            <v>0</v>
          </cell>
          <cell r="D6024">
            <v>81714</v>
          </cell>
          <cell r="E6024">
            <v>2121100</v>
          </cell>
          <cell r="F6024">
            <v>107500</v>
          </cell>
          <cell r="G6024">
            <v>2062800.0000000002</v>
          </cell>
          <cell r="H6024">
            <v>0</v>
          </cell>
          <cell r="I6024">
            <v>0</v>
          </cell>
          <cell r="J6024">
            <v>0</v>
          </cell>
          <cell r="K6024">
            <v>0</v>
          </cell>
          <cell r="L6024">
            <v>1400</v>
          </cell>
          <cell r="M6024">
            <v>134.75</v>
          </cell>
          <cell r="N6024">
            <v>31.96</v>
          </cell>
          <cell r="O6024">
            <v>0.23717996289424861</v>
          </cell>
          <cell r="P6024">
            <v>240</v>
          </cell>
          <cell r="Q6024">
            <v>101000</v>
          </cell>
          <cell r="R6024">
            <v>8.2693877551020414</v>
          </cell>
          <cell r="S6024">
            <v>58.367142857142859</v>
          </cell>
          <cell r="T6024">
            <v>21612</v>
          </cell>
          <cell r="U6024">
            <v>7.8017135333119212</v>
          </cell>
          <cell r="V6024">
            <v>2310314</v>
          </cell>
          <cell r="W6024">
            <v>51129.2</v>
          </cell>
          <cell r="X6024">
            <v>73.599999999999994</v>
          </cell>
          <cell r="Y6024">
            <v>0</v>
          </cell>
          <cell r="Z6024">
            <v>16.489600000000024</v>
          </cell>
        </row>
        <row r="6025">
          <cell r="A6025">
            <v>43642</v>
          </cell>
          <cell r="B6025">
            <v>0</v>
          </cell>
          <cell r="C6025">
            <v>0</v>
          </cell>
          <cell r="D6025">
            <v>217399</v>
          </cell>
          <cell r="E6025">
            <v>2158200</v>
          </cell>
          <cell r="F6025">
            <v>108100</v>
          </cell>
          <cell r="G6025">
            <v>2102400</v>
          </cell>
          <cell r="H6025">
            <v>0</v>
          </cell>
          <cell r="I6025">
            <v>0</v>
          </cell>
          <cell r="J6025">
            <v>0</v>
          </cell>
          <cell r="K6025">
            <v>0</v>
          </cell>
          <cell r="L6025">
            <v>3360</v>
          </cell>
          <cell r="M6025">
            <v>136.75</v>
          </cell>
          <cell r="N6025">
            <v>33.42</v>
          </cell>
          <cell r="O6025">
            <v>0.24438756855575869</v>
          </cell>
          <cell r="P6025">
            <v>240</v>
          </cell>
          <cell r="Q6025">
            <v>115000</v>
          </cell>
          <cell r="R6025">
            <v>8.2862888482632542</v>
          </cell>
          <cell r="S6025">
            <v>64.702083333333334</v>
          </cell>
          <cell r="T6025">
            <v>23423</v>
          </cell>
          <cell r="U6025">
            <v>7.8651970307191013</v>
          </cell>
          <cell r="V6025">
            <v>2483699</v>
          </cell>
          <cell r="W6025">
            <v>52760.2</v>
          </cell>
          <cell r="X6025">
            <v>75.7</v>
          </cell>
          <cell r="Y6025">
            <v>0</v>
          </cell>
          <cell r="Z6025">
            <v>21.116000000000014</v>
          </cell>
        </row>
        <row r="6026">
          <cell r="A6026">
            <v>43643</v>
          </cell>
          <cell r="B6026">
            <v>0</v>
          </cell>
          <cell r="C6026">
            <v>0</v>
          </cell>
          <cell r="D6026">
            <v>153139</v>
          </cell>
          <cell r="E6026">
            <v>2192700</v>
          </cell>
          <cell r="F6026">
            <v>114300</v>
          </cell>
          <cell r="G6026">
            <v>2131800</v>
          </cell>
          <cell r="H6026">
            <v>0</v>
          </cell>
          <cell r="I6026">
            <v>0</v>
          </cell>
          <cell r="J6026">
            <v>0</v>
          </cell>
          <cell r="K6026">
            <v>0</v>
          </cell>
          <cell r="L6026">
            <v>2240</v>
          </cell>
          <cell r="M6026">
            <v>139.6</v>
          </cell>
          <cell r="N6026">
            <v>32.79</v>
          </cell>
          <cell r="O6026">
            <v>0.23488538681948423</v>
          </cell>
          <cell r="P6026">
            <v>240</v>
          </cell>
          <cell r="Q6026">
            <v>106000</v>
          </cell>
          <cell r="R6026">
            <v>8.2628939828080235</v>
          </cell>
          <cell r="S6026">
            <v>68.365624999999994</v>
          </cell>
          <cell r="T6026">
            <v>22089</v>
          </cell>
          <cell r="U6026">
            <v>7.4882866374623545</v>
          </cell>
          <cell r="V6026">
            <v>2460139</v>
          </cell>
          <cell r="W6026">
            <v>54370</v>
          </cell>
          <cell r="X6026">
            <v>72.900000000000006</v>
          </cell>
          <cell r="Y6026">
            <v>0</v>
          </cell>
          <cell r="Z6026">
            <v>19.424800000000033</v>
          </cell>
        </row>
        <row r="6027">
          <cell r="A6027">
            <v>43644</v>
          </cell>
          <cell r="B6027">
            <v>0</v>
          </cell>
          <cell r="C6027">
            <v>0</v>
          </cell>
          <cell r="D6027">
            <v>274724</v>
          </cell>
          <cell r="E6027">
            <v>2187600</v>
          </cell>
          <cell r="F6027">
            <v>112100</v>
          </cell>
          <cell r="G6027">
            <v>2128200</v>
          </cell>
          <cell r="H6027">
            <v>0</v>
          </cell>
          <cell r="I6027">
            <v>0</v>
          </cell>
          <cell r="J6027">
            <v>0</v>
          </cell>
          <cell r="K6027">
            <v>0</v>
          </cell>
          <cell r="L6027">
            <v>3870</v>
          </cell>
          <cell r="M6027">
            <v>141.30000000000001</v>
          </cell>
          <cell r="N6027">
            <v>32.590000000000003</v>
          </cell>
          <cell r="O6027">
            <v>0.23064401981599433</v>
          </cell>
          <cell r="P6027">
            <v>240</v>
          </cell>
          <cell r="Q6027">
            <v>113000</v>
          </cell>
          <cell r="R6027">
            <v>8.1376503892427454</v>
          </cell>
          <cell r="S6027">
            <v>70.988113695090433</v>
          </cell>
          <cell r="T6027">
            <v>20262</v>
          </cell>
          <cell r="U6027">
            <v>6.5639956743722081</v>
          </cell>
          <cell r="V6027">
            <v>2574424</v>
          </cell>
          <cell r="W6027">
            <v>54068.1</v>
          </cell>
          <cell r="X6027">
            <v>77.400000000000006</v>
          </cell>
          <cell r="Y6027">
            <v>0</v>
          </cell>
          <cell r="Z6027">
            <v>22.144000000000034</v>
          </cell>
        </row>
        <row r="6028">
          <cell r="A6028">
            <v>43645</v>
          </cell>
          <cell r="B6028">
            <v>0</v>
          </cell>
          <cell r="C6028">
            <v>0</v>
          </cell>
          <cell r="D6028">
            <v>328627</v>
          </cell>
          <cell r="E6028">
            <v>2214100</v>
          </cell>
          <cell r="F6028">
            <v>113500</v>
          </cell>
          <cell r="G6028">
            <v>2150300</v>
          </cell>
          <cell r="H6028">
            <v>0</v>
          </cell>
          <cell r="I6028">
            <v>0</v>
          </cell>
          <cell r="J6028">
            <v>0</v>
          </cell>
          <cell r="K6028">
            <v>0</v>
          </cell>
          <cell r="L6028">
            <v>4310</v>
          </cell>
          <cell r="M6028">
            <v>144.65</v>
          </cell>
          <cell r="N6028">
            <v>33.200000000000003</v>
          </cell>
          <cell r="O6028">
            <v>0.22951952989975805</v>
          </cell>
          <cell r="P6028">
            <v>240</v>
          </cell>
          <cell r="Q6028">
            <v>113000</v>
          </cell>
          <cell r="R6028">
            <v>8.0456273764258555</v>
          </cell>
          <cell r="S6028">
            <v>76.247563805104406</v>
          </cell>
          <cell r="T6028">
            <v>21303</v>
          </cell>
          <cell r="U6028">
            <v>6.6886986692025943</v>
          </cell>
          <cell r="V6028">
            <v>2656227</v>
          </cell>
          <cell r="W6028">
            <v>55233</v>
          </cell>
          <cell r="X6028">
            <v>79.400000000000006</v>
          </cell>
          <cell r="Y6028">
            <v>0</v>
          </cell>
          <cell r="Z6028">
            <v>22.307200000000023</v>
          </cell>
        </row>
        <row r="6029">
          <cell r="A6029">
            <v>43646</v>
          </cell>
          <cell r="B6029">
            <v>0</v>
          </cell>
          <cell r="C6029">
            <v>0</v>
          </cell>
          <cell r="D6029">
            <v>384185</v>
          </cell>
          <cell r="E6029">
            <v>2207500</v>
          </cell>
          <cell r="F6029">
            <v>116600</v>
          </cell>
          <cell r="G6029">
            <v>2144000</v>
          </cell>
          <cell r="H6029">
            <v>0</v>
          </cell>
          <cell r="I6029">
            <v>0</v>
          </cell>
          <cell r="J6029">
            <v>0</v>
          </cell>
          <cell r="K6029">
            <v>0</v>
          </cell>
          <cell r="L6029">
            <v>4870</v>
          </cell>
          <cell r="M6029">
            <v>144.30000000000001</v>
          </cell>
          <cell r="N6029">
            <v>33.28</v>
          </cell>
          <cell r="O6029">
            <v>0.23063063063063063</v>
          </cell>
          <cell r="P6029">
            <v>240</v>
          </cell>
          <cell r="Q6029">
            <v>116000</v>
          </cell>
          <cell r="R6029">
            <v>8.0530145530145525</v>
          </cell>
          <cell r="S6029">
            <v>78.888090349075981</v>
          </cell>
          <cell r="T6029">
            <v>18786</v>
          </cell>
          <cell r="U6029">
            <v>5.7850351790893502</v>
          </cell>
          <cell r="V6029">
            <v>2708285</v>
          </cell>
          <cell r="W6029">
            <v>54990.1</v>
          </cell>
          <cell r="X6029">
            <v>80.8</v>
          </cell>
          <cell r="Y6029">
            <v>0</v>
          </cell>
          <cell r="Z6029">
            <v>24.091200000000015</v>
          </cell>
        </row>
        <row r="6030">
          <cell r="A6030">
            <v>43647</v>
          </cell>
          <cell r="B6030">
            <v>0</v>
          </cell>
          <cell r="C6030">
            <v>0</v>
          </cell>
          <cell r="D6030">
            <v>514438</v>
          </cell>
          <cell r="E6030">
            <v>2222700</v>
          </cell>
          <cell r="F6030">
            <v>119900</v>
          </cell>
          <cell r="G6030">
            <v>2156000</v>
          </cell>
          <cell r="H6030">
            <v>0</v>
          </cell>
          <cell r="I6030">
            <v>0</v>
          </cell>
          <cell r="J6030">
            <v>0</v>
          </cell>
          <cell r="K6030">
            <v>0</v>
          </cell>
          <cell r="L6030">
            <v>6460</v>
          </cell>
          <cell r="M6030">
            <v>145.94999999999999</v>
          </cell>
          <cell r="N6030">
            <v>34.450000000000003</v>
          </cell>
          <cell r="O6030">
            <v>0.23603973963686198</v>
          </cell>
          <cell r="P6030">
            <v>240</v>
          </cell>
          <cell r="Q6030">
            <v>127000</v>
          </cell>
          <cell r="R6030">
            <v>8.0253511476533053</v>
          </cell>
          <cell r="S6030">
            <v>79.634365325077397</v>
          </cell>
          <cell r="T6030">
            <v>18830</v>
          </cell>
          <cell r="U6030">
            <v>5.4966787281093223</v>
          </cell>
          <cell r="V6030">
            <v>2857038</v>
          </cell>
          <cell r="W6030">
            <v>55716.1</v>
          </cell>
          <cell r="X6030">
            <v>78.900000000000006</v>
          </cell>
          <cell r="Y6030">
            <v>0</v>
          </cell>
          <cell r="Z6030">
            <v>23.096800000000016</v>
          </cell>
        </row>
        <row r="6031">
          <cell r="A6031">
            <v>43648</v>
          </cell>
          <cell r="B6031">
            <v>0</v>
          </cell>
          <cell r="C6031">
            <v>0</v>
          </cell>
          <cell r="D6031">
            <v>630810</v>
          </cell>
          <cell r="E6031">
            <v>2201000</v>
          </cell>
          <cell r="F6031">
            <v>118100</v>
          </cell>
          <cell r="G6031">
            <v>2137400</v>
          </cell>
          <cell r="H6031">
            <v>0</v>
          </cell>
          <cell r="I6031">
            <v>0</v>
          </cell>
          <cell r="J6031">
            <v>0</v>
          </cell>
          <cell r="K6031">
            <v>0</v>
          </cell>
          <cell r="L6031">
            <v>7700</v>
          </cell>
          <cell r="M6031">
            <v>144.5</v>
          </cell>
          <cell r="N6031">
            <v>34.76</v>
          </cell>
          <cell r="O6031">
            <v>0.24055363321799306</v>
          </cell>
          <cell r="P6031">
            <v>240</v>
          </cell>
          <cell r="Q6031">
            <v>129000</v>
          </cell>
          <cell r="R6031">
            <v>8.0245674740484425</v>
          </cell>
          <cell r="S6031">
            <v>81.923376623376626</v>
          </cell>
          <cell r="T6031">
            <v>22833</v>
          </cell>
          <cell r="U6031">
            <v>6.4553569430931796</v>
          </cell>
          <cell r="V6031">
            <v>2949910</v>
          </cell>
          <cell r="W6031">
            <v>54750.9</v>
          </cell>
          <cell r="X6031">
            <v>81.7</v>
          </cell>
          <cell r="Y6031">
            <v>0</v>
          </cell>
          <cell r="Z6031">
            <v>25.141600000000025</v>
          </cell>
        </row>
        <row r="6032">
          <cell r="A6032">
            <v>43649</v>
          </cell>
          <cell r="B6032">
            <v>0</v>
          </cell>
          <cell r="C6032">
            <v>0</v>
          </cell>
          <cell r="D6032">
            <v>578369</v>
          </cell>
          <cell r="E6032">
            <v>2223200</v>
          </cell>
          <cell r="F6032">
            <v>120800</v>
          </cell>
          <cell r="G6032">
            <v>2156400</v>
          </cell>
          <cell r="H6032">
            <v>0</v>
          </cell>
          <cell r="I6032">
            <v>0</v>
          </cell>
          <cell r="J6032">
            <v>0</v>
          </cell>
          <cell r="K6032">
            <v>0</v>
          </cell>
          <cell r="L6032">
            <v>7090</v>
          </cell>
          <cell r="M6032">
            <v>147.69999999999999</v>
          </cell>
          <cell r="N6032">
            <v>34.619999999999997</v>
          </cell>
          <cell r="O6032">
            <v>0.23439404197698036</v>
          </cell>
          <cell r="P6032">
            <v>240</v>
          </cell>
          <cell r="Q6032">
            <v>130000</v>
          </cell>
          <cell r="R6032">
            <v>7.9350033852403516</v>
          </cell>
          <cell r="S6032">
            <v>81.575317348377993</v>
          </cell>
          <cell r="T6032">
            <v>20139</v>
          </cell>
          <cell r="U6032">
            <v>5.7473666056545225</v>
          </cell>
          <cell r="V6032">
            <v>2922369</v>
          </cell>
          <cell r="W6032">
            <v>55673.8</v>
          </cell>
          <cell r="X6032">
            <v>79.7</v>
          </cell>
          <cell r="Y6032">
            <v>0</v>
          </cell>
          <cell r="Z6032">
            <v>24.332000000000008</v>
          </cell>
        </row>
        <row r="6033">
          <cell r="A6033">
            <v>43650</v>
          </cell>
          <cell r="B6033">
            <v>0</v>
          </cell>
          <cell r="C6033">
            <v>0</v>
          </cell>
          <cell r="D6033">
            <v>557948</v>
          </cell>
          <cell r="E6033">
            <v>2228300</v>
          </cell>
          <cell r="F6033">
            <v>120900</v>
          </cell>
          <cell r="G6033">
            <v>2161000</v>
          </cell>
          <cell r="H6033">
            <v>0</v>
          </cell>
          <cell r="I6033">
            <v>0</v>
          </cell>
          <cell r="J6033">
            <v>0</v>
          </cell>
          <cell r="K6033">
            <v>0</v>
          </cell>
          <cell r="L6033">
            <v>7000</v>
          </cell>
          <cell r="M6033">
            <v>146.75</v>
          </cell>
          <cell r="N6033">
            <v>34.479999999999997</v>
          </cell>
          <cell r="O6033">
            <v>0.23495741056218056</v>
          </cell>
          <cell r="P6033">
            <v>240</v>
          </cell>
          <cell r="Q6033">
            <v>126000</v>
          </cell>
          <cell r="R6033">
            <v>8.0040885860306652</v>
          </cell>
          <cell r="S6033">
            <v>79.706857142857146</v>
          </cell>
          <cell r="T6033">
            <v>19029</v>
          </cell>
          <cell r="U6033">
            <v>5.4590223820734263</v>
          </cell>
          <cell r="V6033">
            <v>2907148</v>
          </cell>
          <cell r="W6033">
            <v>55776.3</v>
          </cell>
          <cell r="X6033">
            <v>80.400000000000006</v>
          </cell>
          <cell r="Y6033">
            <v>0</v>
          </cell>
          <cell r="Z6033">
            <v>24.112000000000023</v>
          </cell>
        </row>
        <row r="6034">
          <cell r="A6034">
            <v>43651</v>
          </cell>
          <cell r="B6034">
            <v>0</v>
          </cell>
          <cell r="C6034">
            <v>0</v>
          </cell>
          <cell r="D6034">
            <v>529753</v>
          </cell>
          <cell r="E6034">
            <v>2227600</v>
          </cell>
          <cell r="F6034">
            <v>121600</v>
          </cell>
          <cell r="G6034">
            <v>2160300</v>
          </cell>
          <cell r="H6034">
            <v>0</v>
          </cell>
          <cell r="I6034">
            <v>0</v>
          </cell>
          <cell r="J6034">
            <v>0</v>
          </cell>
          <cell r="K6034">
            <v>0</v>
          </cell>
          <cell r="L6034">
            <v>6420</v>
          </cell>
          <cell r="M6034">
            <v>145.75</v>
          </cell>
          <cell r="N6034">
            <v>34.81</v>
          </cell>
          <cell r="O6034">
            <v>0.2388336192109777</v>
          </cell>
          <cell r="P6034">
            <v>240</v>
          </cell>
          <cell r="Q6034">
            <v>126000</v>
          </cell>
          <cell r="R6034">
            <v>8.0590051457975989</v>
          </cell>
          <cell r="S6034">
            <v>82.516043613707168</v>
          </cell>
          <cell r="T6034">
            <v>21781</v>
          </cell>
          <cell r="U6034">
            <v>6.3097084252504292</v>
          </cell>
          <cell r="V6034">
            <v>2878953</v>
          </cell>
          <cell r="W6034">
            <v>55887.9</v>
          </cell>
          <cell r="X6034">
            <v>80.7</v>
          </cell>
          <cell r="Y6034">
            <v>0</v>
          </cell>
          <cell r="Z6034">
            <v>25.922399999999996</v>
          </cell>
        </row>
        <row r="6035">
          <cell r="A6035">
            <v>43652</v>
          </cell>
          <cell r="B6035">
            <v>0</v>
          </cell>
          <cell r="C6035">
            <v>0</v>
          </cell>
          <cell r="D6035">
            <v>377494</v>
          </cell>
          <cell r="E6035">
            <v>2230100</v>
          </cell>
          <cell r="F6035">
            <v>121300</v>
          </cell>
          <cell r="G6035">
            <v>2162100</v>
          </cell>
          <cell r="H6035">
            <v>0</v>
          </cell>
          <cell r="I6035">
            <v>0</v>
          </cell>
          <cell r="J6035">
            <v>0</v>
          </cell>
          <cell r="K6035">
            <v>0</v>
          </cell>
          <cell r="L6035">
            <v>4600</v>
          </cell>
          <cell r="M6035">
            <v>144.6</v>
          </cell>
          <cell r="N6035">
            <v>34.090000000000003</v>
          </cell>
          <cell r="O6035">
            <v>0.23575380359612727</v>
          </cell>
          <cell r="P6035">
            <v>240</v>
          </cell>
          <cell r="Q6035">
            <v>118000</v>
          </cell>
          <cell r="R6035">
            <v>8.1307053941908709</v>
          </cell>
          <cell r="S6035">
            <v>82.063913043478266</v>
          </cell>
          <cell r="T6035">
            <v>18374</v>
          </cell>
          <cell r="U6035">
            <v>5.6154310134435423</v>
          </cell>
          <cell r="V6035">
            <v>2728894</v>
          </cell>
          <cell r="W6035">
            <v>55997.9</v>
          </cell>
          <cell r="X6035">
            <v>78.8</v>
          </cell>
          <cell r="Y6035">
            <v>0</v>
          </cell>
          <cell r="Z6035">
            <v>25.072000000000003</v>
          </cell>
        </row>
        <row r="6036">
          <cell r="A6036">
            <v>43653</v>
          </cell>
          <cell r="B6036">
            <v>0</v>
          </cell>
          <cell r="C6036">
            <v>0</v>
          </cell>
          <cell r="D6036">
            <v>361168</v>
          </cell>
          <cell r="E6036">
            <v>2247700</v>
          </cell>
          <cell r="F6036">
            <v>123000</v>
          </cell>
          <cell r="G6036">
            <v>2177200</v>
          </cell>
          <cell r="H6036">
            <v>0</v>
          </cell>
          <cell r="I6036">
            <v>0</v>
          </cell>
          <cell r="J6036">
            <v>0</v>
          </cell>
          <cell r="K6036">
            <v>0</v>
          </cell>
          <cell r="L6036">
            <v>4440</v>
          </cell>
          <cell r="M6036">
            <v>143.69999999999999</v>
          </cell>
          <cell r="N6036">
            <v>32.479999999999997</v>
          </cell>
          <cell r="O6036">
            <v>0.22602644398051497</v>
          </cell>
          <cell r="P6036">
            <v>240</v>
          </cell>
          <cell r="Q6036">
            <v>116000</v>
          </cell>
          <cell r="R6036">
            <v>8.2487821851078635</v>
          </cell>
          <cell r="S6036">
            <v>81.344144144144138</v>
          </cell>
          <cell r="T6036">
            <v>18362</v>
          </cell>
          <cell r="U6036">
            <v>5.6056544459688382</v>
          </cell>
          <cell r="V6036">
            <v>2731868</v>
          </cell>
          <cell r="W6036">
            <v>56783.6</v>
          </cell>
          <cell r="X6036">
            <v>82.2</v>
          </cell>
          <cell r="Y6036">
            <v>0</v>
          </cell>
          <cell r="Z6036">
            <v>26.307200000000009</v>
          </cell>
        </row>
        <row r="6037">
          <cell r="A6037">
            <v>43654</v>
          </cell>
          <cell r="B6037">
            <v>0</v>
          </cell>
          <cell r="C6037">
            <v>0</v>
          </cell>
          <cell r="D6037">
            <v>370222</v>
          </cell>
          <cell r="E6037">
            <v>2231500</v>
          </cell>
          <cell r="F6037">
            <v>121300</v>
          </cell>
          <cell r="G6037">
            <v>2165000</v>
          </cell>
          <cell r="H6037">
            <v>0</v>
          </cell>
          <cell r="I6037">
            <v>0</v>
          </cell>
          <cell r="J6037">
            <v>0</v>
          </cell>
          <cell r="K6037">
            <v>0</v>
          </cell>
          <cell r="L6037">
            <v>4560</v>
          </cell>
          <cell r="M6037">
            <v>142.85</v>
          </cell>
          <cell r="N6037">
            <v>33.67</v>
          </cell>
          <cell r="O6037">
            <v>0.23570178508925449</v>
          </cell>
          <cell r="P6037">
            <v>240</v>
          </cell>
          <cell r="Q6037">
            <v>115000</v>
          </cell>
          <cell r="R6037">
            <v>8.2352117605880295</v>
          </cell>
          <cell r="S6037">
            <v>81.189035087719304</v>
          </cell>
          <cell r="T6037">
            <v>20380</v>
          </cell>
          <cell r="U6037">
            <v>6.2419326762692338</v>
          </cell>
          <cell r="V6037">
            <v>2723022</v>
          </cell>
          <cell r="W6037">
            <v>56279.199999999997</v>
          </cell>
          <cell r="X6037">
            <v>80.2</v>
          </cell>
          <cell r="Y6037">
            <v>0</v>
          </cell>
          <cell r="Z6037">
            <v>23.718400000000003</v>
          </cell>
        </row>
        <row r="6038">
          <cell r="A6038">
            <v>43655</v>
          </cell>
          <cell r="B6038">
            <v>0</v>
          </cell>
          <cell r="C6038">
            <v>0</v>
          </cell>
          <cell r="D6038">
            <v>441650</v>
          </cell>
          <cell r="E6038">
            <v>2221500</v>
          </cell>
          <cell r="F6038">
            <v>121100</v>
          </cell>
          <cell r="G6038">
            <v>2153400</v>
          </cell>
          <cell r="H6038">
            <v>0</v>
          </cell>
          <cell r="I6038">
            <v>0</v>
          </cell>
          <cell r="J6038">
            <v>0</v>
          </cell>
          <cell r="K6038">
            <v>0</v>
          </cell>
          <cell r="L6038">
            <v>5920</v>
          </cell>
          <cell r="M6038">
            <v>143.1</v>
          </cell>
          <cell r="N6038">
            <v>33.68</v>
          </cell>
          <cell r="O6038">
            <v>0.23535988819007689</v>
          </cell>
          <cell r="P6038">
            <v>240</v>
          </cell>
          <cell r="Q6038">
            <v>119000</v>
          </cell>
          <cell r="R6038">
            <v>8.1851851851851851</v>
          </cell>
          <cell r="S6038">
            <v>74.603040540540547</v>
          </cell>
          <cell r="T6038">
            <v>19433</v>
          </cell>
          <cell r="U6038">
            <v>5.8210009876986621</v>
          </cell>
          <cell r="V6038">
            <v>2784250</v>
          </cell>
          <cell r="W6038">
            <v>55721.7</v>
          </cell>
          <cell r="X6038">
            <v>80.7</v>
          </cell>
          <cell r="Y6038">
            <v>0</v>
          </cell>
          <cell r="Z6038">
            <v>24.807200000000009</v>
          </cell>
        </row>
        <row r="6039">
          <cell r="A6039">
            <v>43656</v>
          </cell>
          <cell r="B6039">
            <v>0</v>
          </cell>
          <cell r="C6039">
            <v>0</v>
          </cell>
          <cell r="D6039">
            <v>527360</v>
          </cell>
          <cell r="E6039">
            <v>2214700</v>
          </cell>
          <cell r="F6039">
            <v>117000</v>
          </cell>
          <cell r="G6039">
            <v>2149800</v>
          </cell>
          <cell r="H6039">
            <v>0</v>
          </cell>
          <cell r="I6039">
            <v>0</v>
          </cell>
          <cell r="J6039">
            <v>0</v>
          </cell>
          <cell r="K6039">
            <v>0</v>
          </cell>
          <cell r="L6039">
            <v>6420</v>
          </cell>
          <cell r="M6039">
            <v>143.94999999999999</v>
          </cell>
          <cell r="N6039">
            <v>33.58</v>
          </cell>
          <cell r="O6039">
            <v>0.23327544286210491</v>
          </cell>
          <cell r="P6039">
            <v>240</v>
          </cell>
          <cell r="Q6039">
            <v>127000</v>
          </cell>
          <cell r="R6039">
            <v>8.0989927058006259</v>
          </cell>
          <cell r="S6039">
            <v>82.143302180685353</v>
          </cell>
          <cell r="T6039">
            <v>18238</v>
          </cell>
          <cell r="U6039">
            <v>5.3201024112820292</v>
          </cell>
          <cell r="V6039">
            <v>2859060</v>
          </cell>
          <cell r="W6039">
            <v>55212</v>
          </cell>
          <cell r="X6039">
            <v>83.3</v>
          </cell>
          <cell r="Y6039">
            <v>0</v>
          </cell>
          <cell r="Z6039">
            <v>27.572000000000003</v>
          </cell>
        </row>
        <row r="6040">
          <cell r="A6040">
            <v>43657</v>
          </cell>
          <cell r="B6040">
            <v>0</v>
          </cell>
          <cell r="C6040">
            <v>0</v>
          </cell>
          <cell r="D6040">
            <v>260616</v>
          </cell>
          <cell r="E6040">
            <v>2225700</v>
          </cell>
          <cell r="F6040">
            <v>121000</v>
          </cell>
          <cell r="G6040">
            <v>2159500</v>
          </cell>
          <cell r="H6040">
            <v>0</v>
          </cell>
          <cell r="I6040">
            <v>0</v>
          </cell>
          <cell r="J6040">
            <v>0</v>
          </cell>
          <cell r="K6040">
            <v>0</v>
          </cell>
          <cell r="L6040">
            <v>3350</v>
          </cell>
          <cell r="M6040">
            <v>143.75</v>
          </cell>
          <cell r="N6040">
            <v>34.25</v>
          </cell>
          <cell r="O6040">
            <v>0.23826086956521739</v>
          </cell>
          <cell r="P6040">
            <v>240</v>
          </cell>
          <cell r="Q6040">
            <v>108000</v>
          </cell>
          <cell r="R6040">
            <v>8.1624347826086954</v>
          </cell>
          <cell r="S6040">
            <v>77.795820895522382</v>
          </cell>
          <cell r="T6040">
            <v>20279</v>
          </cell>
          <cell r="U6040">
            <v>6.4866268607257416</v>
          </cell>
          <cell r="V6040">
            <v>2607316</v>
          </cell>
          <cell r="W6040">
            <v>55674.6</v>
          </cell>
          <cell r="X6040">
            <v>79.900000000000006</v>
          </cell>
          <cell r="Y6040">
            <v>0</v>
          </cell>
          <cell r="Z6040">
            <v>21.976799999999997</v>
          </cell>
        </row>
        <row r="6041">
          <cell r="A6041">
            <v>43658</v>
          </cell>
          <cell r="B6041">
            <v>0</v>
          </cell>
          <cell r="C6041">
            <v>0</v>
          </cell>
          <cell r="D6041">
            <v>180357</v>
          </cell>
          <cell r="E6041">
            <v>2249400</v>
          </cell>
          <cell r="F6041">
            <v>120100</v>
          </cell>
          <cell r="G6041">
            <v>2181100</v>
          </cell>
          <cell r="H6041">
            <v>0</v>
          </cell>
          <cell r="I6041">
            <v>0</v>
          </cell>
          <cell r="J6041">
            <v>0</v>
          </cell>
          <cell r="K6041">
            <v>0</v>
          </cell>
          <cell r="L6041">
            <v>2600</v>
          </cell>
          <cell r="M6041">
            <v>145.75</v>
          </cell>
          <cell r="N6041">
            <v>34.89</v>
          </cell>
          <cell r="O6041">
            <v>0.23938250428816468</v>
          </cell>
          <cell r="P6041">
            <v>240</v>
          </cell>
          <cell r="Q6041">
            <v>109000</v>
          </cell>
          <cell r="R6041">
            <v>8.1286449399656941</v>
          </cell>
          <cell r="S6041">
            <v>69.368076923076927</v>
          </cell>
          <cell r="T6041">
            <v>21352</v>
          </cell>
          <cell r="U6041">
            <v>6.9837516378369449</v>
          </cell>
          <cell r="V6041">
            <v>2549857</v>
          </cell>
          <cell r="W6041">
            <v>56789.1</v>
          </cell>
          <cell r="X6041">
            <v>77.599999999999994</v>
          </cell>
          <cell r="Y6041">
            <v>0</v>
          </cell>
          <cell r="Z6041">
            <v>20.217600000000004</v>
          </cell>
        </row>
        <row r="6042">
          <cell r="A6042">
            <v>43659</v>
          </cell>
          <cell r="B6042">
            <v>0</v>
          </cell>
          <cell r="C6042">
            <v>0</v>
          </cell>
          <cell r="D6042">
            <v>164155</v>
          </cell>
          <cell r="E6042">
            <v>2174800</v>
          </cell>
          <cell r="F6042">
            <v>116100</v>
          </cell>
          <cell r="G6042">
            <v>2113200</v>
          </cell>
          <cell r="H6042">
            <v>0</v>
          </cell>
          <cell r="I6042">
            <v>0</v>
          </cell>
          <cell r="J6042">
            <v>0</v>
          </cell>
          <cell r="K6042">
            <v>0</v>
          </cell>
          <cell r="L6042">
            <v>2510</v>
          </cell>
          <cell r="M6042">
            <v>139.55000000000001</v>
          </cell>
          <cell r="N6042">
            <v>32.81</v>
          </cell>
          <cell r="O6042">
            <v>0.23511286277319957</v>
          </cell>
          <cell r="P6042">
            <v>240</v>
          </cell>
          <cell r="Q6042">
            <v>108000</v>
          </cell>
          <cell r="R6042">
            <v>8.2081691150125398</v>
          </cell>
          <cell r="S6042">
            <v>65.400398406374507</v>
          </cell>
          <cell r="T6042">
            <v>17942</v>
          </cell>
          <cell r="U6042">
            <v>6.0950276063061724</v>
          </cell>
          <cell r="V6042">
            <v>2455055</v>
          </cell>
          <cell r="W6042">
            <v>53418.1</v>
          </cell>
          <cell r="X6042">
            <v>77.7</v>
          </cell>
          <cell r="Y6042">
            <v>0</v>
          </cell>
          <cell r="Z6042">
            <v>19.055200000000013</v>
          </cell>
        </row>
        <row r="6043">
          <cell r="A6043">
            <v>43660</v>
          </cell>
          <cell r="B6043">
            <v>0</v>
          </cell>
          <cell r="C6043">
            <v>0</v>
          </cell>
          <cell r="D6043">
            <v>201148</v>
          </cell>
          <cell r="E6043">
            <v>2225500</v>
          </cell>
          <cell r="F6043">
            <v>122600</v>
          </cell>
          <cell r="G6043">
            <v>2158700</v>
          </cell>
          <cell r="H6043">
            <v>0</v>
          </cell>
          <cell r="I6043">
            <v>0</v>
          </cell>
          <cell r="J6043">
            <v>0</v>
          </cell>
          <cell r="K6043">
            <v>0</v>
          </cell>
          <cell r="L6043">
            <v>2900</v>
          </cell>
          <cell r="M6043">
            <v>141.85</v>
          </cell>
          <cell r="N6043">
            <v>32.58</v>
          </cell>
          <cell r="O6043">
            <v>0.22967923863235812</v>
          </cell>
          <cell r="P6043">
            <v>240</v>
          </cell>
          <cell r="Q6043">
            <v>113000</v>
          </cell>
          <cell r="R6043">
            <v>8.2767007402185406</v>
          </cell>
          <cell r="S6043">
            <v>69.36137931034483</v>
          </cell>
          <cell r="T6043">
            <v>20565</v>
          </cell>
          <cell r="U6043">
            <v>6.7279487911729259</v>
          </cell>
          <cell r="V6043">
            <v>2549248</v>
          </cell>
          <cell r="W6043">
            <v>55708.6</v>
          </cell>
          <cell r="X6043">
            <v>79.599999999999994</v>
          </cell>
          <cell r="Y6043">
            <v>0</v>
          </cell>
          <cell r="Z6043">
            <v>23.360000000000014</v>
          </cell>
        </row>
        <row r="6044">
          <cell r="A6044">
            <v>43661</v>
          </cell>
          <cell r="B6044">
            <v>0</v>
          </cell>
          <cell r="C6044">
            <v>0</v>
          </cell>
          <cell r="D6044">
            <v>165910</v>
          </cell>
          <cell r="E6044">
            <v>2236700</v>
          </cell>
          <cell r="F6044">
            <v>119400</v>
          </cell>
          <cell r="G6044">
            <v>2170900</v>
          </cell>
          <cell r="H6044">
            <v>0</v>
          </cell>
          <cell r="I6044">
            <v>0</v>
          </cell>
          <cell r="J6044">
            <v>0</v>
          </cell>
          <cell r="K6044">
            <v>0</v>
          </cell>
          <cell r="L6044">
            <v>2550</v>
          </cell>
          <cell r="M6044">
            <v>143.75</v>
          </cell>
          <cell r="N6044">
            <v>33.619999999999997</v>
          </cell>
          <cell r="O6044">
            <v>0.2338782608695652</v>
          </cell>
          <cell r="P6044">
            <v>240</v>
          </cell>
          <cell r="Q6044">
            <v>108000</v>
          </cell>
          <cell r="R6044">
            <v>8.1951304347826088</v>
          </cell>
          <cell r="S6044">
            <v>65.062745098039215</v>
          </cell>
          <cell r="T6044">
            <v>21352</v>
          </cell>
          <cell r="U6044">
            <v>7.0608633589874739</v>
          </cell>
          <cell r="V6044">
            <v>2522010</v>
          </cell>
          <cell r="W6044">
            <v>56240.2</v>
          </cell>
          <cell r="X6044">
            <v>72.7</v>
          </cell>
          <cell r="Y6044">
            <v>0</v>
          </cell>
          <cell r="Z6044">
            <v>20.104800000000012</v>
          </cell>
        </row>
        <row r="6045">
          <cell r="A6045">
            <v>43662</v>
          </cell>
          <cell r="B6045">
            <v>0</v>
          </cell>
          <cell r="C6045">
            <v>0</v>
          </cell>
          <cell r="D6045">
            <v>361781</v>
          </cell>
          <cell r="E6045">
            <v>2254400</v>
          </cell>
          <cell r="F6045">
            <v>122900</v>
          </cell>
          <cell r="G6045">
            <v>2185100</v>
          </cell>
          <cell r="H6045">
            <v>0</v>
          </cell>
          <cell r="I6045">
            <v>0</v>
          </cell>
          <cell r="J6045">
            <v>0</v>
          </cell>
          <cell r="K6045">
            <v>0</v>
          </cell>
          <cell r="L6045">
            <v>4450</v>
          </cell>
          <cell r="M6045">
            <v>146.25</v>
          </cell>
          <cell r="N6045">
            <v>35.119999999999997</v>
          </cell>
          <cell r="O6045">
            <v>0.24013675213675212</v>
          </cell>
          <cell r="P6045">
            <v>240</v>
          </cell>
          <cell r="Q6045">
            <v>119000</v>
          </cell>
          <cell r="R6045">
            <v>8.1275213675213678</v>
          </cell>
          <cell r="S6045">
            <v>81.299101123595506</v>
          </cell>
          <cell r="T6045">
            <v>20368</v>
          </cell>
          <cell r="U6045">
            <v>6.2016829732308025</v>
          </cell>
          <cell r="V6045">
            <v>2739081</v>
          </cell>
          <cell r="W6045">
            <v>56974.8</v>
          </cell>
          <cell r="X6045">
            <v>76</v>
          </cell>
          <cell r="Y6045">
            <v>0</v>
          </cell>
          <cell r="Z6045">
            <v>23.822400000000002</v>
          </cell>
        </row>
        <row r="6046">
          <cell r="A6046">
            <v>43663</v>
          </cell>
          <cell r="B6046">
            <v>0</v>
          </cell>
          <cell r="C6046">
            <v>0</v>
          </cell>
          <cell r="D6046">
            <v>538529</v>
          </cell>
          <cell r="E6046">
            <v>2237800</v>
          </cell>
          <cell r="F6046">
            <v>121500</v>
          </cell>
          <cell r="G6046">
            <v>2170100</v>
          </cell>
          <cell r="H6046">
            <v>0</v>
          </cell>
          <cell r="I6046">
            <v>0</v>
          </cell>
          <cell r="J6046">
            <v>0</v>
          </cell>
          <cell r="K6046">
            <v>0</v>
          </cell>
          <cell r="L6046">
            <v>6530</v>
          </cell>
          <cell r="M6046">
            <v>145.5</v>
          </cell>
          <cell r="N6046">
            <v>34.31</v>
          </cell>
          <cell r="O6046">
            <v>0.23580756013745707</v>
          </cell>
          <cell r="P6046">
            <v>240</v>
          </cell>
          <cell r="Q6046">
            <v>128000</v>
          </cell>
          <cell r="R6046">
            <v>8.1075601374570443</v>
          </cell>
          <cell r="S6046">
            <v>82.469984686064322</v>
          </cell>
          <cell r="T6046">
            <v>19676</v>
          </cell>
          <cell r="U6046">
            <v>5.6627854852719057</v>
          </cell>
          <cell r="V6046">
            <v>2897829</v>
          </cell>
          <cell r="W6046">
            <v>56149.7</v>
          </cell>
          <cell r="X6046">
            <v>80.599999999999994</v>
          </cell>
          <cell r="Y6046">
            <v>0</v>
          </cell>
          <cell r="Z6046">
            <v>26.17600000000003</v>
          </cell>
        </row>
        <row r="6047">
          <cell r="A6047">
            <v>43664</v>
          </cell>
          <cell r="B6047">
            <v>0</v>
          </cell>
          <cell r="C6047">
            <v>0</v>
          </cell>
          <cell r="D6047">
            <v>596840</v>
          </cell>
          <cell r="E6047">
            <v>2239100</v>
          </cell>
          <cell r="F6047">
            <v>121800</v>
          </cell>
          <cell r="G6047">
            <v>2171700</v>
          </cell>
          <cell r="H6047">
            <v>0</v>
          </cell>
          <cell r="I6047">
            <v>0</v>
          </cell>
          <cell r="J6047">
            <v>0</v>
          </cell>
          <cell r="K6047">
            <v>0</v>
          </cell>
          <cell r="L6047">
            <v>7240</v>
          </cell>
          <cell r="M6047">
            <v>146.69999999999999</v>
          </cell>
          <cell r="N6047">
            <v>34.65</v>
          </cell>
          <cell r="O6047">
            <v>0.2361963190184049</v>
          </cell>
          <cell r="P6047">
            <v>240</v>
          </cell>
          <cell r="Q6047">
            <v>133000</v>
          </cell>
          <cell r="R6047">
            <v>8.046693933197</v>
          </cell>
          <cell r="S6047">
            <v>82.436464088397784</v>
          </cell>
          <cell r="T6047">
            <v>20602</v>
          </cell>
          <cell r="U6047">
            <v>5.8091880963167819</v>
          </cell>
          <cell r="V6047">
            <v>2957740</v>
          </cell>
          <cell r="W6047">
            <v>56206</v>
          </cell>
          <cell r="X6047">
            <v>78.400000000000006</v>
          </cell>
          <cell r="Y6047">
            <v>0</v>
          </cell>
          <cell r="Z6047">
            <v>24.752000000000024</v>
          </cell>
        </row>
        <row r="6048">
          <cell r="A6048">
            <v>43665</v>
          </cell>
          <cell r="B6048">
            <v>0</v>
          </cell>
          <cell r="C6048">
            <v>0</v>
          </cell>
          <cell r="D6048">
            <v>750074</v>
          </cell>
          <cell r="E6048">
            <v>2214300</v>
          </cell>
          <cell r="F6048">
            <v>119900</v>
          </cell>
          <cell r="G6048">
            <v>2148300</v>
          </cell>
          <cell r="H6048">
            <v>0</v>
          </cell>
          <cell r="I6048">
            <v>0</v>
          </cell>
          <cell r="J6048">
            <v>0</v>
          </cell>
          <cell r="K6048">
            <v>0</v>
          </cell>
          <cell r="L6048">
            <v>9140</v>
          </cell>
          <cell r="M6048">
            <v>144.6</v>
          </cell>
          <cell r="N6048">
            <v>35.409999999999997</v>
          </cell>
          <cell r="O6048">
            <v>0.24488243430152143</v>
          </cell>
          <cell r="P6048">
            <v>240</v>
          </cell>
          <cell r="Q6048">
            <v>132000</v>
          </cell>
          <cell r="R6048">
            <v>8.0712309820193635</v>
          </cell>
          <cell r="S6048">
            <v>82.064989059080958</v>
          </cell>
          <cell r="T6048">
            <v>21906</v>
          </cell>
          <cell r="U6048">
            <v>5.9234698343921455</v>
          </cell>
          <cell r="V6048">
            <v>3084274</v>
          </cell>
          <cell r="W6048">
            <v>55193.7</v>
          </cell>
          <cell r="X6048">
            <v>84.5</v>
          </cell>
          <cell r="Y6048">
            <v>0</v>
          </cell>
          <cell r="Z6048">
            <v>28.576799999999992</v>
          </cell>
        </row>
        <row r="6049">
          <cell r="A6049">
            <v>43666</v>
          </cell>
          <cell r="B6049">
            <v>0</v>
          </cell>
          <cell r="C6049">
            <v>0</v>
          </cell>
          <cell r="D6049">
            <v>658426</v>
          </cell>
          <cell r="E6049">
            <v>2183600</v>
          </cell>
          <cell r="F6049">
            <v>118700</v>
          </cell>
          <cell r="G6049">
            <v>2119500</v>
          </cell>
          <cell r="H6049">
            <v>0</v>
          </cell>
          <cell r="I6049">
            <v>0</v>
          </cell>
          <cell r="J6049">
            <v>0</v>
          </cell>
          <cell r="K6049">
            <v>0</v>
          </cell>
          <cell r="L6049">
            <v>8130</v>
          </cell>
          <cell r="M6049">
            <v>141.55000000000001</v>
          </cell>
          <cell r="N6049">
            <v>34.92</v>
          </cell>
          <cell r="O6049">
            <v>0.24669728011303427</v>
          </cell>
          <cell r="P6049">
            <v>240</v>
          </cell>
          <cell r="Q6049">
            <v>127000</v>
          </cell>
          <cell r="R6049">
            <v>8.1324620275521013</v>
          </cell>
          <cell r="S6049">
            <v>80.987207872078727</v>
          </cell>
          <cell r="T6049">
            <v>21312</v>
          </cell>
          <cell r="U6049">
            <v>6.0033275622262909</v>
          </cell>
          <cell r="V6049">
            <v>2960726</v>
          </cell>
          <cell r="W6049">
            <v>53853.5</v>
          </cell>
          <cell r="X6049">
            <v>83.4</v>
          </cell>
          <cell r="Y6049">
            <v>0</v>
          </cell>
          <cell r="Z6049">
            <v>27.524800000000027</v>
          </cell>
        </row>
        <row r="6050">
          <cell r="A6050">
            <v>43667</v>
          </cell>
          <cell r="B6050">
            <v>0</v>
          </cell>
          <cell r="C6050">
            <v>0</v>
          </cell>
          <cell r="D6050">
            <v>605480</v>
          </cell>
          <cell r="E6050">
            <v>2243600</v>
          </cell>
          <cell r="F6050">
            <v>122700</v>
          </cell>
          <cell r="G6050">
            <v>2173700</v>
          </cell>
          <cell r="H6050">
            <v>0</v>
          </cell>
          <cell r="I6050">
            <v>0</v>
          </cell>
          <cell r="J6050">
            <v>0</v>
          </cell>
          <cell r="K6050">
            <v>0</v>
          </cell>
          <cell r="L6050">
            <v>7460</v>
          </cell>
          <cell r="M6050">
            <v>145.80000000000001</v>
          </cell>
          <cell r="N6050">
            <v>34.96</v>
          </cell>
          <cell r="O6050">
            <v>0.23978052126200272</v>
          </cell>
          <cell r="P6050">
            <v>240</v>
          </cell>
          <cell r="Q6050">
            <v>130000</v>
          </cell>
          <cell r="R6050">
            <v>8.114883401920439</v>
          </cell>
          <cell r="S6050">
            <v>81.163538873994639</v>
          </cell>
          <cell r="T6050">
            <v>18789</v>
          </cell>
          <cell r="U6050">
            <v>5.2729428154170233</v>
          </cell>
          <cell r="V6050">
            <v>2971780</v>
          </cell>
          <cell r="W6050">
            <v>56458.1</v>
          </cell>
          <cell r="X6050">
            <v>82</v>
          </cell>
          <cell r="Y6050">
            <v>0</v>
          </cell>
          <cell r="Z6050">
            <v>27.528000000000034</v>
          </cell>
        </row>
        <row r="6051">
          <cell r="A6051">
            <v>43668</v>
          </cell>
          <cell r="B6051">
            <v>0</v>
          </cell>
          <cell r="C6051">
            <v>0</v>
          </cell>
          <cell r="D6051">
            <v>281107</v>
          </cell>
          <cell r="E6051">
            <v>2258430</v>
          </cell>
          <cell r="F6051">
            <v>124380</v>
          </cell>
          <cell r="G6051">
            <v>2190070</v>
          </cell>
          <cell r="H6051">
            <v>0</v>
          </cell>
          <cell r="I6051">
            <v>0</v>
          </cell>
          <cell r="J6051">
            <v>0</v>
          </cell>
          <cell r="K6051">
            <v>0</v>
          </cell>
          <cell r="L6051">
            <v>3610</v>
          </cell>
          <cell r="M6051">
            <v>149.44999999999999</v>
          </cell>
          <cell r="N6051">
            <v>36.479999999999997</v>
          </cell>
          <cell r="O6051">
            <v>0.2440950150552024</v>
          </cell>
          <cell r="P6051">
            <v>240</v>
          </cell>
          <cell r="Q6051">
            <v>119000</v>
          </cell>
          <cell r="R6051">
            <v>7.9719304115088656</v>
          </cell>
          <cell r="S6051">
            <v>77.868975069252073</v>
          </cell>
          <cell r="T6051">
            <v>19075</v>
          </cell>
          <cell r="U6051">
            <v>5.9718639882548894</v>
          </cell>
          <cell r="V6051">
            <v>2663917</v>
          </cell>
          <cell r="W6051">
            <v>57979.5</v>
          </cell>
          <cell r="X6051">
            <v>74.7</v>
          </cell>
          <cell r="Y6051">
            <v>0</v>
          </cell>
          <cell r="Z6051">
            <v>22.125600000000006</v>
          </cell>
        </row>
        <row r="6052">
          <cell r="A6052">
            <v>43669</v>
          </cell>
          <cell r="B6052">
            <v>0</v>
          </cell>
          <cell r="C6052">
            <v>0</v>
          </cell>
          <cell r="D6052">
            <v>42777</v>
          </cell>
          <cell r="E6052">
            <v>2116060</v>
          </cell>
          <cell r="F6052">
            <v>113160</v>
          </cell>
          <cell r="G6052">
            <v>2054350</v>
          </cell>
          <cell r="H6052">
            <v>0</v>
          </cell>
          <cell r="I6052">
            <v>0</v>
          </cell>
          <cell r="J6052">
            <v>0</v>
          </cell>
          <cell r="K6052">
            <v>0</v>
          </cell>
          <cell r="L6052">
            <v>1130</v>
          </cell>
          <cell r="M6052">
            <v>138.47</v>
          </cell>
          <cell r="N6052">
            <v>34.28</v>
          </cell>
          <cell r="O6052">
            <v>0.24756264894923088</v>
          </cell>
          <cell r="P6052">
            <v>240</v>
          </cell>
          <cell r="Q6052">
            <v>99000</v>
          </cell>
          <cell r="R6052">
            <v>8.0494691991044984</v>
          </cell>
          <cell r="S6052">
            <v>37.855752212389383</v>
          </cell>
          <cell r="T6052">
            <v>18671</v>
          </cell>
          <cell r="U6052">
            <v>6.8537123948667178</v>
          </cell>
          <cell r="V6052">
            <v>2271997</v>
          </cell>
          <cell r="W6052">
            <v>51109.2</v>
          </cell>
          <cell r="X6052">
            <v>71.099999999999994</v>
          </cell>
          <cell r="Y6052">
            <v>0</v>
          </cell>
          <cell r="Z6052">
            <v>13.123999999999974</v>
          </cell>
        </row>
        <row r="6053">
          <cell r="A6053">
            <v>43670</v>
          </cell>
          <cell r="B6053">
            <v>0</v>
          </cell>
          <cell r="C6053">
            <v>0</v>
          </cell>
          <cell r="D6053">
            <v>145821</v>
          </cell>
          <cell r="E6053">
            <v>2178000</v>
          </cell>
          <cell r="F6053">
            <v>112260</v>
          </cell>
          <cell r="G6053">
            <v>2121990</v>
          </cell>
          <cell r="H6053">
            <v>0</v>
          </cell>
          <cell r="I6053">
            <v>0</v>
          </cell>
          <cell r="J6053">
            <v>0</v>
          </cell>
          <cell r="K6053">
            <v>0</v>
          </cell>
          <cell r="L6053">
            <v>2080</v>
          </cell>
          <cell r="M6053">
            <v>142.54</v>
          </cell>
          <cell r="N6053">
            <v>34.520000000000003</v>
          </cell>
          <cell r="O6053">
            <v>0.24217763434825315</v>
          </cell>
          <cell r="P6053">
            <v>240</v>
          </cell>
          <cell r="Q6053">
            <v>105000</v>
          </cell>
          <cell r="R6053">
            <v>8.033744913708432</v>
          </cell>
          <cell r="S6053">
            <v>70.106250000000003</v>
          </cell>
          <cell r="T6053">
            <v>21691</v>
          </cell>
          <cell r="U6053">
            <v>7.425982140987923</v>
          </cell>
          <cell r="V6053">
            <v>2436081</v>
          </cell>
          <cell r="W6053">
            <v>54495.3</v>
          </cell>
          <cell r="X6053">
            <v>71.8</v>
          </cell>
          <cell r="Y6053">
            <v>0</v>
          </cell>
          <cell r="Z6053">
            <v>14.649600000000021</v>
          </cell>
        </row>
        <row r="6054">
          <cell r="A6054">
            <v>43671</v>
          </cell>
          <cell r="B6054">
            <v>0</v>
          </cell>
          <cell r="C6054">
            <v>0</v>
          </cell>
          <cell r="D6054">
            <v>301931</v>
          </cell>
          <cell r="E6054">
            <v>2117550</v>
          </cell>
          <cell r="F6054">
            <v>104700</v>
          </cell>
          <cell r="G6054">
            <v>2062170</v>
          </cell>
          <cell r="H6054">
            <v>0</v>
          </cell>
          <cell r="I6054">
            <v>0</v>
          </cell>
          <cell r="J6054">
            <v>0</v>
          </cell>
          <cell r="K6054">
            <v>0</v>
          </cell>
          <cell r="L6054">
            <v>4030</v>
          </cell>
          <cell r="M6054">
            <v>136.36000000000001</v>
          </cell>
          <cell r="N6054">
            <v>34.26</v>
          </cell>
          <cell r="O6054">
            <v>0.25124669991199761</v>
          </cell>
          <cell r="P6054">
            <v>240</v>
          </cell>
          <cell r="Q6054">
            <v>110000</v>
          </cell>
          <cell r="R6054">
            <v>8.1484672924611328</v>
          </cell>
          <cell r="S6054">
            <v>74.92084367245657</v>
          </cell>
          <cell r="T6054">
            <v>19269</v>
          </cell>
          <cell r="U6054">
            <v>6.3665584995687707</v>
          </cell>
          <cell r="V6054">
            <v>2524181</v>
          </cell>
          <cell r="W6054">
            <v>51855.519999999997</v>
          </cell>
          <cell r="X6054">
            <v>72.3</v>
          </cell>
          <cell r="Y6054">
            <v>0</v>
          </cell>
          <cell r="Z6054">
            <v>15.842400000000012</v>
          </cell>
        </row>
        <row r="6055">
          <cell r="A6055">
            <v>43672</v>
          </cell>
          <cell r="B6055">
            <v>0</v>
          </cell>
          <cell r="C6055">
            <v>0</v>
          </cell>
          <cell r="D6055">
            <v>302505</v>
          </cell>
          <cell r="E6055">
            <v>2126950</v>
          </cell>
          <cell r="F6055">
            <v>108890</v>
          </cell>
          <cell r="G6055">
            <v>2068719.9999999998</v>
          </cell>
          <cell r="H6055">
            <v>0</v>
          </cell>
          <cell r="I6055">
            <v>0</v>
          </cell>
          <cell r="J6055">
            <v>0</v>
          </cell>
          <cell r="K6055">
            <v>0</v>
          </cell>
          <cell r="L6055">
            <v>4080</v>
          </cell>
          <cell r="M6055">
            <v>139.43</v>
          </cell>
          <cell r="N6055">
            <v>34.43</v>
          </cell>
          <cell r="O6055">
            <v>0.2469339453489206</v>
          </cell>
          <cell r="P6055">
            <v>240</v>
          </cell>
          <cell r="Q6055">
            <v>112000</v>
          </cell>
          <cell r="R6055">
            <v>8.0177867030050916</v>
          </cell>
          <cell r="S6055">
            <v>74.143382352941174</v>
          </cell>
          <cell r="T6055">
            <v>18929</v>
          </cell>
          <cell r="U6055">
            <v>6.2193224325298564</v>
          </cell>
          <cell r="V6055">
            <v>2538345</v>
          </cell>
          <cell r="W6055">
            <v>52031.4</v>
          </cell>
          <cell r="X6055">
            <v>73.5</v>
          </cell>
          <cell r="Y6055">
            <v>0</v>
          </cell>
          <cell r="Z6055">
            <v>16.660000000000011</v>
          </cell>
        </row>
        <row r="6056">
          <cell r="A6056">
            <v>43673</v>
          </cell>
          <cell r="B6056">
            <v>0</v>
          </cell>
          <cell r="C6056">
            <v>0</v>
          </cell>
          <cell r="D6056">
            <v>354789</v>
          </cell>
          <cell r="E6056">
            <v>2141110</v>
          </cell>
          <cell r="F6056">
            <v>113110</v>
          </cell>
          <cell r="G6056">
            <v>2084960</v>
          </cell>
          <cell r="H6056">
            <v>0</v>
          </cell>
          <cell r="I6056">
            <v>0</v>
          </cell>
          <cell r="J6056">
            <v>0</v>
          </cell>
          <cell r="K6056">
            <v>0</v>
          </cell>
          <cell r="L6056">
            <v>4420</v>
          </cell>
          <cell r="M6056">
            <v>141.44</v>
          </cell>
          <cell r="N6056">
            <v>34.35</v>
          </cell>
          <cell r="O6056">
            <v>0.24285916289592763</v>
          </cell>
          <cell r="P6056">
            <v>240</v>
          </cell>
          <cell r="Q6056">
            <v>114000</v>
          </cell>
          <cell r="R6056">
            <v>7.9688207013574663</v>
          </cell>
          <cell r="S6056">
            <v>80.269004524886881</v>
          </cell>
          <cell r="T6056">
            <v>18422</v>
          </cell>
          <cell r="U6056">
            <v>5.8888060562458779</v>
          </cell>
          <cell r="V6056">
            <v>2609009</v>
          </cell>
          <cell r="W6056">
            <v>53225.1</v>
          </cell>
          <cell r="X6056">
            <v>75.3</v>
          </cell>
          <cell r="Y6056">
            <v>0</v>
          </cell>
          <cell r="Z6056">
            <v>18.719200000000001</v>
          </cell>
        </row>
        <row r="6057">
          <cell r="A6057">
            <v>43674</v>
          </cell>
          <cell r="B6057">
            <v>0</v>
          </cell>
          <cell r="C6057">
            <v>0</v>
          </cell>
          <cell r="D6057">
            <v>418653</v>
          </cell>
          <cell r="E6057">
            <v>2152020</v>
          </cell>
          <cell r="F6057">
            <v>117340</v>
          </cell>
          <cell r="G6057">
            <v>2095739.9999999998</v>
          </cell>
          <cell r="H6057">
            <v>0</v>
          </cell>
          <cell r="I6057">
            <v>0</v>
          </cell>
          <cell r="J6057">
            <v>0</v>
          </cell>
          <cell r="K6057">
            <v>0</v>
          </cell>
          <cell r="L6057">
            <v>5270</v>
          </cell>
          <cell r="M6057">
            <v>141.81</v>
          </cell>
          <cell r="N6057">
            <v>35.68</v>
          </cell>
          <cell r="O6057">
            <v>0.25160425922008323</v>
          </cell>
          <cell r="P6057">
            <v>240</v>
          </cell>
          <cell r="Q6057">
            <v>120000</v>
          </cell>
          <cell r="R6057">
            <v>8.0014103377758978</v>
          </cell>
          <cell r="S6057">
            <v>79.440796963946866</v>
          </cell>
          <cell r="T6057">
            <v>19200</v>
          </cell>
          <cell r="U6057">
            <v>5.9571140466954589</v>
          </cell>
          <cell r="V6057">
            <v>2688013</v>
          </cell>
          <cell r="W6057">
            <v>53535.7</v>
          </cell>
          <cell r="X6057">
            <v>76.8</v>
          </cell>
          <cell r="Y6057">
            <v>0</v>
          </cell>
          <cell r="Z6057">
            <v>20.0608</v>
          </cell>
        </row>
        <row r="6058">
          <cell r="A6058">
            <v>43675</v>
          </cell>
          <cell r="B6058">
            <v>0</v>
          </cell>
          <cell r="C6058">
            <v>0</v>
          </cell>
          <cell r="D6058">
            <v>643535</v>
          </cell>
          <cell r="E6058">
            <v>2105210</v>
          </cell>
          <cell r="F6058">
            <v>110340</v>
          </cell>
          <cell r="G6058">
            <v>2049820.0000000002</v>
          </cell>
          <cell r="H6058">
            <v>0</v>
          </cell>
          <cell r="I6058">
            <v>0</v>
          </cell>
          <cell r="J6058">
            <v>0</v>
          </cell>
          <cell r="K6058">
            <v>0</v>
          </cell>
          <cell r="L6058">
            <v>7840</v>
          </cell>
          <cell r="M6058">
            <v>142.58000000000001</v>
          </cell>
          <cell r="N6058">
            <v>38.33</v>
          </cell>
          <cell r="O6058">
            <v>0.26883153317435821</v>
          </cell>
          <cell r="P6058">
            <v>240</v>
          </cell>
          <cell r="Q6058">
            <v>125000</v>
          </cell>
          <cell r="R6058">
            <v>7.7694978257820173</v>
          </cell>
          <cell r="S6058">
            <v>82.083545918367349</v>
          </cell>
          <cell r="T6058">
            <v>19552</v>
          </cell>
          <cell r="U6058">
            <v>5.7033519465143563</v>
          </cell>
          <cell r="V6058">
            <v>2859085</v>
          </cell>
          <cell r="W6058">
            <v>51746.51</v>
          </cell>
          <cell r="X6058">
            <v>76</v>
          </cell>
          <cell r="Y6058">
            <v>0</v>
          </cell>
          <cell r="Z6058">
            <v>21.944000000000031</v>
          </cell>
        </row>
        <row r="6059">
          <cell r="A6059">
            <v>43676</v>
          </cell>
          <cell r="B6059">
            <v>0</v>
          </cell>
          <cell r="C6059">
            <v>0</v>
          </cell>
          <cell r="D6059">
            <v>543401</v>
          </cell>
          <cell r="E6059">
            <v>2151750</v>
          </cell>
          <cell r="F6059">
            <v>117470</v>
          </cell>
          <cell r="G6059">
            <v>2091540</v>
          </cell>
          <cell r="H6059">
            <v>0</v>
          </cell>
          <cell r="I6059">
            <v>0</v>
          </cell>
          <cell r="J6059">
            <v>0</v>
          </cell>
          <cell r="K6059">
            <v>0</v>
          </cell>
          <cell r="L6059">
            <v>6570</v>
          </cell>
          <cell r="M6059">
            <v>149.51</v>
          </cell>
          <cell r="N6059">
            <v>40.79</v>
          </cell>
          <cell r="O6059">
            <v>0.27282456023008494</v>
          </cell>
          <cell r="P6059">
            <v>240</v>
          </cell>
          <cell r="Q6059">
            <v>123000</v>
          </cell>
          <cell r="R6059">
            <v>7.588856932646646</v>
          </cell>
          <cell r="S6059">
            <v>82.709436834094362</v>
          </cell>
          <cell r="T6059">
            <v>18743</v>
          </cell>
          <cell r="U6059">
            <v>5.5576851627005555</v>
          </cell>
          <cell r="V6059">
            <v>2812621</v>
          </cell>
          <cell r="W6059">
            <v>53635.8</v>
          </cell>
          <cell r="X6059">
            <v>77.8</v>
          </cell>
          <cell r="Y6059">
            <v>0</v>
          </cell>
          <cell r="Z6059">
            <v>21.713600000000014</v>
          </cell>
        </row>
        <row r="6060">
          <cell r="A6060">
            <v>43677</v>
          </cell>
          <cell r="B6060">
            <v>0</v>
          </cell>
          <cell r="C6060">
            <v>0</v>
          </cell>
          <cell r="D6060">
            <v>574026</v>
          </cell>
          <cell r="E6060">
            <v>1962800</v>
          </cell>
          <cell r="F6060">
            <v>105520</v>
          </cell>
          <cell r="G6060">
            <v>1916110</v>
          </cell>
          <cell r="H6060">
            <v>0</v>
          </cell>
          <cell r="I6060">
            <v>0</v>
          </cell>
          <cell r="J6060">
            <v>0</v>
          </cell>
          <cell r="K6060">
            <v>0</v>
          </cell>
          <cell r="L6060">
            <v>7060</v>
          </cell>
          <cell r="M6060">
            <v>128.97</v>
          </cell>
          <cell r="N6060">
            <v>32.96</v>
          </cell>
          <cell r="O6060">
            <v>0.25556330929673571</v>
          </cell>
          <cell r="P6060">
            <v>240</v>
          </cell>
          <cell r="Q6060">
            <v>120000</v>
          </cell>
          <cell r="R6060">
            <v>8.0186089788322867</v>
          </cell>
          <cell r="S6060">
            <v>81.30679886685553</v>
          </cell>
          <cell r="T6060">
            <v>21963</v>
          </cell>
          <cell r="U6060">
            <v>6.9321512020000409</v>
          </cell>
          <cell r="V6060">
            <v>2642346</v>
          </cell>
          <cell r="W6060">
            <v>45556.11</v>
          </cell>
          <cell r="X6060">
            <v>74</v>
          </cell>
          <cell r="Y6060">
            <v>0</v>
          </cell>
          <cell r="Z6060">
            <v>17.932800000000029</v>
          </cell>
        </row>
        <row r="6061">
          <cell r="A6061">
            <v>43678</v>
          </cell>
          <cell r="B6061">
            <v>0</v>
          </cell>
          <cell r="C6061">
            <v>0</v>
          </cell>
          <cell r="D6061">
            <v>251790</v>
          </cell>
          <cell r="E6061">
            <v>2165210</v>
          </cell>
          <cell r="F6061">
            <v>107520</v>
          </cell>
          <cell r="G6061">
            <v>2106250</v>
          </cell>
          <cell r="H6061">
            <v>0</v>
          </cell>
          <cell r="I6061">
            <v>0</v>
          </cell>
          <cell r="J6061">
            <v>0</v>
          </cell>
          <cell r="K6061">
            <v>0</v>
          </cell>
          <cell r="L6061">
            <v>3440</v>
          </cell>
          <cell r="M6061">
            <v>134.87</v>
          </cell>
          <cell r="N6061">
            <v>32.979999999999997</v>
          </cell>
          <cell r="O6061">
            <v>0.24453177133535994</v>
          </cell>
          <cell r="P6061">
            <v>240</v>
          </cell>
          <cell r="Q6061">
            <v>109000</v>
          </cell>
          <cell r="R6061">
            <v>8.4256320901608959</v>
          </cell>
          <cell r="S6061">
            <v>73.194767441860463</v>
          </cell>
          <cell r="T6061">
            <v>19526</v>
          </cell>
          <cell r="U6061">
            <v>6.4506060558046681</v>
          </cell>
          <cell r="V6061">
            <v>2524520</v>
          </cell>
          <cell r="W6061">
            <v>53735.9</v>
          </cell>
          <cell r="X6061">
            <v>72.5</v>
          </cell>
          <cell r="Y6061">
            <v>0</v>
          </cell>
          <cell r="Z6061">
            <v>15.842400000000012</v>
          </cell>
        </row>
        <row r="6062">
          <cell r="A6062">
            <v>43679</v>
          </cell>
          <cell r="B6062">
            <v>0</v>
          </cell>
          <cell r="C6062">
            <v>0</v>
          </cell>
          <cell r="D6062">
            <v>8790</v>
          </cell>
          <cell r="E6062">
            <v>1971700</v>
          </cell>
          <cell r="F6062">
            <v>93390</v>
          </cell>
          <cell r="G6062">
            <v>1921310</v>
          </cell>
          <cell r="H6062">
            <v>0</v>
          </cell>
          <cell r="I6062">
            <v>0</v>
          </cell>
          <cell r="J6062">
            <v>0</v>
          </cell>
          <cell r="K6062">
            <v>0</v>
          </cell>
          <cell r="L6062">
            <v>340</v>
          </cell>
          <cell r="M6062">
            <v>122.39</v>
          </cell>
          <cell r="N6062">
            <v>30.7</v>
          </cell>
          <cell r="O6062">
            <v>0.25083748672277145</v>
          </cell>
          <cell r="P6062">
            <v>240</v>
          </cell>
          <cell r="Q6062">
            <v>90000</v>
          </cell>
          <cell r="R6062">
            <v>8.436514421112836</v>
          </cell>
          <cell r="S6062">
            <v>25.852941176470587</v>
          </cell>
          <cell r="T6062">
            <v>19086</v>
          </cell>
          <cell r="U6062">
            <v>7.6753351206434308</v>
          </cell>
          <cell r="V6062">
            <v>2073880</v>
          </cell>
          <cell r="W6062">
            <v>44691.8</v>
          </cell>
          <cell r="X6062">
            <v>73</v>
          </cell>
          <cell r="Y6062">
            <v>0</v>
          </cell>
          <cell r="Z6062">
            <v>16.305600000000013</v>
          </cell>
        </row>
        <row r="6063">
          <cell r="A6063">
            <v>43680</v>
          </cell>
          <cell r="B6063">
            <v>0</v>
          </cell>
          <cell r="C6063">
            <v>0</v>
          </cell>
          <cell r="D6063">
            <v>203376</v>
          </cell>
          <cell r="E6063">
            <v>1956750</v>
          </cell>
          <cell r="F6063">
            <v>93530</v>
          </cell>
          <cell r="G6063">
            <v>1908320</v>
          </cell>
          <cell r="H6063">
            <v>0</v>
          </cell>
          <cell r="I6063">
            <v>0</v>
          </cell>
          <cell r="J6063">
            <v>0</v>
          </cell>
          <cell r="K6063">
            <v>0</v>
          </cell>
          <cell r="L6063">
            <v>2740</v>
          </cell>
          <cell r="M6063">
            <v>118.05</v>
          </cell>
          <cell r="N6063">
            <v>29.27</v>
          </cell>
          <cell r="O6063">
            <v>0.24794578568403219</v>
          </cell>
          <cell r="P6063">
            <v>240</v>
          </cell>
          <cell r="Q6063">
            <v>118000</v>
          </cell>
          <cell r="R6063">
            <v>8.6839474798814056</v>
          </cell>
          <cell r="S6063">
            <v>74.224817518248173</v>
          </cell>
          <cell r="T6063">
            <v>21306</v>
          </cell>
          <cell r="U6063">
            <v>7.884612380949001</v>
          </cell>
          <cell r="V6063">
            <v>2253656</v>
          </cell>
          <cell r="W6063">
            <v>44971.9</v>
          </cell>
          <cell r="X6063">
            <v>76.2</v>
          </cell>
          <cell r="Y6063">
            <v>0</v>
          </cell>
          <cell r="Z6063">
            <v>20.990400000000022</v>
          </cell>
        </row>
        <row r="6064">
          <cell r="A6064">
            <v>43681</v>
          </cell>
          <cell r="B6064">
            <v>0</v>
          </cell>
          <cell r="C6064">
            <v>0</v>
          </cell>
          <cell r="D6064">
            <v>332450</v>
          </cell>
          <cell r="E6064">
            <v>2238600</v>
          </cell>
          <cell r="F6064">
            <v>107010</v>
          </cell>
          <cell r="G6064">
            <v>2174160</v>
          </cell>
          <cell r="H6064">
            <v>0</v>
          </cell>
          <cell r="I6064">
            <v>0</v>
          </cell>
          <cell r="J6064">
            <v>0</v>
          </cell>
          <cell r="K6064">
            <v>0</v>
          </cell>
          <cell r="L6064">
            <v>4110</v>
          </cell>
          <cell r="M6064">
            <v>141.54</v>
          </cell>
          <cell r="N6064">
            <v>34.44</v>
          </cell>
          <cell r="O6064">
            <v>0.24332344213649851</v>
          </cell>
          <cell r="P6064">
            <v>240</v>
          </cell>
          <cell r="Q6064">
            <v>115000</v>
          </cell>
          <cell r="R6064">
            <v>8.2860322170411198</v>
          </cell>
          <cell r="S6064">
            <v>80.888077858880777</v>
          </cell>
          <cell r="T6064">
            <v>19876</v>
          </cell>
          <cell r="U6064">
            <v>6.189773194028513</v>
          </cell>
          <cell r="V6064">
            <v>2678060</v>
          </cell>
          <cell r="W6064">
            <v>57438.7</v>
          </cell>
          <cell r="X6064">
            <v>77.900000000000006</v>
          </cell>
          <cell r="Y6064">
            <v>0</v>
          </cell>
          <cell r="Z6064">
            <v>20.824800000000039</v>
          </cell>
        </row>
        <row r="6065">
          <cell r="A6065">
            <v>43682</v>
          </cell>
          <cell r="B6065">
            <v>0</v>
          </cell>
          <cell r="C6065">
            <v>0</v>
          </cell>
          <cell r="D6065">
            <v>407569</v>
          </cell>
          <cell r="E6065">
            <v>2213990</v>
          </cell>
          <cell r="F6065">
            <v>120640</v>
          </cell>
          <cell r="G6065">
            <v>2146800</v>
          </cell>
          <cell r="H6065">
            <v>0</v>
          </cell>
          <cell r="I6065">
            <v>0</v>
          </cell>
          <cell r="J6065">
            <v>0</v>
          </cell>
          <cell r="K6065">
            <v>0</v>
          </cell>
          <cell r="L6065">
            <v>5020</v>
          </cell>
          <cell r="M6065">
            <v>142.38999999999999</v>
          </cell>
          <cell r="N6065">
            <v>34.65</v>
          </cell>
          <cell r="O6065">
            <v>0.24334574057166938</v>
          </cell>
          <cell r="P6065">
            <v>240</v>
          </cell>
          <cell r="Q6065">
            <v>117000</v>
          </cell>
          <cell r="R6065">
            <v>8.198012500877871</v>
          </cell>
          <cell r="S6065">
            <v>81.189043824701201</v>
          </cell>
          <cell r="T6065">
            <v>20657</v>
          </cell>
          <cell r="U6065">
            <v>6.2825265416550726</v>
          </cell>
          <cell r="V6065">
            <v>2742199</v>
          </cell>
          <cell r="W6065">
            <v>56113.5</v>
          </cell>
          <cell r="X6065">
            <v>75.5</v>
          </cell>
          <cell r="Y6065">
            <v>0</v>
          </cell>
          <cell r="Z6065">
            <v>18.639200000000017</v>
          </cell>
        </row>
        <row r="6066">
          <cell r="A6066">
            <v>43683</v>
          </cell>
          <cell r="B6066">
            <v>0</v>
          </cell>
          <cell r="C6066">
            <v>0</v>
          </cell>
          <cell r="D6066">
            <v>617808</v>
          </cell>
          <cell r="E6066">
            <v>2217990</v>
          </cell>
          <cell r="F6066">
            <v>118640</v>
          </cell>
          <cell r="G6066">
            <v>2155460</v>
          </cell>
          <cell r="H6066">
            <v>0</v>
          </cell>
          <cell r="I6066">
            <v>0</v>
          </cell>
          <cell r="J6066">
            <v>0</v>
          </cell>
          <cell r="K6066">
            <v>0</v>
          </cell>
          <cell r="L6066">
            <v>7570</v>
          </cell>
          <cell r="M6066">
            <v>139.29</v>
          </cell>
          <cell r="N6066">
            <v>32.69</v>
          </cell>
          <cell r="O6066">
            <v>0.23469021466006174</v>
          </cell>
          <cell r="P6066">
            <v>240</v>
          </cell>
          <cell r="Q6066">
            <v>131000</v>
          </cell>
          <cell r="R6066">
            <v>8.3876444827338652</v>
          </cell>
          <cell r="S6066">
            <v>81.612681638044918</v>
          </cell>
          <cell r="T6066">
            <v>18758</v>
          </cell>
          <cell r="U6066">
            <v>5.2951431033584049</v>
          </cell>
          <cell r="V6066">
            <v>2954438</v>
          </cell>
          <cell r="W6066">
            <v>56048.6</v>
          </cell>
          <cell r="X6066">
            <v>78.400000000000006</v>
          </cell>
          <cell r="Y6066">
            <v>0</v>
          </cell>
          <cell r="Z6066">
            <v>23.564800000000034</v>
          </cell>
        </row>
        <row r="6067">
          <cell r="A6067">
            <v>43684</v>
          </cell>
          <cell r="B6067">
            <v>0</v>
          </cell>
          <cell r="C6067">
            <v>0</v>
          </cell>
          <cell r="D6067">
            <v>446379</v>
          </cell>
          <cell r="E6067">
            <v>2259260</v>
          </cell>
          <cell r="F6067">
            <v>123710</v>
          </cell>
          <cell r="G6067">
            <v>2189940</v>
          </cell>
          <cell r="H6067">
            <v>0</v>
          </cell>
          <cell r="I6067">
            <v>0</v>
          </cell>
          <cell r="J6067">
            <v>0</v>
          </cell>
          <cell r="K6067">
            <v>0</v>
          </cell>
          <cell r="L6067">
            <v>5470</v>
          </cell>
          <cell r="M6067">
            <v>141.75</v>
          </cell>
          <cell r="N6067">
            <v>34.5</v>
          </cell>
          <cell r="O6067">
            <v>0.24338624338624337</v>
          </cell>
          <cell r="P6067">
            <v>240</v>
          </cell>
          <cell r="Q6067">
            <v>123000</v>
          </cell>
          <cell r="R6067">
            <v>8.4055379188712518</v>
          </cell>
          <cell r="S6067">
            <v>81.604936014625224</v>
          </cell>
          <cell r="T6067">
            <v>18617</v>
          </cell>
          <cell r="U6067">
            <v>5.4876856831730549</v>
          </cell>
          <cell r="V6067">
            <v>2829349</v>
          </cell>
          <cell r="W6067">
            <v>58241.24</v>
          </cell>
          <cell r="X6067">
            <v>76.3</v>
          </cell>
          <cell r="Y6067">
            <v>0</v>
          </cell>
          <cell r="Z6067">
            <v>21.079200000000029</v>
          </cell>
        </row>
        <row r="6068">
          <cell r="A6068">
            <v>43685</v>
          </cell>
          <cell r="B6068">
            <v>0</v>
          </cell>
          <cell r="C6068">
            <v>0</v>
          </cell>
          <cell r="D6068">
            <v>551336</v>
          </cell>
          <cell r="E6068">
            <v>2263580</v>
          </cell>
          <cell r="F6068">
            <v>110780</v>
          </cell>
          <cell r="G6068">
            <v>2256720</v>
          </cell>
          <cell r="H6068">
            <v>0</v>
          </cell>
          <cell r="I6068">
            <v>0</v>
          </cell>
          <cell r="J6068">
            <v>0</v>
          </cell>
          <cell r="K6068">
            <v>0</v>
          </cell>
          <cell r="L6068">
            <v>6720</v>
          </cell>
          <cell r="M6068">
            <v>141.43</v>
          </cell>
          <cell r="N6068">
            <v>35.79</v>
          </cell>
          <cell r="O6068">
            <v>0.25305804991868769</v>
          </cell>
          <cell r="P6068">
            <v>240</v>
          </cell>
          <cell r="Q6068">
            <v>128000</v>
          </cell>
          <cell r="R6068">
            <v>8.394117231139079</v>
          </cell>
          <cell r="S6068">
            <v>82.044047619047618</v>
          </cell>
          <cell r="T6068">
            <v>18352</v>
          </cell>
          <cell r="U6068">
            <v>5.2314280089250556</v>
          </cell>
          <cell r="V6068">
            <v>2925696</v>
          </cell>
          <cell r="W6068">
            <v>58291.199999999997</v>
          </cell>
          <cell r="X6068">
            <v>75</v>
          </cell>
          <cell r="Y6068">
            <v>0</v>
          </cell>
          <cell r="Z6068">
            <v>20.771200000000036</v>
          </cell>
        </row>
        <row r="6069">
          <cell r="A6069">
            <v>43686</v>
          </cell>
          <cell r="B6069">
            <v>0</v>
          </cell>
          <cell r="C6069">
            <v>0</v>
          </cell>
          <cell r="D6069">
            <v>551300</v>
          </cell>
          <cell r="E6069">
            <v>2251750</v>
          </cell>
          <cell r="F6069">
            <v>113810</v>
          </cell>
          <cell r="G6069">
            <v>2248380</v>
          </cell>
          <cell r="H6069">
            <v>0</v>
          </cell>
          <cell r="I6069">
            <v>0</v>
          </cell>
          <cell r="J6069">
            <v>0</v>
          </cell>
          <cell r="K6069">
            <v>0</v>
          </cell>
          <cell r="L6069">
            <v>7520</v>
          </cell>
          <cell r="M6069">
            <v>139.83000000000001</v>
          </cell>
          <cell r="N6069">
            <v>34.35</v>
          </cell>
          <cell r="O6069">
            <v>0.24565543874704998</v>
          </cell>
          <cell r="P6069">
            <v>240</v>
          </cell>
          <cell r="Q6069">
            <v>129000</v>
          </cell>
          <cell r="R6069">
            <v>8.458699849817636</v>
          </cell>
          <cell r="S6069">
            <v>73.311170212765958</v>
          </cell>
          <cell r="T6069">
            <v>18230</v>
          </cell>
          <cell r="U6069">
            <v>5.2123927785358228</v>
          </cell>
          <cell r="V6069">
            <v>2916860</v>
          </cell>
          <cell r="W6069">
            <v>57563.7</v>
          </cell>
          <cell r="X6069">
            <v>78.3</v>
          </cell>
          <cell r="Y6069">
            <v>0</v>
          </cell>
          <cell r="Z6069">
            <v>23.815200000000004</v>
          </cell>
        </row>
        <row r="6070">
          <cell r="A6070">
            <v>43687</v>
          </cell>
          <cell r="B6070">
            <v>0</v>
          </cell>
          <cell r="C6070">
            <v>0</v>
          </cell>
          <cell r="D6070">
            <v>248497</v>
          </cell>
          <cell r="E6070">
            <v>2190360</v>
          </cell>
          <cell r="F6070">
            <v>106880</v>
          </cell>
          <cell r="G6070">
            <v>2194640</v>
          </cell>
          <cell r="H6070">
            <v>0</v>
          </cell>
          <cell r="I6070">
            <v>0</v>
          </cell>
          <cell r="J6070">
            <v>0</v>
          </cell>
          <cell r="K6070">
            <v>0</v>
          </cell>
          <cell r="L6070">
            <v>3300</v>
          </cell>
          <cell r="M6070">
            <v>134.15</v>
          </cell>
          <cell r="N6070">
            <v>33.17</v>
          </cell>
          <cell r="O6070">
            <v>0.24726052925829295</v>
          </cell>
          <cell r="P6070">
            <v>240</v>
          </cell>
          <cell r="Q6070">
            <v>111000</v>
          </cell>
          <cell r="R6070">
            <v>8.5622064852776738</v>
          </cell>
          <cell r="S6070">
            <v>75.302121212121207</v>
          </cell>
          <cell r="T6070">
            <v>18346</v>
          </cell>
          <cell r="U6070">
            <v>6.0102689319438722</v>
          </cell>
          <cell r="V6070">
            <v>2545737</v>
          </cell>
          <cell r="W6070">
            <v>54676.6</v>
          </cell>
          <cell r="X6070">
            <v>77.400000000000006</v>
          </cell>
          <cell r="Y6070">
            <v>0</v>
          </cell>
          <cell r="Z6070">
            <v>20.032000000000011</v>
          </cell>
        </row>
        <row r="6071">
          <cell r="A6071">
            <v>43688</v>
          </cell>
          <cell r="B6071">
            <v>0</v>
          </cell>
          <cell r="C6071">
            <v>0</v>
          </cell>
          <cell r="D6071">
            <v>426628</v>
          </cell>
          <cell r="E6071">
            <v>2215620</v>
          </cell>
          <cell r="F6071">
            <v>109040</v>
          </cell>
          <cell r="G6071">
            <v>2219040</v>
          </cell>
          <cell r="H6071">
            <v>0</v>
          </cell>
          <cell r="I6071">
            <v>0</v>
          </cell>
          <cell r="J6071">
            <v>0</v>
          </cell>
          <cell r="K6071">
            <v>0</v>
          </cell>
          <cell r="L6071">
            <v>5430</v>
          </cell>
          <cell r="M6071">
            <v>136.13</v>
          </cell>
          <cell r="N6071">
            <v>33</v>
          </cell>
          <cell r="O6071">
            <v>0.2424153382795857</v>
          </cell>
          <cell r="P6071">
            <v>240</v>
          </cell>
          <cell r="Q6071">
            <v>126000</v>
          </cell>
          <cell r="R6071">
            <v>8.5383824285609347</v>
          </cell>
          <cell r="S6071">
            <v>78.568692449355439</v>
          </cell>
          <cell r="T6071">
            <v>18149</v>
          </cell>
          <cell r="U6071">
            <v>5.501520015352809</v>
          </cell>
          <cell r="V6071">
            <v>2751288</v>
          </cell>
          <cell r="W6071">
            <v>56078.9</v>
          </cell>
          <cell r="X6071">
            <v>75.8</v>
          </cell>
          <cell r="Y6071">
            <v>0</v>
          </cell>
          <cell r="Z6071">
            <v>20.608000000000018</v>
          </cell>
        </row>
        <row r="6072">
          <cell r="A6072">
            <v>43689</v>
          </cell>
          <cell r="B6072">
            <v>0</v>
          </cell>
          <cell r="C6072">
            <v>0</v>
          </cell>
          <cell r="D6072">
            <v>785943</v>
          </cell>
          <cell r="E6072">
            <v>2259030</v>
          </cell>
          <cell r="F6072">
            <v>113410</v>
          </cell>
          <cell r="G6072">
            <v>2279730</v>
          </cell>
          <cell r="H6072">
            <v>0</v>
          </cell>
          <cell r="I6072">
            <v>0</v>
          </cell>
          <cell r="J6072">
            <v>0</v>
          </cell>
          <cell r="K6072">
            <v>0</v>
          </cell>
          <cell r="L6072">
            <v>9480</v>
          </cell>
          <cell r="M6072">
            <v>139.72999999999999</v>
          </cell>
          <cell r="N6072">
            <v>34.39</v>
          </cell>
          <cell r="O6072">
            <v>0.24611751234523727</v>
          </cell>
          <cell r="P6072">
            <v>240</v>
          </cell>
          <cell r="Q6072">
            <v>143000</v>
          </cell>
          <cell r="R6072">
            <v>8.4893723609818945</v>
          </cell>
          <cell r="S6072">
            <v>82.905379746835436</v>
          </cell>
          <cell r="T6072">
            <v>20626</v>
          </cell>
          <cell r="U6072">
            <v>5.4464844827242294</v>
          </cell>
          <cell r="V6072">
            <v>3158383</v>
          </cell>
          <cell r="W6072">
            <v>57861.7</v>
          </cell>
          <cell r="X6072">
            <v>81.8</v>
          </cell>
          <cell r="Y6072">
            <v>0</v>
          </cell>
          <cell r="Z6072">
            <v>26.764800000000037</v>
          </cell>
        </row>
        <row r="6073">
          <cell r="A6073">
            <v>43690</v>
          </cell>
          <cell r="B6073">
            <v>0</v>
          </cell>
          <cell r="C6073">
            <v>0</v>
          </cell>
          <cell r="D6073">
            <v>689960</v>
          </cell>
          <cell r="E6073">
            <v>2255190</v>
          </cell>
          <cell r="F6073">
            <v>112120</v>
          </cell>
          <cell r="G6073">
            <v>2253080</v>
          </cell>
          <cell r="H6073">
            <v>0</v>
          </cell>
          <cell r="I6073">
            <v>0</v>
          </cell>
          <cell r="J6073">
            <v>0</v>
          </cell>
          <cell r="K6073">
            <v>0</v>
          </cell>
          <cell r="L6073">
            <v>8180</v>
          </cell>
          <cell r="M6073">
            <v>140.71</v>
          </cell>
          <cell r="N6073">
            <v>33.71</v>
          </cell>
          <cell r="O6073">
            <v>0.2395707483476654</v>
          </cell>
          <cell r="P6073">
            <v>240</v>
          </cell>
          <cell r="Q6073">
            <v>138000</v>
          </cell>
          <cell r="R6073">
            <v>8.4120176249022816</v>
          </cell>
          <cell r="S6073">
            <v>84.347188264058673</v>
          </cell>
          <cell r="T6073">
            <v>18203</v>
          </cell>
          <cell r="U6073">
            <v>4.96563993366631</v>
          </cell>
          <cell r="V6073">
            <v>3057270</v>
          </cell>
          <cell r="W6073">
            <v>58230.2</v>
          </cell>
          <cell r="X6073">
            <v>82.1</v>
          </cell>
          <cell r="Y6073">
            <v>0</v>
          </cell>
          <cell r="Z6073">
            <v>26.06640000000003</v>
          </cell>
        </row>
        <row r="6074">
          <cell r="A6074">
            <v>43691</v>
          </cell>
          <cell r="B6074">
            <v>0</v>
          </cell>
          <cell r="C6074">
            <v>0</v>
          </cell>
          <cell r="D6074">
            <v>451511</v>
          </cell>
          <cell r="E6074">
            <v>2256570</v>
          </cell>
          <cell r="F6074">
            <v>110520</v>
          </cell>
          <cell r="G6074">
            <v>2255980</v>
          </cell>
          <cell r="H6074">
            <v>0</v>
          </cell>
          <cell r="I6074">
            <v>0</v>
          </cell>
          <cell r="J6074">
            <v>0</v>
          </cell>
          <cell r="K6074">
            <v>0</v>
          </cell>
          <cell r="L6074">
            <v>5500</v>
          </cell>
          <cell r="M6074">
            <v>140.47</v>
          </cell>
          <cell r="N6074">
            <v>31.35</v>
          </cell>
          <cell r="O6074">
            <v>0.22317932654659359</v>
          </cell>
          <cell r="P6074">
            <v>240</v>
          </cell>
          <cell r="Q6074">
            <v>126000</v>
          </cell>
          <cell r="R6074">
            <v>8.4256068911511353</v>
          </cell>
          <cell r="S6074">
            <v>82.092909090909089</v>
          </cell>
          <cell r="T6074">
            <v>19029</v>
          </cell>
          <cell r="U6074">
            <v>5.6305188283123435</v>
          </cell>
          <cell r="V6074">
            <v>2818601</v>
          </cell>
          <cell r="W6074">
            <v>57546</v>
          </cell>
          <cell r="X6074">
            <v>78.599999999999994</v>
          </cell>
          <cell r="Y6074">
            <v>0</v>
          </cell>
          <cell r="Z6074">
            <v>21.67519999999999</v>
          </cell>
        </row>
        <row r="6075">
          <cell r="A6075">
            <v>43692</v>
          </cell>
          <cell r="B6075">
            <v>0</v>
          </cell>
          <cell r="C6075">
            <v>0</v>
          </cell>
          <cell r="D6075">
            <v>253985</v>
          </cell>
          <cell r="E6075">
            <v>2247110</v>
          </cell>
          <cell r="F6075">
            <v>110340</v>
          </cell>
          <cell r="G6075">
            <v>2265830</v>
          </cell>
          <cell r="H6075">
            <v>0</v>
          </cell>
          <cell r="I6075">
            <v>0</v>
          </cell>
          <cell r="J6075">
            <v>0</v>
          </cell>
          <cell r="K6075">
            <v>0</v>
          </cell>
          <cell r="L6075">
            <v>3260</v>
          </cell>
          <cell r="M6075">
            <v>140.09</v>
          </cell>
          <cell r="N6075">
            <v>32.15</v>
          </cell>
          <cell r="O6075">
            <v>0.22949532443429221</v>
          </cell>
          <cell r="P6075">
            <v>240</v>
          </cell>
          <cell r="Q6075">
            <v>113000</v>
          </cell>
          <cell r="R6075">
            <v>8.4140552501963022</v>
          </cell>
          <cell r="S6075">
            <v>77.909509202453989</v>
          </cell>
          <cell r="T6075">
            <v>19880</v>
          </cell>
          <cell r="U6075">
            <v>6.3489690534131613</v>
          </cell>
          <cell r="V6075">
            <v>2611435</v>
          </cell>
          <cell r="W6075">
            <v>57614.5</v>
          </cell>
          <cell r="X6075">
            <v>74.2</v>
          </cell>
          <cell r="Y6075">
            <v>0</v>
          </cell>
          <cell r="Z6075">
            <v>17.361600000000038</v>
          </cell>
        </row>
        <row r="6076">
          <cell r="A6076">
            <v>43693</v>
          </cell>
          <cell r="B6076">
            <v>0</v>
          </cell>
          <cell r="C6076">
            <v>0</v>
          </cell>
          <cell r="D6076">
            <v>363937</v>
          </cell>
          <cell r="E6076">
            <v>2191190</v>
          </cell>
          <cell r="F6076">
            <v>120860</v>
          </cell>
          <cell r="G6076">
            <v>2133880</v>
          </cell>
          <cell r="H6076">
            <v>0</v>
          </cell>
          <cell r="I6076">
            <v>0</v>
          </cell>
          <cell r="J6076">
            <v>0</v>
          </cell>
          <cell r="K6076">
            <v>0</v>
          </cell>
          <cell r="L6076">
            <v>4590</v>
          </cell>
          <cell r="M6076">
            <v>136.69999999999999</v>
          </cell>
          <cell r="N6076">
            <v>32.06</v>
          </cell>
          <cell r="O6076">
            <v>0.23452816386247261</v>
          </cell>
          <cell r="P6076">
            <v>240</v>
          </cell>
          <cell r="Q6076">
            <v>117000</v>
          </cell>
          <cell r="R6076">
            <v>8.4566569129480609</v>
          </cell>
          <cell r="S6076">
            <v>79.289106753812632</v>
          </cell>
          <cell r="T6076">
            <v>20078</v>
          </cell>
          <cell r="U6076">
            <v>6.2575236725738943</v>
          </cell>
          <cell r="V6076">
            <v>2675987</v>
          </cell>
          <cell r="W6076">
            <v>54766.5</v>
          </cell>
          <cell r="X6076">
            <v>74.2</v>
          </cell>
          <cell r="Y6076">
            <v>0</v>
          </cell>
          <cell r="Z6076">
            <v>18.950400000000016</v>
          </cell>
        </row>
        <row r="6077">
          <cell r="A6077">
            <v>43694</v>
          </cell>
          <cell r="B6077">
            <v>0</v>
          </cell>
          <cell r="C6077">
            <v>0</v>
          </cell>
          <cell r="D6077">
            <v>471282</v>
          </cell>
          <cell r="E6077">
            <v>2231260</v>
          </cell>
          <cell r="F6077">
            <v>122470</v>
          </cell>
          <cell r="G6077">
            <v>2175000</v>
          </cell>
          <cell r="H6077">
            <v>0</v>
          </cell>
          <cell r="I6077">
            <v>0</v>
          </cell>
          <cell r="J6077">
            <v>0</v>
          </cell>
          <cell r="K6077">
            <v>0</v>
          </cell>
          <cell r="L6077">
            <v>5720</v>
          </cell>
          <cell r="M6077">
            <v>140.02000000000001</v>
          </cell>
          <cell r="N6077">
            <v>31.4</v>
          </cell>
          <cell r="O6077">
            <v>0.22425367804599342</v>
          </cell>
          <cell r="P6077">
            <v>240</v>
          </cell>
          <cell r="Q6077">
            <v>133000</v>
          </cell>
          <cell r="R6077">
            <v>8.4049778603056708</v>
          </cell>
          <cell r="S6077">
            <v>82.391958041958048</v>
          </cell>
          <cell r="T6077">
            <v>18553</v>
          </cell>
          <cell r="U6077">
            <v>5.4772163799658191</v>
          </cell>
          <cell r="V6077">
            <v>2825012</v>
          </cell>
          <cell r="W6077">
            <v>56841</v>
          </cell>
          <cell r="X6077">
            <v>78.900000000000006</v>
          </cell>
          <cell r="Y6077">
            <v>0</v>
          </cell>
          <cell r="Z6077">
            <v>23.157600000000016</v>
          </cell>
        </row>
        <row r="6078">
          <cell r="A6078">
            <v>43695</v>
          </cell>
          <cell r="B6078">
            <v>0</v>
          </cell>
          <cell r="C6078">
            <v>0</v>
          </cell>
          <cell r="D6078">
            <v>469379</v>
          </cell>
          <cell r="E6078">
            <v>2229650</v>
          </cell>
          <cell r="F6078">
            <v>122140</v>
          </cell>
          <cell r="G6078">
            <v>2175570</v>
          </cell>
          <cell r="H6078">
            <v>0</v>
          </cell>
          <cell r="I6078">
            <v>0</v>
          </cell>
          <cell r="J6078">
            <v>0</v>
          </cell>
          <cell r="K6078">
            <v>0</v>
          </cell>
          <cell r="L6078">
            <v>5660</v>
          </cell>
          <cell r="M6078">
            <v>139.05000000000001</v>
          </cell>
          <cell r="N6078">
            <v>32.04</v>
          </cell>
          <cell r="O6078">
            <v>0.23042071197411002</v>
          </cell>
          <cell r="P6078">
            <v>240</v>
          </cell>
          <cell r="Q6078">
            <v>132000</v>
          </cell>
          <cell r="R6078">
            <v>8.4566343042071193</v>
          </cell>
          <cell r="S6078">
            <v>82.929151943462898</v>
          </cell>
          <cell r="T6078">
            <v>19583</v>
          </cell>
          <cell r="U6078">
            <v>5.789168249048533</v>
          </cell>
          <cell r="V6078">
            <v>2821169</v>
          </cell>
          <cell r="W6078">
            <v>56765.2</v>
          </cell>
          <cell r="X6078">
            <v>79.5</v>
          </cell>
          <cell r="Y6078">
            <v>0</v>
          </cell>
          <cell r="Z6078">
            <v>24.071200000000033</v>
          </cell>
        </row>
        <row r="6079">
          <cell r="A6079">
            <v>43696</v>
          </cell>
          <cell r="B6079">
            <v>0</v>
          </cell>
          <cell r="C6079">
            <v>0</v>
          </cell>
          <cell r="D6079">
            <v>707215</v>
          </cell>
          <cell r="E6079">
            <v>2219850</v>
          </cell>
          <cell r="F6079">
            <v>122410</v>
          </cell>
          <cell r="G6079">
            <v>2166940</v>
          </cell>
          <cell r="H6079">
            <v>0</v>
          </cell>
          <cell r="I6079">
            <v>0</v>
          </cell>
          <cell r="J6079">
            <v>0</v>
          </cell>
          <cell r="K6079">
            <v>0</v>
          </cell>
          <cell r="L6079">
            <v>8420</v>
          </cell>
          <cell r="M6079">
            <v>140.49</v>
          </cell>
          <cell r="N6079">
            <v>33.03</v>
          </cell>
          <cell r="O6079">
            <v>0.23510570147341447</v>
          </cell>
          <cell r="P6079">
            <v>240</v>
          </cell>
          <cell r="Q6079">
            <v>139000</v>
          </cell>
          <cell r="R6079">
            <v>8.3360381521816507</v>
          </cell>
          <cell r="S6079">
            <v>83.992280285035633</v>
          </cell>
          <cell r="T6079">
            <v>18959</v>
          </cell>
          <cell r="U6079">
            <v>5.1850912042236779</v>
          </cell>
          <cell r="V6079">
            <v>3049475</v>
          </cell>
          <cell r="W6079">
            <v>56505.1</v>
          </cell>
          <cell r="X6079">
            <v>79.5</v>
          </cell>
          <cell r="Y6079">
            <v>0</v>
          </cell>
          <cell r="Z6079">
            <v>24.005600000000015</v>
          </cell>
        </row>
        <row r="6080">
          <cell r="A6080">
            <v>43697</v>
          </cell>
          <cell r="B6080">
            <v>0</v>
          </cell>
          <cell r="C6080">
            <v>0</v>
          </cell>
          <cell r="D6080">
            <v>712978</v>
          </cell>
          <cell r="E6080">
            <v>2218350</v>
          </cell>
          <cell r="F6080">
            <v>122700</v>
          </cell>
          <cell r="G6080">
            <v>2157070</v>
          </cell>
          <cell r="H6080">
            <v>0</v>
          </cell>
          <cell r="I6080">
            <v>0</v>
          </cell>
          <cell r="J6080">
            <v>0</v>
          </cell>
          <cell r="K6080">
            <v>0</v>
          </cell>
          <cell r="L6080">
            <v>8500</v>
          </cell>
          <cell r="M6080">
            <v>139.68</v>
          </cell>
          <cell r="N6080">
            <v>33.57</v>
          </cell>
          <cell r="O6080">
            <v>0.24033505154639173</v>
          </cell>
          <cell r="P6080">
            <v>240</v>
          </cell>
          <cell r="Q6080">
            <v>144000</v>
          </cell>
          <cell r="R6080">
            <v>8.3800472508591071</v>
          </cell>
          <cell r="S6080">
            <v>83.879764705882351</v>
          </cell>
          <cell r="T6080">
            <v>22339</v>
          </cell>
          <cell r="U6080">
            <v>6.1003782545543137</v>
          </cell>
          <cell r="V6080">
            <v>3054028</v>
          </cell>
          <cell r="W6080">
            <v>56410.6</v>
          </cell>
          <cell r="X6080">
            <v>78.2</v>
          </cell>
          <cell r="Y6080">
            <v>0</v>
          </cell>
          <cell r="Z6080">
            <v>24.91200000000002</v>
          </cell>
        </row>
        <row r="6081">
          <cell r="A6081">
            <v>43698</v>
          </cell>
          <cell r="B6081">
            <v>0</v>
          </cell>
          <cell r="C6081">
            <v>0</v>
          </cell>
          <cell r="D6081">
            <v>538709</v>
          </cell>
          <cell r="E6081">
            <v>2199600</v>
          </cell>
          <cell r="F6081">
            <v>121400</v>
          </cell>
          <cell r="G6081">
            <v>2143140</v>
          </cell>
          <cell r="H6081">
            <v>0</v>
          </cell>
          <cell r="I6081">
            <v>0</v>
          </cell>
          <cell r="J6081">
            <v>0</v>
          </cell>
          <cell r="K6081">
            <v>0</v>
          </cell>
          <cell r="L6081">
            <v>6450</v>
          </cell>
          <cell r="M6081">
            <v>137.30000000000001</v>
          </cell>
          <cell r="N6081">
            <v>32.11</v>
          </cell>
          <cell r="O6081">
            <v>0.23386744355426073</v>
          </cell>
          <cell r="P6081">
            <v>240</v>
          </cell>
          <cell r="Q6081">
            <v>134000</v>
          </cell>
          <cell r="R6081">
            <v>8.4522942461762565</v>
          </cell>
          <cell r="S6081">
            <v>83.520775193798443</v>
          </cell>
          <cell r="T6081">
            <v>16688</v>
          </cell>
          <cell r="U6081">
            <v>4.8668560332537325</v>
          </cell>
          <cell r="V6081">
            <v>2859709</v>
          </cell>
          <cell r="W6081">
            <v>55019.12</v>
          </cell>
          <cell r="X6081">
            <v>77.400000000000006</v>
          </cell>
          <cell r="Y6081">
            <v>0</v>
          </cell>
          <cell r="Z6081">
            <v>22.406400000000005</v>
          </cell>
        </row>
        <row r="6082">
          <cell r="A6082">
            <v>43699</v>
          </cell>
          <cell r="B6082">
            <v>0</v>
          </cell>
          <cell r="C6082">
            <v>0</v>
          </cell>
          <cell r="D6082">
            <v>476770</v>
          </cell>
          <cell r="E6082">
            <v>2162690</v>
          </cell>
          <cell r="F6082">
            <v>116080</v>
          </cell>
          <cell r="G6082">
            <v>2105910</v>
          </cell>
          <cell r="H6082">
            <v>0</v>
          </cell>
          <cell r="I6082">
            <v>0</v>
          </cell>
          <cell r="J6082">
            <v>0</v>
          </cell>
          <cell r="K6082">
            <v>0</v>
          </cell>
          <cell r="L6082">
            <v>5720</v>
          </cell>
          <cell r="M6082">
            <v>135.19999999999999</v>
          </cell>
          <cell r="N6082">
            <v>32.770000000000003</v>
          </cell>
          <cell r="O6082">
            <v>0.24238165680473378</v>
          </cell>
          <cell r="P6082">
            <v>240</v>
          </cell>
          <cell r="Q6082">
            <v>121000</v>
          </cell>
          <cell r="R6082">
            <v>8.4274038461538456</v>
          </cell>
          <cell r="S6082">
            <v>83.3513986013986</v>
          </cell>
          <cell r="T6082">
            <v>16851</v>
          </cell>
          <cell r="U6082">
            <v>5.1001741945317436</v>
          </cell>
          <cell r="V6082">
            <v>2755540</v>
          </cell>
          <cell r="W6082">
            <v>53092.09</v>
          </cell>
          <cell r="X6082">
            <v>74.099999999999994</v>
          </cell>
          <cell r="Y6082">
            <v>0</v>
          </cell>
          <cell r="Z6082">
            <v>21.05680000000001</v>
          </cell>
        </row>
        <row r="6083">
          <cell r="A6083">
            <v>43700</v>
          </cell>
          <cell r="B6083">
            <v>0</v>
          </cell>
          <cell r="C6083">
            <v>0</v>
          </cell>
          <cell r="D6083">
            <v>369487</v>
          </cell>
          <cell r="E6083">
            <v>2169250</v>
          </cell>
          <cell r="F6083">
            <v>119460</v>
          </cell>
          <cell r="G6083">
            <v>2116020</v>
          </cell>
          <cell r="H6083">
            <v>0</v>
          </cell>
          <cell r="I6083">
            <v>0</v>
          </cell>
          <cell r="J6083">
            <v>0</v>
          </cell>
          <cell r="K6083">
            <v>0</v>
          </cell>
          <cell r="L6083">
            <v>4610</v>
          </cell>
          <cell r="M6083">
            <v>136.55000000000001</v>
          </cell>
          <cell r="N6083">
            <v>31.58</v>
          </cell>
          <cell r="O6083">
            <v>0.23127059685097032</v>
          </cell>
          <cell r="P6083">
            <v>240</v>
          </cell>
          <cell r="Q6083">
            <v>118000</v>
          </cell>
          <cell r="R6083">
            <v>8.380483339436104</v>
          </cell>
          <cell r="S6083">
            <v>80.149023861171372</v>
          </cell>
          <cell r="T6083">
            <v>20366</v>
          </cell>
          <cell r="U6083">
            <v>6.3897611802285539</v>
          </cell>
          <cell r="V6083">
            <v>2658197</v>
          </cell>
          <cell r="W6083">
            <v>53798.2</v>
          </cell>
          <cell r="X6083">
            <v>74.5</v>
          </cell>
          <cell r="Y6083">
            <v>0</v>
          </cell>
          <cell r="Z6083">
            <v>21.44880000000002</v>
          </cell>
        </row>
        <row r="6084">
          <cell r="A6084">
            <v>43701</v>
          </cell>
          <cell r="B6084">
            <v>0</v>
          </cell>
          <cell r="C6084">
            <v>0</v>
          </cell>
          <cell r="D6084">
            <v>77852</v>
          </cell>
          <cell r="E6084">
            <v>2132700</v>
          </cell>
          <cell r="F6084">
            <v>109000</v>
          </cell>
          <cell r="G6084">
            <v>2080100</v>
          </cell>
          <cell r="H6084">
            <v>0</v>
          </cell>
          <cell r="I6084">
            <v>0</v>
          </cell>
          <cell r="J6084">
            <v>0</v>
          </cell>
          <cell r="K6084">
            <v>0</v>
          </cell>
          <cell r="L6084">
            <v>960</v>
          </cell>
          <cell r="M6084">
            <v>138.35</v>
          </cell>
          <cell r="N6084">
            <v>33.130000000000003</v>
          </cell>
          <cell r="O6084">
            <v>0.23946512468377307</v>
          </cell>
          <cell r="P6084">
            <v>240</v>
          </cell>
          <cell r="Q6084">
            <v>95000</v>
          </cell>
          <cell r="R6084">
            <v>8.1015540296349844</v>
          </cell>
          <cell r="S6084">
            <v>81.095833333333331</v>
          </cell>
          <cell r="T6084">
            <v>19325</v>
          </cell>
          <cell r="U6084">
            <v>6.9483460599288147</v>
          </cell>
          <cell r="V6084">
            <v>2319552</v>
          </cell>
          <cell r="W6084">
            <v>49851.1</v>
          </cell>
          <cell r="X6084">
            <v>70.400000000000006</v>
          </cell>
          <cell r="Y6084">
            <v>0</v>
          </cell>
          <cell r="Z6084">
            <v>14.484800000000021</v>
          </cell>
        </row>
        <row r="6085">
          <cell r="A6085">
            <v>43702</v>
          </cell>
          <cell r="B6085">
            <v>0</v>
          </cell>
          <cell r="C6085">
            <v>0</v>
          </cell>
          <cell r="D6085">
            <v>183120</v>
          </cell>
          <cell r="E6085">
            <v>2157200</v>
          </cell>
          <cell r="F6085">
            <v>114500</v>
          </cell>
          <cell r="G6085">
            <v>2108300</v>
          </cell>
          <cell r="H6085">
            <v>0</v>
          </cell>
          <cell r="I6085">
            <v>0</v>
          </cell>
          <cell r="J6085">
            <v>0</v>
          </cell>
          <cell r="K6085">
            <v>0</v>
          </cell>
          <cell r="L6085">
            <v>2220</v>
          </cell>
          <cell r="M6085">
            <v>138.80000000000001</v>
          </cell>
          <cell r="N6085">
            <v>33.33</v>
          </cell>
          <cell r="O6085">
            <v>0.24012968299711812</v>
          </cell>
          <cell r="P6085">
            <v>240</v>
          </cell>
          <cell r="Q6085">
            <v>114000</v>
          </cell>
          <cell r="R6085">
            <v>8.1833573487031703</v>
          </cell>
          <cell r="S6085">
            <v>82.486486486486484</v>
          </cell>
          <cell r="T6085">
            <v>19294</v>
          </cell>
          <cell r="U6085">
            <v>6.5549392623491745</v>
          </cell>
          <cell r="V6085">
            <v>2454820</v>
          </cell>
          <cell r="W6085">
            <v>52794.6</v>
          </cell>
          <cell r="X6085">
            <v>70.400000000000006</v>
          </cell>
          <cell r="Y6085">
            <v>0</v>
          </cell>
          <cell r="Z6085">
            <v>16.224000000000018</v>
          </cell>
        </row>
        <row r="6086">
          <cell r="A6086">
            <v>43703</v>
          </cell>
          <cell r="B6086">
            <v>0</v>
          </cell>
          <cell r="C6086">
            <v>0</v>
          </cell>
          <cell r="D6086">
            <v>409218</v>
          </cell>
          <cell r="E6086">
            <v>2263000</v>
          </cell>
          <cell r="F6086">
            <v>123200</v>
          </cell>
          <cell r="G6086">
            <v>2207700</v>
          </cell>
          <cell r="H6086">
            <v>0</v>
          </cell>
          <cell r="I6086">
            <v>0</v>
          </cell>
          <cell r="J6086">
            <v>0</v>
          </cell>
          <cell r="K6086">
            <v>0</v>
          </cell>
          <cell r="L6086">
            <v>5120</v>
          </cell>
          <cell r="M6086">
            <v>143.75</v>
          </cell>
          <cell r="N6086">
            <v>34.44</v>
          </cell>
          <cell r="O6086">
            <v>0.23958260869565215</v>
          </cell>
          <cell r="P6086">
            <v>240</v>
          </cell>
          <cell r="Q6086">
            <v>125000</v>
          </cell>
          <cell r="R6086">
            <v>8.2998260869565215</v>
          </cell>
          <cell r="S6086">
            <v>79.925390625000006</v>
          </cell>
          <cell r="T6086">
            <v>18165</v>
          </cell>
          <cell r="U6086">
            <v>5.4194435322373975</v>
          </cell>
          <cell r="V6086">
            <v>2795418</v>
          </cell>
          <cell r="W6086">
            <v>57433.2</v>
          </cell>
          <cell r="X6086">
            <v>76</v>
          </cell>
          <cell r="Y6086">
            <v>0</v>
          </cell>
          <cell r="Z6086">
            <v>22.696000000000026</v>
          </cell>
        </row>
        <row r="6087">
          <cell r="A6087">
            <v>43704</v>
          </cell>
          <cell r="B6087">
            <v>0</v>
          </cell>
          <cell r="C6087">
            <v>0</v>
          </cell>
          <cell r="D6087">
            <v>341718</v>
          </cell>
          <cell r="E6087">
            <v>2245600</v>
          </cell>
          <cell r="F6087">
            <v>123600</v>
          </cell>
          <cell r="G6087">
            <v>2190600</v>
          </cell>
          <cell r="H6087">
            <v>0</v>
          </cell>
          <cell r="I6087">
            <v>0</v>
          </cell>
          <cell r="J6087">
            <v>0</v>
          </cell>
          <cell r="K6087">
            <v>0</v>
          </cell>
          <cell r="L6087">
            <v>4090</v>
          </cell>
          <cell r="M6087">
            <v>141.85</v>
          </cell>
          <cell r="N6087">
            <v>32.49</v>
          </cell>
          <cell r="O6087">
            <v>0.22904476559746212</v>
          </cell>
          <cell r="P6087">
            <v>240</v>
          </cell>
          <cell r="Q6087">
            <v>116000</v>
          </cell>
          <cell r="R6087">
            <v>8.3510750793091297</v>
          </cell>
          <cell r="S6087">
            <v>83.54963325183374</v>
          </cell>
          <cell r="T6087">
            <v>18801</v>
          </cell>
          <cell r="U6087">
            <v>5.7840310920507374</v>
          </cell>
          <cell r="V6087">
            <v>2710918</v>
          </cell>
          <cell r="W6087">
            <v>56619.199999999997</v>
          </cell>
          <cell r="X6087">
            <v>74.099999999999994</v>
          </cell>
          <cell r="Y6087">
            <v>0</v>
          </cell>
          <cell r="Z6087">
            <v>19.772000000000006</v>
          </cell>
        </row>
        <row r="6088">
          <cell r="A6088">
            <v>43705</v>
          </cell>
          <cell r="B6088">
            <v>0</v>
          </cell>
          <cell r="C6088">
            <v>0</v>
          </cell>
          <cell r="D6088">
            <v>45920</v>
          </cell>
          <cell r="E6088">
            <v>2109100</v>
          </cell>
          <cell r="F6088">
            <v>114500</v>
          </cell>
          <cell r="G6088">
            <v>2062100</v>
          </cell>
          <cell r="H6088">
            <v>0</v>
          </cell>
          <cell r="I6088">
            <v>0</v>
          </cell>
          <cell r="J6088">
            <v>0</v>
          </cell>
          <cell r="K6088">
            <v>0</v>
          </cell>
          <cell r="L6088">
            <v>1430</v>
          </cell>
          <cell r="M6088">
            <v>133.6</v>
          </cell>
          <cell r="N6088">
            <v>31.24</v>
          </cell>
          <cell r="O6088">
            <v>0.23383233532934131</v>
          </cell>
          <cell r="P6088">
            <v>240</v>
          </cell>
          <cell r="Q6088">
            <v>97000</v>
          </cell>
          <cell r="R6088">
            <v>8.3218562874251489</v>
          </cell>
          <cell r="S6088">
            <v>32.111888111888113</v>
          </cell>
          <cell r="T6088">
            <v>20194</v>
          </cell>
          <cell r="U6088">
            <v>7.4208625612464303</v>
          </cell>
          <cell r="V6088">
            <v>2269520</v>
          </cell>
          <cell r="W6088">
            <v>50519.9</v>
          </cell>
          <cell r="X6088">
            <v>71.900000000000006</v>
          </cell>
          <cell r="Y6088">
            <v>0</v>
          </cell>
          <cell r="Z6088">
            <v>13.8536</v>
          </cell>
        </row>
        <row r="6089">
          <cell r="A6089">
            <v>43706</v>
          </cell>
          <cell r="B6089">
            <v>0</v>
          </cell>
          <cell r="C6089">
            <v>0</v>
          </cell>
          <cell r="D6089">
            <v>86888</v>
          </cell>
          <cell r="E6089">
            <v>2146300</v>
          </cell>
          <cell r="F6089">
            <v>115500</v>
          </cell>
          <cell r="G6089">
            <v>2097200</v>
          </cell>
          <cell r="H6089">
            <v>0</v>
          </cell>
          <cell r="I6089">
            <v>0</v>
          </cell>
          <cell r="J6089">
            <v>0</v>
          </cell>
          <cell r="K6089">
            <v>0</v>
          </cell>
          <cell r="L6089">
            <v>1410</v>
          </cell>
          <cell r="M6089">
            <v>133.19999999999999</v>
          </cell>
          <cell r="N6089">
            <v>31.33</v>
          </cell>
          <cell r="O6089">
            <v>0.23521021021021021</v>
          </cell>
          <cell r="P6089">
            <v>240</v>
          </cell>
          <cell r="Q6089">
            <v>101000</v>
          </cell>
          <cell r="R6089">
            <v>8.4902402402402402</v>
          </cell>
          <cell r="S6089">
            <v>61.622695035460993</v>
          </cell>
          <cell r="T6089">
            <v>18051</v>
          </cell>
          <cell r="U6089">
            <v>6.4097632380290603</v>
          </cell>
          <cell r="V6089">
            <v>2348688</v>
          </cell>
          <cell r="W6089">
            <v>52169.4</v>
          </cell>
          <cell r="X6089">
            <v>70</v>
          </cell>
          <cell r="Y6089">
            <v>0</v>
          </cell>
          <cell r="Z6089">
            <v>13.211199999999984</v>
          </cell>
        </row>
        <row r="6090">
          <cell r="A6090">
            <v>43707</v>
          </cell>
          <cell r="B6090">
            <v>0</v>
          </cell>
          <cell r="C6090">
            <v>0</v>
          </cell>
          <cell r="D6090">
            <v>202596</v>
          </cell>
          <cell r="E6090">
            <v>2173200</v>
          </cell>
          <cell r="F6090">
            <v>116400</v>
          </cell>
          <cell r="G6090">
            <v>2122000</v>
          </cell>
          <cell r="H6090">
            <v>0</v>
          </cell>
          <cell r="I6090">
            <v>0</v>
          </cell>
          <cell r="J6090">
            <v>0</v>
          </cell>
          <cell r="K6090">
            <v>0</v>
          </cell>
          <cell r="L6090">
            <v>2900</v>
          </cell>
          <cell r="M6090">
            <v>134.69999999999999</v>
          </cell>
          <cell r="N6090">
            <v>31.21</v>
          </cell>
          <cell r="O6090">
            <v>0.23170007423904976</v>
          </cell>
          <cell r="P6090">
            <v>240</v>
          </cell>
          <cell r="Q6090">
            <v>95000</v>
          </cell>
          <cell r="R6090">
            <v>8.4988864142538976</v>
          </cell>
          <cell r="S6090">
            <v>69.860689655172408</v>
          </cell>
          <cell r="T6090">
            <v>18771</v>
          </cell>
          <cell r="U6090">
            <v>6.2816142871587948</v>
          </cell>
          <cell r="V6090">
            <v>2492196</v>
          </cell>
          <cell r="W6090">
            <v>53400.2</v>
          </cell>
          <cell r="X6090">
            <v>74.099999999999994</v>
          </cell>
          <cell r="Y6090">
            <v>0</v>
          </cell>
          <cell r="Z6090">
            <v>16.899999999999991</v>
          </cell>
        </row>
        <row r="6091">
          <cell r="A6091">
            <v>43708</v>
          </cell>
          <cell r="B6091">
            <v>0</v>
          </cell>
          <cell r="C6091">
            <v>0</v>
          </cell>
          <cell r="D6091">
            <v>250910</v>
          </cell>
          <cell r="E6091">
            <v>2259900</v>
          </cell>
          <cell r="F6091">
            <v>122400</v>
          </cell>
          <cell r="G6091">
            <v>2206400</v>
          </cell>
          <cell r="H6091">
            <v>0</v>
          </cell>
          <cell r="I6091">
            <v>0</v>
          </cell>
          <cell r="J6091">
            <v>0</v>
          </cell>
          <cell r="K6091">
            <v>0</v>
          </cell>
          <cell r="L6091">
            <v>3450</v>
          </cell>
          <cell r="M6091">
            <v>140.4</v>
          </cell>
          <cell r="N6091">
            <v>33.590000000000003</v>
          </cell>
          <cell r="O6091">
            <v>0.23924501424501426</v>
          </cell>
          <cell r="P6091">
            <v>240</v>
          </cell>
          <cell r="Q6091">
            <v>112000</v>
          </cell>
          <cell r="R6091">
            <v>8.4839743589743595</v>
          </cell>
          <cell r="S6091">
            <v>72.727536231884059</v>
          </cell>
          <cell r="T6091">
            <v>21381</v>
          </cell>
          <cell r="U6091">
            <v>6.7718693153983169</v>
          </cell>
          <cell r="V6091">
            <v>2633210</v>
          </cell>
          <cell r="W6091">
            <v>57243.4</v>
          </cell>
          <cell r="X6091">
            <v>75.5</v>
          </cell>
          <cell r="Y6091">
            <v>0</v>
          </cell>
          <cell r="Z6091">
            <v>20.128799999999998</v>
          </cell>
        </row>
        <row r="6092">
          <cell r="A6092">
            <v>43709</v>
          </cell>
          <cell r="B6092">
            <v>0</v>
          </cell>
          <cell r="C6092">
            <v>0</v>
          </cell>
          <cell r="D6092">
            <v>360547</v>
          </cell>
          <cell r="E6092">
            <v>2220100</v>
          </cell>
          <cell r="F6092">
            <v>123300</v>
          </cell>
          <cell r="G6092">
            <v>2167300</v>
          </cell>
          <cell r="H6092">
            <v>0</v>
          </cell>
          <cell r="I6092">
            <v>0</v>
          </cell>
          <cell r="J6092">
            <v>0</v>
          </cell>
          <cell r="K6092">
            <v>0</v>
          </cell>
          <cell r="L6092">
            <v>4640</v>
          </cell>
          <cell r="M6092">
            <v>137.85</v>
          </cell>
          <cell r="N6092">
            <v>32.840000000000003</v>
          </cell>
          <cell r="O6092">
            <v>0.2382299601015597</v>
          </cell>
          <cell r="P6092">
            <v>240</v>
          </cell>
          <cell r="Q6092">
            <v>117000</v>
          </cell>
          <cell r="R6092">
            <v>8.499818643453029</v>
          </cell>
          <cell r="S6092">
            <v>77.704094827586204</v>
          </cell>
          <cell r="T6092">
            <v>17620</v>
          </cell>
          <cell r="U6092">
            <v>5.4346775288125091</v>
          </cell>
          <cell r="V6092">
            <v>2703947</v>
          </cell>
          <cell r="W6092">
            <v>55395.1</v>
          </cell>
          <cell r="X6092">
            <v>74.900000000000006</v>
          </cell>
          <cell r="Y6092">
            <v>0</v>
          </cell>
          <cell r="Z6092">
            <v>20.749600000000029</v>
          </cell>
        </row>
        <row r="6093">
          <cell r="A6093">
            <v>43710</v>
          </cell>
          <cell r="B6093">
            <v>0</v>
          </cell>
          <cell r="C6093">
            <v>0</v>
          </cell>
          <cell r="D6093">
            <v>308024</v>
          </cell>
          <cell r="E6093">
            <v>2263600</v>
          </cell>
          <cell r="F6093">
            <v>119200</v>
          </cell>
          <cell r="G6093">
            <v>2211800</v>
          </cell>
          <cell r="H6093">
            <v>0</v>
          </cell>
          <cell r="I6093">
            <v>0</v>
          </cell>
          <cell r="J6093">
            <v>0</v>
          </cell>
          <cell r="K6093">
            <v>0</v>
          </cell>
          <cell r="L6093">
            <v>4070</v>
          </cell>
          <cell r="M6093">
            <v>142.4</v>
          </cell>
          <cell r="N6093">
            <v>34.39</v>
          </cell>
          <cell r="O6093">
            <v>0.24150280898876403</v>
          </cell>
          <cell r="P6093">
            <v>240</v>
          </cell>
          <cell r="Q6093">
            <v>117000</v>
          </cell>
          <cell r="R6093">
            <v>8.3665730337078656</v>
          </cell>
          <cell r="S6093">
            <v>75.681572481572488</v>
          </cell>
          <cell r="T6093">
            <v>19706</v>
          </cell>
          <cell r="U6093">
            <v>6.1077216495764874</v>
          </cell>
          <cell r="V6093">
            <v>2690824</v>
          </cell>
          <cell r="W6093">
            <v>57269.8</v>
          </cell>
          <cell r="X6093">
            <v>73.900000000000006</v>
          </cell>
          <cell r="Y6093">
            <v>0</v>
          </cell>
          <cell r="Z6093">
            <v>19.127200000000002</v>
          </cell>
        </row>
        <row r="6094">
          <cell r="A6094">
            <v>43711</v>
          </cell>
          <cell r="B6094">
            <v>0</v>
          </cell>
          <cell r="C6094">
            <v>0</v>
          </cell>
          <cell r="D6094">
            <v>480813</v>
          </cell>
          <cell r="E6094">
            <v>2228330</v>
          </cell>
          <cell r="F6094">
            <v>116890</v>
          </cell>
          <cell r="G6094">
            <v>2177650</v>
          </cell>
          <cell r="H6094">
            <v>0</v>
          </cell>
          <cell r="I6094">
            <v>0</v>
          </cell>
          <cell r="J6094">
            <v>0</v>
          </cell>
          <cell r="K6094">
            <v>0</v>
          </cell>
          <cell r="L6094">
            <v>6210</v>
          </cell>
          <cell r="M6094">
            <v>139.66999999999999</v>
          </cell>
          <cell r="N6094">
            <v>33.97</v>
          </cell>
          <cell r="O6094">
            <v>0.24321615235913224</v>
          </cell>
          <cell r="P6094">
            <v>240</v>
          </cell>
          <cell r="Q6094">
            <v>128000</v>
          </cell>
          <cell r="R6094">
            <v>8.3955752845994134</v>
          </cell>
          <cell r="S6094">
            <v>77.425603864734299</v>
          </cell>
          <cell r="T6094">
            <v>19149</v>
          </cell>
          <cell r="U6094">
            <v>5.6511250930190844</v>
          </cell>
          <cell r="V6094">
            <v>2826033</v>
          </cell>
          <cell r="W6094">
            <v>56222.5</v>
          </cell>
          <cell r="X6094">
            <v>74.8</v>
          </cell>
          <cell r="Y6094">
            <v>0</v>
          </cell>
          <cell r="Z6094">
            <v>19.852800000000002</v>
          </cell>
        </row>
        <row r="6095">
          <cell r="A6095">
            <v>43712</v>
          </cell>
          <cell r="B6095">
            <v>0</v>
          </cell>
          <cell r="C6095">
            <v>0</v>
          </cell>
          <cell r="D6095">
            <v>474249</v>
          </cell>
          <cell r="E6095">
            <v>2218150</v>
          </cell>
          <cell r="F6095">
            <v>111610</v>
          </cell>
          <cell r="G6095">
            <v>2213140</v>
          </cell>
          <cell r="H6095">
            <v>0</v>
          </cell>
          <cell r="I6095">
            <v>0</v>
          </cell>
          <cell r="J6095">
            <v>0</v>
          </cell>
          <cell r="K6095">
            <v>0</v>
          </cell>
          <cell r="L6095">
            <v>5820</v>
          </cell>
          <cell r="M6095">
            <v>139.61000000000001</v>
          </cell>
          <cell r="N6095">
            <v>32.14</v>
          </cell>
          <cell r="O6095">
            <v>0.23021273547740131</v>
          </cell>
          <cell r="P6095">
            <v>240</v>
          </cell>
          <cell r="Q6095">
            <v>122000</v>
          </cell>
          <cell r="R6095">
            <v>8.3438149129718493</v>
          </cell>
          <cell r="S6095">
            <v>81.486082474226805</v>
          </cell>
          <cell r="T6095">
            <v>20331</v>
          </cell>
          <cell r="U6095">
            <v>6.0470754551786392</v>
          </cell>
          <cell r="V6095">
            <v>2804009</v>
          </cell>
          <cell r="W6095">
            <v>56107.7</v>
          </cell>
          <cell r="X6095">
            <v>78.7</v>
          </cell>
          <cell r="Y6095">
            <v>0</v>
          </cell>
          <cell r="Z6095">
            <v>22.103200000000015</v>
          </cell>
        </row>
        <row r="6096">
          <cell r="A6096">
            <v>43713</v>
          </cell>
          <cell r="B6096">
            <v>0</v>
          </cell>
          <cell r="C6096">
            <v>0</v>
          </cell>
          <cell r="D6096">
            <v>152509</v>
          </cell>
          <cell r="E6096">
            <v>2182820</v>
          </cell>
          <cell r="F6096">
            <v>115360</v>
          </cell>
          <cell r="G6096">
            <v>2134040</v>
          </cell>
          <cell r="H6096">
            <v>0</v>
          </cell>
          <cell r="I6096">
            <v>0</v>
          </cell>
          <cell r="J6096">
            <v>0</v>
          </cell>
          <cell r="K6096">
            <v>0</v>
          </cell>
          <cell r="L6096">
            <v>2300</v>
          </cell>
          <cell r="M6096">
            <v>133.25</v>
          </cell>
          <cell r="N6096">
            <v>31.26</v>
          </cell>
          <cell r="O6096">
            <v>0.23459662288930583</v>
          </cell>
          <cell r="P6096">
            <v>240</v>
          </cell>
          <cell r="Q6096">
            <v>112000</v>
          </cell>
          <cell r="R6096">
            <v>8.623564727954971</v>
          </cell>
          <cell r="S6096">
            <v>66.308260869565217</v>
          </cell>
          <cell r="T6096">
            <v>20041</v>
          </cell>
          <cell r="U6096">
            <v>6.8202019921744466</v>
          </cell>
          <cell r="V6096">
            <v>2450689</v>
          </cell>
          <cell r="W6096">
            <v>54406.2</v>
          </cell>
          <cell r="X6096">
            <v>71.400000000000006</v>
          </cell>
          <cell r="Y6096">
            <v>0</v>
          </cell>
          <cell r="Z6096">
            <v>14.576000000000036</v>
          </cell>
        </row>
        <row r="6097">
          <cell r="A6097">
            <v>43714</v>
          </cell>
          <cell r="B6097">
            <v>0</v>
          </cell>
          <cell r="C6097">
            <v>0</v>
          </cell>
          <cell r="D6097">
            <v>333032</v>
          </cell>
          <cell r="E6097">
            <v>2160590</v>
          </cell>
          <cell r="F6097">
            <v>111390</v>
          </cell>
          <cell r="G6097">
            <v>2119100</v>
          </cell>
          <cell r="H6097">
            <v>0</v>
          </cell>
          <cell r="I6097">
            <v>0</v>
          </cell>
          <cell r="J6097">
            <v>0</v>
          </cell>
          <cell r="K6097">
            <v>0</v>
          </cell>
          <cell r="L6097">
            <v>4610</v>
          </cell>
          <cell r="M6097">
            <v>134.03</v>
          </cell>
          <cell r="N6097">
            <v>30.62</v>
          </cell>
          <cell r="O6097">
            <v>0.2284563157502052</v>
          </cell>
          <cell r="P6097">
            <v>240</v>
          </cell>
          <cell r="Q6097">
            <v>127000</v>
          </cell>
          <cell r="R6097">
            <v>8.4756397821383267</v>
          </cell>
          <cell r="S6097">
            <v>72.241214750542298</v>
          </cell>
          <cell r="T6097">
            <v>18413</v>
          </cell>
          <cell r="U6097">
            <v>5.89496017676694</v>
          </cell>
          <cell r="V6097">
            <v>2605012</v>
          </cell>
          <cell r="W6097">
            <v>53893.3</v>
          </cell>
          <cell r="X6097">
            <v>74.2</v>
          </cell>
          <cell r="Y6097">
            <v>0</v>
          </cell>
          <cell r="Z6097">
            <v>18.179200000000037</v>
          </cell>
        </row>
        <row r="6098">
          <cell r="A6098">
            <v>43715</v>
          </cell>
          <cell r="B6098">
            <v>0</v>
          </cell>
          <cell r="C6098">
            <v>0</v>
          </cell>
          <cell r="D6098">
            <v>49838</v>
          </cell>
          <cell r="E6098">
            <v>2156530</v>
          </cell>
          <cell r="F6098">
            <v>112260</v>
          </cell>
          <cell r="G6098">
            <v>2111350</v>
          </cell>
          <cell r="H6098">
            <v>0</v>
          </cell>
          <cell r="I6098">
            <v>0</v>
          </cell>
          <cell r="J6098">
            <v>0</v>
          </cell>
          <cell r="K6098">
            <v>0</v>
          </cell>
          <cell r="L6098">
            <v>1490</v>
          </cell>
          <cell r="M6098">
            <v>132.63</v>
          </cell>
          <cell r="N6098">
            <v>30.82</v>
          </cell>
          <cell r="O6098">
            <v>0.23237578225137601</v>
          </cell>
          <cell r="P6098">
            <v>240</v>
          </cell>
          <cell r="Q6098">
            <v>101000</v>
          </cell>
          <cell r="R6098">
            <v>8.5530799969840903</v>
          </cell>
          <cell r="S6098">
            <v>33.448322147651005</v>
          </cell>
          <cell r="T6098">
            <v>21288</v>
          </cell>
          <cell r="U6098">
            <v>7.6571972735600529</v>
          </cell>
          <cell r="V6098">
            <v>2318628</v>
          </cell>
          <cell r="W6098">
            <v>53117.1</v>
          </cell>
          <cell r="X6098">
            <v>71.599999999999994</v>
          </cell>
          <cell r="Y6098">
            <v>0</v>
          </cell>
          <cell r="Z6098">
            <v>14.396800000000013</v>
          </cell>
        </row>
        <row r="6099">
          <cell r="A6099">
            <v>43716</v>
          </cell>
          <cell r="B6099">
            <v>0</v>
          </cell>
          <cell r="C6099">
            <v>0</v>
          </cell>
          <cell r="D6099">
            <v>116511</v>
          </cell>
          <cell r="E6099">
            <v>2144830</v>
          </cell>
          <cell r="F6099">
            <v>107860</v>
          </cell>
          <cell r="G6099">
            <v>2104000</v>
          </cell>
          <cell r="H6099">
            <v>0</v>
          </cell>
          <cell r="I6099">
            <v>0</v>
          </cell>
          <cell r="J6099">
            <v>0</v>
          </cell>
          <cell r="K6099">
            <v>0</v>
          </cell>
          <cell r="L6099">
            <v>1750</v>
          </cell>
          <cell r="M6099">
            <v>132.37</v>
          </cell>
          <cell r="N6099">
            <v>31.9</v>
          </cell>
          <cell r="O6099">
            <v>0.24099116113923091</v>
          </cell>
          <cell r="P6099">
            <v>240</v>
          </cell>
          <cell r="Q6099">
            <v>106000</v>
          </cell>
          <cell r="R6099">
            <v>8.5090654982246736</v>
          </cell>
          <cell r="S6099">
            <v>66.577714285714279</v>
          </cell>
          <cell r="T6099">
            <v>19364</v>
          </cell>
          <cell r="U6099">
            <v>6.816465128961199</v>
          </cell>
          <cell r="V6099">
            <v>2369201</v>
          </cell>
          <cell r="W6099">
            <v>52759.5</v>
          </cell>
          <cell r="X6099">
            <v>67.3</v>
          </cell>
          <cell r="Y6099">
            <v>0</v>
          </cell>
          <cell r="Z6099">
            <v>13.440799999999982</v>
          </cell>
        </row>
      </sheetData>
      <sheetData sheetId="10" refreshError="1"/>
      <sheetData sheetId="11" refreshError="1"/>
      <sheetData sheetId="12" refreshError="1"/>
      <sheetData sheetId="13" refreshError="1"/>
      <sheetData sheetId="1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rrell, Justin M" refreshedDate="43790.662572222223" createdVersion="6" refreshedVersion="6" recordCount="288" xr:uid="{00000000-000A-0000-FFFF-FFFF00000000}">
  <cacheSource type="worksheet">
    <worksheetSource name="trv_trans_data"/>
  </cacheSource>
  <cacheFields count="6">
    <cacheField name="subcode" numFmtId="0">
      <sharedItems containsString="0" containsBlank="1" containsNumber="1" containsInteger="1" minValue="1040" maxValue="8499"/>
    </cacheField>
    <cacheField name="trans_fy" numFmtId="0">
      <sharedItems containsSemiMixedTypes="0" containsString="0" containsNumber="1" containsInteger="1" minValue="1999" maxValue="2020" count="22">
        <n v="2001"/>
        <n v="2004"/>
        <n v="2006"/>
        <n v="2008"/>
        <n v="2013"/>
        <n v="2014"/>
        <n v="2017"/>
        <n v="2018"/>
        <n v="2000"/>
        <n v="2002"/>
        <n v="2003"/>
        <n v="1999"/>
        <n v="2005"/>
        <n v="2007"/>
        <n v="2009"/>
        <n v="2010"/>
        <n v="2011"/>
        <n v="2012"/>
        <n v="2015"/>
        <n v="2016"/>
        <n v="2019"/>
        <n v="2020"/>
      </sharedItems>
    </cacheField>
    <cacheField name="gallons" numFmtId="0">
      <sharedItems containsSemiMixedTypes="0" containsString="0" containsNumber="1" minValue="-3383" maxValue="162472.18"/>
    </cacheField>
    <cacheField name="cost" numFmtId="0">
      <sharedItems containsSemiMixedTypes="0" containsString="0" containsNumber="1" minValue="-10529.27" maxValue="375645.52"/>
    </cacheField>
    <cacheField name="purch" numFmtId="0">
      <sharedItems containsMixedTypes="1" containsNumber="1" containsInteger="1" minValue="0" maxValue="0" count="4">
        <e v="#N/A"/>
        <s v="off-campus"/>
        <s v="on-campus"/>
        <n v="0"/>
      </sharedItems>
    </cacheField>
    <cacheField name="fuel" numFmtId="0">
      <sharedItems containsMixedTypes="1" containsNumber="1" containsInteger="1" minValue="0" maxValue="0" count="7">
        <e v="#N/A"/>
        <s v="propane"/>
        <s v="diesel"/>
        <s v="gasoline"/>
        <s v="ethanol"/>
        <n v="0"/>
        <s v="other"/>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8">
  <r>
    <m/>
    <x v="0"/>
    <n v="4.2"/>
    <n v="5.41"/>
    <x v="0"/>
    <x v="0"/>
  </r>
  <r>
    <m/>
    <x v="1"/>
    <n v="0"/>
    <n v="0"/>
    <x v="0"/>
    <x v="0"/>
  </r>
  <r>
    <m/>
    <x v="2"/>
    <n v="0"/>
    <n v="0"/>
    <x v="0"/>
    <x v="0"/>
  </r>
  <r>
    <m/>
    <x v="3"/>
    <n v="0"/>
    <n v="0"/>
    <x v="0"/>
    <x v="0"/>
  </r>
  <r>
    <m/>
    <x v="4"/>
    <n v="5.18"/>
    <n v="20.010000000000002"/>
    <x v="0"/>
    <x v="0"/>
  </r>
  <r>
    <m/>
    <x v="5"/>
    <n v="150"/>
    <n v="510.45"/>
    <x v="0"/>
    <x v="0"/>
  </r>
  <r>
    <m/>
    <x v="6"/>
    <n v="23.1"/>
    <n v="48.14"/>
    <x v="0"/>
    <x v="0"/>
  </r>
  <r>
    <m/>
    <x v="7"/>
    <n v="0"/>
    <n v="15"/>
    <x v="0"/>
    <x v="0"/>
  </r>
  <r>
    <n v="1040"/>
    <x v="8"/>
    <n v="59.3"/>
    <n v="1050.01"/>
    <x v="1"/>
    <x v="1"/>
  </r>
  <r>
    <n v="1040"/>
    <x v="0"/>
    <n v="0"/>
    <n v="883.58"/>
    <x v="1"/>
    <x v="1"/>
  </r>
  <r>
    <n v="1040"/>
    <x v="9"/>
    <n v="0"/>
    <n v="544.94000000000005"/>
    <x v="1"/>
    <x v="1"/>
  </r>
  <r>
    <n v="1040"/>
    <x v="10"/>
    <n v="0"/>
    <n v="12.38"/>
    <x v="1"/>
    <x v="1"/>
  </r>
  <r>
    <n v="1041"/>
    <x v="11"/>
    <n v="7.8"/>
    <n v="7.52"/>
    <x v="2"/>
    <x v="2"/>
  </r>
  <r>
    <n v="1041"/>
    <x v="8"/>
    <n v="10142.200000000001"/>
    <n v="11162.32"/>
    <x v="2"/>
    <x v="2"/>
  </r>
  <r>
    <n v="1041"/>
    <x v="0"/>
    <n v="10496.5"/>
    <n v="14170.94"/>
    <x v="2"/>
    <x v="2"/>
  </r>
  <r>
    <n v="1041"/>
    <x v="9"/>
    <n v="10446.299999999999"/>
    <n v="12621.22"/>
    <x v="2"/>
    <x v="2"/>
  </r>
  <r>
    <n v="1041"/>
    <x v="10"/>
    <n v="9691.2000000000007"/>
    <n v="12755.23"/>
    <x v="2"/>
    <x v="2"/>
  </r>
  <r>
    <n v="1041"/>
    <x v="1"/>
    <n v="9678.1"/>
    <n v="14444.69"/>
    <x v="2"/>
    <x v="2"/>
  </r>
  <r>
    <n v="1041"/>
    <x v="12"/>
    <n v="7469.8"/>
    <n v="14311.37"/>
    <x v="2"/>
    <x v="2"/>
  </r>
  <r>
    <n v="1041"/>
    <x v="2"/>
    <n v="8640.84"/>
    <n v="19465.68"/>
    <x v="2"/>
    <x v="2"/>
  </r>
  <r>
    <n v="1041"/>
    <x v="13"/>
    <n v="9568.2999999999993"/>
    <n v="24627.01"/>
    <x v="2"/>
    <x v="2"/>
  </r>
  <r>
    <n v="1041"/>
    <x v="3"/>
    <n v="10583"/>
    <n v="32422.86"/>
    <x v="2"/>
    <x v="2"/>
  </r>
  <r>
    <n v="1041"/>
    <x v="14"/>
    <n v="13191.3"/>
    <n v="42316.55"/>
    <x v="2"/>
    <x v="2"/>
  </r>
  <r>
    <n v="1041"/>
    <x v="15"/>
    <n v="14193.3"/>
    <n v="36638.26"/>
    <x v="2"/>
    <x v="2"/>
  </r>
  <r>
    <n v="1041"/>
    <x v="16"/>
    <n v="12478.9"/>
    <n v="42115.02"/>
    <x v="2"/>
    <x v="2"/>
  </r>
  <r>
    <n v="1041"/>
    <x v="17"/>
    <n v="13905.9"/>
    <n v="57502.02"/>
    <x v="2"/>
    <x v="2"/>
  </r>
  <r>
    <n v="1041"/>
    <x v="4"/>
    <n v="15117.5"/>
    <n v="58272.12"/>
    <x v="2"/>
    <x v="2"/>
  </r>
  <r>
    <n v="1041"/>
    <x v="5"/>
    <n v="12658.8"/>
    <n v="48541.88"/>
    <x v="2"/>
    <x v="2"/>
  </r>
  <r>
    <n v="1041"/>
    <x v="18"/>
    <n v="12449.9"/>
    <n v="41966.67"/>
    <x v="2"/>
    <x v="2"/>
  </r>
  <r>
    <n v="1041"/>
    <x v="19"/>
    <n v="13103.4"/>
    <n v="31193.64"/>
    <x v="2"/>
    <x v="2"/>
  </r>
  <r>
    <n v="1041"/>
    <x v="6"/>
    <n v="9779.6"/>
    <n v="21631.16"/>
    <x v="2"/>
    <x v="2"/>
  </r>
  <r>
    <n v="1041"/>
    <x v="7"/>
    <n v="10070.5"/>
    <n v="25553.93"/>
    <x v="2"/>
    <x v="2"/>
  </r>
  <r>
    <n v="1041"/>
    <x v="20"/>
    <n v="12534.1"/>
    <n v="37782.81"/>
    <x v="2"/>
    <x v="2"/>
  </r>
  <r>
    <n v="1041"/>
    <x v="21"/>
    <n v="3177.1"/>
    <n v="9228.44"/>
    <x v="2"/>
    <x v="2"/>
  </r>
  <r>
    <n v="1042"/>
    <x v="11"/>
    <n v="1425"/>
    <n v="1449.87"/>
    <x v="2"/>
    <x v="3"/>
  </r>
  <r>
    <n v="1042"/>
    <x v="8"/>
    <n v="162472.18"/>
    <n v="194132.11"/>
    <x v="2"/>
    <x v="3"/>
  </r>
  <r>
    <n v="1042"/>
    <x v="0"/>
    <n v="159804.9"/>
    <n v="223714.58"/>
    <x v="2"/>
    <x v="3"/>
  </r>
  <r>
    <n v="1042"/>
    <x v="9"/>
    <n v="157798.18"/>
    <n v="189557.67"/>
    <x v="2"/>
    <x v="3"/>
  </r>
  <r>
    <n v="1042"/>
    <x v="10"/>
    <n v="150469.24"/>
    <n v="199009.94"/>
    <x v="2"/>
    <x v="3"/>
  </r>
  <r>
    <n v="1042"/>
    <x v="1"/>
    <n v="147020.9"/>
    <n v="218245.23"/>
    <x v="2"/>
    <x v="3"/>
  </r>
  <r>
    <n v="1042"/>
    <x v="12"/>
    <n v="150500.06"/>
    <n v="266941.59999999998"/>
    <x v="2"/>
    <x v="3"/>
  </r>
  <r>
    <n v="1042"/>
    <x v="2"/>
    <n v="148010.26999999999"/>
    <n v="339162.43"/>
    <x v="2"/>
    <x v="3"/>
  </r>
  <r>
    <n v="1042"/>
    <x v="13"/>
    <n v="139275.93"/>
    <n v="322067.33"/>
    <x v="2"/>
    <x v="3"/>
  </r>
  <r>
    <n v="1042"/>
    <x v="3"/>
    <n v="132250"/>
    <n v="375645.52"/>
    <x v="2"/>
    <x v="3"/>
  </r>
  <r>
    <n v="1042"/>
    <x v="14"/>
    <n v="129897.4"/>
    <n v="315513.33"/>
    <x v="2"/>
    <x v="3"/>
  </r>
  <r>
    <n v="1042"/>
    <x v="15"/>
    <n v="113444.2"/>
    <n v="279944.65999999997"/>
    <x v="2"/>
    <x v="3"/>
  </r>
  <r>
    <n v="1042"/>
    <x v="16"/>
    <n v="104360.52"/>
    <n v="311232.71999999997"/>
    <x v="2"/>
    <x v="3"/>
  </r>
  <r>
    <n v="1042"/>
    <x v="17"/>
    <n v="106340.7"/>
    <n v="362772.31"/>
    <x v="2"/>
    <x v="3"/>
  </r>
  <r>
    <n v="1042"/>
    <x v="4"/>
    <n v="101602.81"/>
    <n v="339999.21"/>
    <x v="2"/>
    <x v="3"/>
  </r>
  <r>
    <n v="1042"/>
    <x v="5"/>
    <n v="108272.66"/>
    <n v="355993.42"/>
    <x v="2"/>
    <x v="3"/>
  </r>
  <r>
    <n v="1042"/>
    <x v="18"/>
    <n v="101232.5"/>
    <n v="269297.71000000002"/>
    <x v="2"/>
    <x v="3"/>
  </r>
  <r>
    <n v="1042"/>
    <x v="19"/>
    <n v="93463.21"/>
    <n v="191210.65"/>
    <x v="2"/>
    <x v="3"/>
  </r>
  <r>
    <n v="1042"/>
    <x v="6"/>
    <n v="86236.9"/>
    <n v="174477.07"/>
    <x v="2"/>
    <x v="3"/>
  </r>
  <r>
    <n v="1042"/>
    <x v="7"/>
    <n v="80227.899999999994"/>
    <n v="178347.6"/>
    <x v="2"/>
    <x v="3"/>
  </r>
  <r>
    <n v="1042"/>
    <x v="20"/>
    <n v="81879.42"/>
    <n v="191129.41"/>
    <x v="2"/>
    <x v="3"/>
  </r>
  <r>
    <n v="1042"/>
    <x v="21"/>
    <n v="22947.3"/>
    <n v="55462.64"/>
    <x v="2"/>
    <x v="3"/>
  </r>
  <r>
    <n v="1044"/>
    <x v="11"/>
    <n v="74.599999999999994"/>
    <n v="100.72"/>
    <x v="2"/>
    <x v="4"/>
  </r>
  <r>
    <n v="1044"/>
    <x v="8"/>
    <n v="5249.1"/>
    <n v="7384.51"/>
    <x v="2"/>
    <x v="4"/>
  </r>
  <r>
    <n v="1044"/>
    <x v="0"/>
    <n v="6268.9"/>
    <n v="10740.19"/>
    <x v="2"/>
    <x v="4"/>
  </r>
  <r>
    <n v="1044"/>
    <x v="9"/>
    <n v="6522.7"/>
    <n v="11444.99"/>
    <x v="2"/>
    <x v="4"/>
  </r>
  <r>
    <n v="1044"/>
    <x v="10"/>
    <n v="7849.3"/>
    <n v="9386.06"/>
    <x v="2"/>
    <x v="4"/>
  </r>
  <r>
    <n v="1044"/>
    <x v="1"/>
    <n v="7953.31"/>
    <n v="13290.71"/>
    <x v="2"/>
    <x v="4"/>
  </r>
  <r>
    <n v="1044"/>
    <x v="12"/>
    <n v="8588.1"/>
    <n v="16741.21"/>
    <x v="2"/>
    <x v="4"/>
  </r>
  <r>
    <n v="1044"/>
    <x v="2"/>
    <n v="13061.5"/>
    <n v="33325.79"/>
    <x v="2"/>
    <x v="4"/>
  </r>
  <r>
    <n v="1044"/>
    <x v="13"/>
    <n v="13467.78"/>
    <n v="39386.769999999997"/>
    <x v="2"/>
    <x v="4"/>
  </r>
  <r>
    <n v="1044"/>
    <x v="3"/>
    <n v="11902.44"/>
    <n v="34151.230000000003"/>
    <x v="2"/>
    <x v="4"/>
  </r>
  <r>
    <n v="1044"/>
    <x v="14"/>
    <n v="11866.2"/>
    <n v="29537.47"/>
    <x v="2"/>
    <x v="4"/>
  </r>
  <r>
    <n v="1044"/>
    <x v="15"/>
    <n v="13699.3"/>
    <n v="33099.97"/>
    <x v="2"/>
    <x v="4"/>
  </r>
  <r>
    <n v="1044"/>
    <x v="16"/>
    <n v="27733"/>
    <n v="84283.63"/>
    <x v="2"/>
    <x v="4"/>
  </r>
  <r>
    <n v="1044"/>
    <x v="17"/>
    <n v="29228.3"/>
    <n v="95708.49"/>
    <x v="2"/>
    <x v="4"/>
  </r>
  <r>
    <n v="1044"/>
    <x v="4"/>
    <n v="29545.73"/>
    <n v="96213.73"/>
    <x v="2"/>
    <x v="4"/>
  </r>
  <r>
    <n v="1044"/>
    <x v="5"/>
    <n v="24568.3"/>
    <n v="78398.559999999998"/>
    <x v="2"/>
    <x v="4"/>
  </r>
  <r>
    <n v="1044"/>
    <x v="18"/>
    <n v="20955.900000000001"/>
    <n v="56446.69"/>
    <x v="2"/>
    <x v="4"/>
  </r>
  <r>
    <n v="1044"/>
    <x v="19"/>
    <n v="20665.16"/>
    <n v="45668.59"/>
    <x v="2"/>
    <x v="4"/>
  </r>
  <r>
    <n v="1044"/>
    <x v="6"/>
    <n v="17046.599999999999"/>
    <n v="35163.08"/>
    <x v="2"/>
    <x v="4"/>
  </r>
  <r>
    <n v="1044"/>
    <x v="7"/>
    <n v="18798.91"/>
    <n v="42802.69"/>
    <x v="2"/>
    <x v="4"/>
  </r>
  <r>
    <n v="1044"/>
    <x v="20"/>
    <n v="21715.1"/>
    <n v="53321.81"/>
    <x v="2"/>
    <x v="4"/>
  </r>
  <r>
    <n v="1044"/>
    <x v="21"/>
    <n v="6648.9"/>
    <n v="17396.25"/>
    <x v="2"/>
    <x v="4"/>
  </r>
  <r>
    <n v="1045"/>
    <x v="21"/>
    <n v="0"/>
    <n v="0"/>
    <x v="1"/>
    <x v="4"/>
  </r>
  <r>
    <n v="1046"/>
    <x v="1"/>
    <n v="1"/>
    <n v="34.380000000000003"/>
    <x v="1"/>
    <x v="3"/>
  </r>
  <r>
    <n v="1046"/>
    <x v="13"/>
    <n v="14.73"/>
    <n v="67.11"/>
    <x v="1"/>
    <x v="3"/>
  </r>
  <r>
    <n v="1046"/>
    <x v="14"/>
    <n v="2"/>
    <n v="45.4"/>
    <x v="1"/>
    <x v="3"/>
  </r>
  <r>
    <n v="1046"/>
    <x v="15"/>
    <n v="2.44"/>
    <n v="6"/>
    <x v="1"/>
    <x v="3"/>
  </r>
  <r>
    <n v="1047"/>
    <x v="8"/>
    <n v="10436"/>
    <n v="10316.69"/>
    <x v="2"/>
    <x v="2"/>
  </r>
  <r>
    <n v="1047"/>
    <x v="0"/>
    <n v="16078"/>
    <n v="20637.77"/>
    <x v="2"/>
    <x v="2"/>
  </r>
  <r>
    <n v="1047"/>
    <x v="9"/>
    <n v="13112"/>
    <n v="13988.29"/>
    <x v="2"/>
    <x v="2"/>
  </r>
  <r>
    <n v="1047"/>
    <x v="10"/>
    <n v="12099"/>
    <n v="13658.52"/>
    <x v="2"/>
    <x v="2"/>
  </r>
  <r>
    <n v="1047"/>
    <x v="1"/>
    <n v="14269"/>
    <n v="19927.96"/>
    <x v="2"/>
    <x v="2"/>
  </r>
  <r>
    <n v="1047"/>
    <x v="12"/>
    <n v="13697"/>
    <n v="27334.799999999999"/>
    <x v="2"/>
    <x v="2"/>
  </r>
  <r>
    <n v="1047"/>
    <x v="2"/>
    <n v="18800"/>
    <n v="53158.15"/>
    <x v="2"/>
    <x v="2"/>
  </r>
  <r>
    <n v="1047"/>
    <x v="13"/>
    <n v="13647"/>
    <n v="38725.1"/>
    <x v="2"/>
    <x v="2"/>
  </r>
  <r>
    <n v="1047"/>
    <x v="3"/>
    <n v="14784"/>
    <n v="56701.11"/>
    <x v="2"/>
    <x v="2"/>
  </r>
  <r>
    <n v="1047"/>
    <x v="14"/>
    <n v="17880"/>
    <n v="56825.7"/>
    <x v="2"/>
    <x v="2"/>
  </r>
  <r>
    <n v="1047"/>
    <x v="15"/>
    <n v="17500"/>
    <n v="49223.73"/>
    <x v="2"/>
    <x v="2"/>
  </r>
  <r>
    <n v="1047"/>
    <x v="16"/>
    <n v="17822"/>
    <n v="67292.98"/>
    <x v="2"/>
    <x v="2"/>
  </r>
  <r>
    <n v="1047"/>
    <x v="17"/>
    <n v="14921"/>
    <n v="74052.33"/>
    <x v="2"/>
    <x v="2"/>
  </r>
  <r>
    <n v="1047"/>
    <x v="4"/>
    <n v="19166"/>
    <n v="80158.210000000006"/>
    <x v="2"/>
    <x v="2"/>
  </r>
  <r>
    <n v="1047"/>
    <x v="5"/>
    <n v="21740"/>
    <n v="88510.99"/>
    <x v="2"/>
    <x v="2"/>
  </r>
  <r>
    <n v="1047"/>
    <x v="18"/>
    <n v="18484.5"/>
    <n v="65607.14"/>
    <x v="2"/>
    <x v="2"/>
  </r>
  <r>
    <n v="1047"/>
    <x v="19"/>
    <n v="21146.799999999999"/>
    <n v="45917.5"/>
    <x v="2"/>
    <x v="2"/>
  </r>
  <r>
    <n v="1047"/>
    <x v="6"/>
    <n v="16869.8"/>
    <n v="36210.82"/>
    <x v="2"/>
    <x v="2"/>
  </r>
  <r>
    <n v="1047"/>
    <x v="7"/>
    <n v="13659.7"/>
    <n v="44936.15"/>
    <x v="2"/>
    <x v="2"/>
  </r>
  <r>
    <n v="1047"/>
    <x v="20"/>
    <n v="16969"/>
    <n v="52702.17"/>
    <x v="2"/>
    <x v="2"/>
  </r>
  <r>
    <n v="1047"/>
    <x v="21"/>
    <n v="7840"/>
    <n v="22500.81"/>
    <x v="2"/>
    <x v="2"/>
  </r>
  <r>
    <n v="1048"/>
    <x v="8"/>
    <n v="4439"/>
    <n v="5850.35"/>
    <x v="2"/>
    <x v="3"/>
  </r>
  <r>
    <n v="1048"/>
    <x v="0"/>
    <n v="5194"/>
    <n v="8024.79"/>
    <x v="2"/>
    <x v="3"/>
  </r>
  <r>
    <n v="1048"/>
    <x v="9"/>
    <n v="3467"/>
    <n v="5514.24"/>
    <x v="2"/>
    <x v="3"/>
  </r>
  <r>
    <n v="1048"/>
    <x v="10"/>
    <n v="3446"/>
    <n v="5109.7299999999996"/>
    <x v="2"/>
    <x v="3"/>
  </r>
  <r>
    <n v="1048"/>
    <x v="1"/>
    <n v="5081"/>
    <n v="8913.91"/>
    <x v="2"/>
    <x v="3"/>
  </r>
  <r>
    <n v="1048"/>
    <x v="12"/>
    <n v="6512"/>
    <n v="16004.66"/>
    <x v="2"/>
    <x v="3"/>
  </r>
  <r>
    <n v="1048"/>
    <x v="2"/>
    <n v="13078"/>
    <n v="39160.11"/>
    <x v="2"/>
    <x v="3"/>
  </r>
  <r>
    <n v="1048"/>
    <x v="13"/>
    <n v="-3383"/>
    <n v="-10529.27"/>
    <x v="2"/>
    <x v="3"/>
  </r>
  <r>
    <n v="1048"/>
    <x v="3"/>
    <n v="4468"/>
    <n v="19693.59"/>
    <x v="2"/>
    <x v="3"/>
  </r>
  <r>
    <n v="1048"/>
    <x v="14"/>
    <n v="5286"/>
    <n v="16900.78"/>
    <x v="2"/>
    <x v="3"/>
  </r>
  <r>
    <n v="1048"/>
    <x v="15"/>
    <n v="4356"/>
    <n v="13396.04"/>
    <x v="2"/>
    <x v="3"/>
  </r>
  <r>
    <n v="1048"/>
    <x v="16"/>
    <n v="5455"/>
    <n v="21935.759999999998"/>
    <x v="2"/>
    <x v="3"/>
  </r>
  <r>
    <n v="1048"/>
    <x v="17"/>
    <n v="3586"/>
    <n v="16318.68"/>
    <x v="2"/>
    <x v="3"/>
  </r>
  <r>
    <n v="1048"/>
    <x v="4"/>
    <n v="5044"/>
    <n v="20926.84"/>
    <x v="2"/>
    <x v="3"/>
  </r>
  <r>
    <n v="1048"/>
    <x v="5"/>
    <n v="3620"/>
    <n v="15006.73"/>
    <x v="2"/>
    <x v="3"/>
  </r>
  <r>
    <n v="1048"/>
    <x v="18"/>
    <n v="3798"/>
    <n v="12962.4"/>
    <x v="2"/>
    <x v="3"/>
  </r>
  <r>
    <n v="1048"/>
    <x v="19"/>
    <n v="3410.9"/>
    <n v="8511.61"/>
    <x v="2"/>
    <x v="3"/>
  </r>
  <r>
    <n v="1048"/>
    <x v="6"/>
    <n v="3295.4"/>
    <n v="8198.02"/>
    <x v="2"/>
    <x v="3"/>
  </r>
  <r>
    <n v="1048"/>
    <x v="7"/>
    <n v="1886.4"/>
    <n v="5601.29"/>
    <x v="2"/>
    <x v="3"/>
  </r>
  <r>
    <n v="1048"/>
    <x v="20"/>
    <n v="4964"/>
    <n v="13854.25"/>
    <x v="2"/>
    <x v="3"/>
  </r>
  <r>
    <n v="1048"/>
    <x v="21"/>
    <n v="193"/>
    <n v="581.30999999999995"/>
    <x v="2"/>
    <x v="3"/>
  </r>
  <r>
    <n v="1049"/>
    <x v="3"/>
    <n v="10.5"/>
    <n v="26.35"/>
    <x v="3"/>
    <x v="5"/>
  </r>
  <r>
    <n v="2203"/>
    <x v="13"/>
    <n v="0"/>
    <n v="0"/>
    <x v="0"/>
    <x v="0"/>
  </r>
  <r>
    <n v="2203"/>
    <x v="17"/>
    <n v="1"/>
    <n v="3.15"/>
    <x v="0"/>
    <x v="0"/>
  </r>
  <r>
    <n v="2209"/>
    <x v="8"/>
    <n v="0"/>
    <n v="0"/>
    <x v="0"/>
    <x v="0"/>
  </r>
  <r>
    <n v="2280"/>
    <x v="12"/>
    <n v="0"/>
    <n v="0"/>
    <x v="0"/>
    <x v="0"/>
  </r>
  <r>
    <n v="2281"/>
    <x v="15"/>
    <n v="0"/>
    <n v="0"/>
    <x v="0"/>
    <x v="0"/>
  </r>
  <r>
    <n v="2285"/>
    <x v="5"/>
    <n v="0"/>
    <n v="0"/>
    <x v="0"/>
    <x v="0"/>
  </r>
  <r>
    <n v="2289"/>
    <x v="15"/>
    <n v="0"/>
    <n v="0"/>
    <x v="0"/>
    <x v="0"/>
  </r>
  <r>
    <n v="2350"/>
    <x v="9"/>
    <n v="0"/>
    <n v="0"/>
    <x v="0"/>
    <x v="0"/>
  </r>
  <r>
    <n v="8062"/>
    <x v="1"/>
    <n v="92.82"/>
    <n v="542.29999999999995"/>
    <x v="0"/>
    <x v="0"/>
  </r>
  <r>
    <n v="8062"/>
    <x v="12"/>
    <n v="22.5"/>
    <n v="266.16000000000003"/>
    <x v="0"/>
    <x v="0"/>
  </r>
  <r>
    <n v="8120"/>
    <x v="12"/>
    <n v="3"/>
    <n v="1.8"/>
    <x v="0"/>
    <x v="0"/>
  </r>
  <r>
    <n v="8120"/>
    <x v="3"/>
    <n v="1"/>
    <n v="19"/>
    <x v="0"/>
    <x v="0"/>
  </r>
  <r>
    <n v="8120"/>
    <x v="14"/>
    <n v="2"/>
    <n v="38"/>
    <x v="0"/>
    <x v="0"/>
  </r>
  <r>
    <n v="8122"/>
    <x v="13"/>
    <n v="0"/>
    <n v="0"/>
    <x v="0"/>
    <x v="0"/>
  </r>
  <r>
    <n v="8122"/>
    <x v="3"/>
    <n v="14.5"/>
    <n v="162.97999999999999"/>
    <x v="0"/>
    <x v="0"/>
  </r>
  <r>
    <n v="8122"/>
    <x v="14"/>
    <n v="6"/>
    <n v="67.44"/>
    <x v="0"/>
    <x v="0"/>
  </r>
  <r>
    <n v="8122"/>
    <x v="15"/>
    <n v="13.75"/>
    <n v="157.36000000000001"/>
    <x v="0"/>
    <x v="0"/>
  </r>
  <r>
    <n v="8122"/>
    <x v="16"/>
    <n v="0"/>
    <n v="0"/>
    <x v="0"/>
    <x v="0"/>
  </r>
  <r>
    <n v="8122"/>
    <x v="5"/>
    <n v="0"/>
    <n v="0"/>
    <x v="0"/>
    <x v="0"/>
  </r>
  <r>
    <n v="8203"/>
    <x v="15"/>
    <n v="5.28"/>
    <n v="17.63"/>
    <x v="3"/>
    <x v="5"/>
  </r>
  <r>
    <n v="8220"/>
    <x v="1"/>
    <n v="25.02"/>
    <n v="40.340000000000003"/>
    <x v="3"/>
    <x v="5"/>
  </r>
  <r>
    <n v="8241"/>
    <x v="8"/>
    <n v="0"/>
    <n v="70"/>
    <x v="1"/>
    <x v="2"/>
  </r>
  <r>
    <n v="8241"/>
    <x v="0"/>
    <n v="0"/>
    <n v="87.3"/>
    <x v="1"/>
    <x v="2"/>
  </r>
  <r>
    <n v="8241"/>
    <x v="9"/>
    <n v="0"/>
    <n v="157.68"/>
    <x v="1"/>
    <x v="2"/>
  </r>
  <r>
    <n v="8241"/>
    <x v="10"/>
    <n v="0"/>
    <n v="27.44"/>
    <x v="1"/>
    <x v="2"/>
  </r>
  <r>
    <n v="8241"/>
    <x v="14"/>
    <n v="18.739999999999998"/>
    <n v="38.770000000000003"/>
    <x v="1"/>
    <x v="2"/>
  </r>
  <r>
    <n v="8241"/>
    <x v="16"/>
    <n v="681.86"/>
    <n v="831.69"/>
    <x v="1"/>
    <x v="2"/>
  </r>
  <r>
    <n v="8241"/>
    <x v="17"/>
    <n v="464.91"/>
    <n v="873.08"/>
    <x v="1"/>
    <x v="2"/>
  </r>
  <r>
    <n v="8241"/>
    <x v="5"/>
    <n v="1"/>
    <n v="172"/>
    <x v="1"/>
    <x v="2"/>
  </r>
  <r>
    <n v="8241"/>
    <x v="19"/>
    <n v="0"/>
    <n v="350.14"/>
    <x v="1"/>
    <x v="2"/>
  </r>
  <r>
    <n v="8242"/>
    <x v="11"/>
    <n v="0"/>
    <n v="66.510000000000005"/>
    <x v="1"/>
    <x v="3"/>
  </r>
  <r>
    <n v="8242"/>
    <x v="8"/>
    <n v="0"/>
    <n v="2445.84"/>
    <x v="1"/>
    <x v="3"/>
  </r>
  <r>
    <n v="8242"/>
    <x v="0"/>
    <n v="0"/>
    <n v="3672.34"/>
    <x v="1"/>
    <x v="3"/>
  </r>
  <r>
    <n v="8242"/>
    <x v="9"/>
    <n v="0"/>
    <n v="3707.18"/>
    <x v="1"/>
    <x v="3"/>
  </r>
  <r>
    <n v="8242"/>
    <x v="10"/>
    <n v="0"/>
    <n v="2131.9"/>
    <x v="1"/>
    <x v="3"/>
  </r>
  <r>
    <n v="8242"/>
    <x v="1"/>
    <n v="898.57"/>
    <n v="2368"/>
    <x v="1"/>
    <x v="3"/>
  </r>
  <r>
    <n v="8242"/>
    <x v="12"/>
    <n v="637.69000000000005"/>
    <n v="2008.38"/>
    <x v="1"/>
    <x v="3"/>
  </r>
  <r>
    <n v="8242"/>
    <x v="2"/>
    <n v="862.52"/>
    <n v="2767.02"/>
    <x v="1"/>
    <x v="3"/>
  </r>
  <r>
    <n v="8242"/>
    <x v="13"/>
    <n v="342.95"/>
    <n v="1144.6600000000001"/>
    <x v="1"/>
    <x v="3"/>
  </r>
  <r>
    <n v="8242"/>
    <x v="14"/>
    <n v="324.74"/>
    <n v="1674.15"/>
    <x v="1"/>
    <x v="3"/>
  </r>
  <r>
    <n v="8242"/>
    <x v="15"/>
    <n v="265.92"/>
    <n v="703.34"/>
    <x v="1"/>
    <x v="3"/>
  </r>
  <r>
    <n v="8242"/>
    <x v="16"/>
    <n v="339.94"/>
    <n v="1255.5"/>
    <x v="1"/>
    <x v="3"/>
  </r>
  <r>
    <n v="8242"/>
    <x v="17"/>
    <n v="104.63"/>
    <n v="369.22"/>
    <x v="1"/>
    <x v="3"/>
  </r>
  <r>
    <n v="8242"/>
    <x v="4"/>
    <n v="1"/>
    <n v="1106.58"/>
    <x v="1"/>
    <x v="3"/>
  </r>
  <r>
    <n v="8242"/>
    <x v="5"/>
    <n v="1"/>
    <n v="539.91"/>
    <x v="1"/>
    <x v="3"/>
  </r>
  <r>
    <n v="8242"/>
    <x v="18"/>
    <n v="0"/>
    <n v="566.17999999999995"/>
    <x v="1"/>
    <x v="3"/>
  </r>
  <r>
    <n v="8242"/>
    <x v="19"/>
    <n v="0"/>
    <n v="422.33"/>
    <x v="1"/>
    <x v="3"/>
  </r>
  <r>
    <n v="8242"/>
    <x v="6"/>
    <n v="0"/>
    <n v="429.92"/>
    <x v="1"/>
    <x v="3"/>
  </r>
  <r>
    <n v="8242"/>
    <x v="7"/>
    <n v="0"/>
    <n v="430.82"/>
    <x v="1"/>
    <x v="3"/>
  </r>
  <r>
    <n v="8242"/>
    <x v="20"/>
    <n v="0"/>
    <n v="1308.67"/>
    <x v="1"/>
    <x v="3"/>
  </r>
  <r>
    <n v="8242"/>
    <x v="21"/>
    <n v="0"/>
    <n v="12.96"/>
    <x v="1"/>
    <x v="3"/>
  </r>
  <r>
    <n v="8243"/>
    <x v="8"/>
    <n v="0"/>
    <n v="16"/>
    <x v="1"/>
    <x v="3"/>
  </r>
  <r>
    <n v="8243"/>
    <x v="13"/>
    <n v="39.130000000000003"/>
    <n v="415.82"/>
    <x v="1"/>
    <x v="3"/>
  </r>
  <r>
    <n v="8243"/>
    <x v="3"/>
    <n v="676.88"/>
    <n v="2222.7600000000002"/>
    <x v="1"/>
    <x v="3"/>
  </r>
  <r>
    <n v="8243"/>
    <x v="14"/>
    <n v="91.9"/>
    <n v="415.11"/>
    <x v="1"/>
    <x v="3"/>
  </r>
  <r>
    <n v="8244"/>
    <x v="10"/>
    <n v="0"/>
    <n v="0"/>
    <x v="1"/>
    <x v="3"/>
  </r>
  <r>
    <n v="8244"/>
    <x v="1"/>
    <n v="73.180000000000007"/>
    <n v="137.06"/>
    <x v="1"/>
    <x v="3"/>
  </r>
  <r>
    <n v="8250"/>
    <x v="14"/>
    <n v="0"/>
    <n v="44"/>
    <x v="3"/>
    <x v="5"/>
  </r>
  <r>
    <n v="8270"/>
    <x v="6"/>
    <n v="0"/>
    <n v="95.28"/>
    <x v="3"/>
    <x v="5"/>
  </r>
  <r>
    <n v="8299"/>
    <x v="1"/>
    <n v="65.06"/>
    <n v="91.87"/>
    <x v="3"/>
    <x v="5"/>
  </r>
  <r>
    <n v="8299"/>
    <x v="2"/>
    <n v="0"/>
    <n v="8.48"/>
    <x v="3"/>
    <x v="5"/>
  </r>
  <r>
    <n v="8299"/>
    <x v="13"/>
    <n v="0"/>
    <n v="12.8"/>
    <x v="3"/>
    <x v="5"/>
  </r>
  <r>
    <n v="8299"/>
    <x v="4"/>
    <n v="0"/>
    <n v="27"/>
    <x v="3"/>
    <x v="5"/>
  </r>
  <r>
    <n v="8299"/>
    <x v="20"/>
    <n v="0"/>
    <n v="29.93"/>
    <x v="3"/>
    <x v="5"/>
  </r>
  <r>
    <n v="8403"/>
    <x v="10"/>
    <n v="2"/>
    <n v="4.9800000000000004"/>
    <x v="3"/>
    <x v="5"/>
  </r>
  <r>
    <n v="8441"/>
    <x v="8"/>
    <n v="1121.5999999999999"/>
    <n v="1745.64"/>
    <x v="1"/>
    <x v="2"/>
  </r>
  <r>
    <n v="8441"/>
    <x v="0"/>
    <n v="1239.5999999999999"/>
    <n v="1868.87"/>
    <x v="1"/>
    <x v="2"/>
  </r>
  <r>
    <n v="8441"/>
    <x v="9"/>
    <n v="671.8"/>
    <n v="972.09"/>
    <x v="1"/>
    <x v="2"/>
  </r>
  <r>
    <n v="8441"/>
    <x v="10"/>
    <n v="267.06"/>
    <n v="569.54"/>
    <x v="1"/>
    <x v="2"/>
  </r>
  <r>
    <n v="8441"/>
    <x v="1"/>
    <n v="1297.22"/>
    <n v="2151.73"/>
    <x v="1"/>
    <x v="2"/>
  </r>
  <r>
    <n v="8441"/>
    <x v="12"/>
    <n v="1670.53"/>
    <n v="3621.32"/>
    <x v="1"/>
    <x v="2"/>
  </r>
  <r>
    <n v="8441"/>
    <x v="2"/>
    <n v="2860.95"/>
    <n v="7954.27"/>
    <x v="1"/>
    <x v="2"/>
  </r>
  <r>
    <n v="8441"/>
    <x v="13"/>
    <n v="1467.84"/>
    <n v="3719.22"/>
    <x v="1"/>
    <x v="2"/>
  </r>
  <r>
    <n v="8441"/>
    <x v="3"/>
    <n v="2790.08"/>
    <n v="9692.9"/>
    <x v="1"/>
    <x v="2"/>
  </r>
  <r>
    <n v="8441"/>
    <x v="14"/>
    <n v="2080.79"/>
    <n v="6005.87"/>
    <x v="1"/>
    <x v="2"/>
  </r>
  <r>
    <n v="8441"/>
    <x v="15"/>
    <n v="5394.63"/>
    <n v="14831.55"/>
    <x v="1"/>
    <x v="2"/>
  </r>
  <r>
    <n v="8441"/>
    <x v="16"/>
    <n v="6122.47"/>
    <n v="21091.55"/>
    <x v="1"/>
    <x v="2"/>
  </r>
  <r>
    <n v="8441"/>
    <x v="17"/>
    <n v="6978.56"/>
    <n v="26949.55"/>
    <x v="1"/>
    <x v="2"/>
  </r>
  <r>
    <n v="8441"/>
    <x v="4"/>
    <n v="6327.57"/>
    <n v="25042.95"/>
    <x v="1"/>
    <x v="2"/>
  </r>
  <r>
    <n v="8441"/>
    <x v="5"/>
    <n v="4983.13"/>
    <n v="19343.48"/>
    <x v="1"/>
    <x v="2"/>
  </r>
  <r>
    <n v="8441"/>
    <x v="18"/>
    <n v="4694.03"/>
    <n v="15868.72"/>
    <x v="1"/>
    <x v="2"/>
  </r>
  <r>
    <n v="8441"/>
    <x v="19"/>
    <n v="5250.23"/>
    <n v="12454.37"/>
    <x v="1"/>
    <x v="2"/>
  </r>
  <r>
    <n v="8441"/>
    <x v="6"/>
    <n v="4002.92"/>
    <n v="10242.74"/>
    <x v="1"/>
    <x v="2"/>
  </r>
  <r>
    <n v="8441"/>
    <x v="7"/>
    <n v="3828.05"/>
    <n v="11311.6"/>
    <x v="1"/>
    <x v="2"/>
  </r>
  <r>
    <n v="8441"/>
    <x v="20"/>
    <n v="4205.7700000000004"/>
    <n v="13356.29"/>
    <x v="1"/>
    <x v="2"/>
  </r>
  <r>
    <n v="8441"/>
    <x v="21"/>
    <n v="638.11"/>
    <n v="1858.16"/>
    <x v="1"/>
    <x v="2"/>
  </r>
  <r>
    <n v="8442"/>
    <x v="11"/>
    <n v="2934.4"/>
    <n v="3409.93"/>
    <x v="1"/>
    <x v="3"/>
  </r>
  <r>
    <n v="8442"/>
    <x v="8"/>
    <n v="73650.69"/>
    <n v="100154.64"/>
    <x v="1"/>
    <x v="3"/>
  </r>
  <r>
    <n v="8442"/>
    <x v="0"/>
    <n v="72237.56"/>
    <n v="112403.43"/>
    <x v="1"/>
    <x v="3"/>
  </r>
  <r>
    <n v="8442"/>
    <x v="9"/>
    <n v="81139.009999999995"/>
    <n v="112973.33"/>
    <x v="1"/>
    <x v="3"/>
  </r>
  <r>
    <n v="8442"/>
    <x v="10"/>
    <n v="68703.38"/>
    <n v="99403.32"/>
    <x v="1"/>
    <x v="3"/>
  </r>
  <r>
    <n v="8442"/>
    <x v="1"/>
    <n v="64585.18"/>
    <n v="98146.2"/>
    <x v="1"/>
    <x v="3"/>
  </r>
  <r>
    <n v="8442"/>
    <x v="12"/>
    <n v="67036.990000000005"/>
    <n v="123209.55"/>
    <x v="1"/>
    <x v="3"/>
  </r>
  <r>
    <n v="8442"/>
    <x v="2"/>
    <n v="68057.279999999999"/>
    <n v="166036.43"/>
    <x v="1"/>
    <x v="3"/>
  </r>
  <r>
    <n v="8442"/>
    <x v="13"/>
    <n v="77774.62"/>
    <n v="198484.31"/>
    <x v="1"/>
    <x v="3"/>
  </r>
  <r>
    <n v="8442"/>
    <x v="3"/>
    <n v="77579.72"/>
    <n v="246587.15"/>
    <x v="1"/>
    <x v="3"/>
  </r>
  <r>
    <n v="8442"/>
    <x v="14"/>
    <n v="73585.350000000006"/>
    <n v="199591.36"/>
    <x v="1"/>
    <x v="3"/>
  </r>
  <r>
    <n v="8442"/>
    <x v="15"/>
    <n v="76203.53"/>
    <n v="202990.13"/>
    <x v="1"/>
    <x v="3"/>
  </r>
  <r>
    <n v="8442"/>
    <x v="16"/>
    <n v="77941.45"/>
    <n v="246665.7"/>
    <x v="1"/>
    <x v="3"/>
  </r>
  <r>
    <n v="8442"/>
    <x v="17"/>
    <n v="75009.240000000005"/>
    <n v="274088.48"/>
    <x v="1"/>
    <x v="3"/>
  </r>
  <r>
    <n v="8442"/>
    <x v="4"/>
    <n v="72565.509999999995"/>
    <n v="265366.33"/>
    <x v="1"/>
    <x v="3"/>
  </r>
  <r>
    <n v="8442"/>
    <x v="5"/>
    <n v="63640.41"/>
    <n v="225868.6"/>
    <x v="1"/>
    <x v="3"/>
  </r>
  <r>
    <n v="8442"/>
    <x v="18"/>
    <n v="71536.37"/>
    <n v="204574.64"/>
    <x v="1"/>
    <x v="3"/>
  </r>
  <r>
    <n v="8442"/>
    <x v="19"/>
    <n v="63315.06"/>
    <n v="143888.94"/>
    <x v="1"/>
    <x v="3"/>
  </r>
  <r>
    <n v="8442"/>
    <x v="6"/>
    <n v="65674.87"/>
    <n v="159481.37"/>
    <x v="1"/>
    <x v="3"/>
  </r>
  <r>
    <n v="8442"/>
    <x v="7"/>
    <n v="59014.26"/>
    <n v="161678.54"/>
    <x v="1"/>
    <x v="3"/>
  </r>
  <r>
    <n v="8442"/>
    <x v="20"/>
    <n v="56695.59"/>
    <n v="158424.23000000001"/>
    <x v="1"/>
    <x v="3"/>
  </r>
  <r>
    <n v="8442"/>
    <x v="21"/>
    <n v="9772.49"/>
    <n v="26773.59"/>
    <x v="1"/>
    <x v="3"/>
  </r>
  <r>
    <n v="8443"/>
    <x v="10"/>
    <n v="79.55"/>
    <n v="112.5"/>
    <x v="1"/>
    <x v="3"/>
  </r>
  <r>
    <n v="8443"/>
    <x v="1"/>
    <n v="591.08000000000004"/>
    <n v="944.1"/>
    <x v="1"/>
    <x v="3"/>
  </r>
  <r>
    <n v="8443"/>
    <x v="7"/>
    <n v="15.07"/>
    <n v="34.630000000000003"/>
    <x v="1"/>
    <x v="3"/>
  </r>
  <r>
    <n v="8444"/>
    <x v="17"/>
    <n v="14.68"/>
    <n v="54.84"/>
    <x v="1"/>
    <x v="3"/>
  </r>
  <r>
    <n v="8444"/>
    <x v="19"/>
    <n v="6.36"/>
    <n v="8.7899999999999991"/>
    <x v="1"/>
    <x v="3"/>
  </r>
  <r>
    <n v="8445"/>
    <x v="10"/>
    <n v="178.84"/>
    <n v="290.56"/>
    <x v="1"/>
    <x v="6"/>
  </r>
  <r>
    <n v="8445"/>
    <x v="1"/>
    <n v="727.88"/>
    <n v="1138.32"/>
    <x v="1"/>
    <x v="6"/>
  </r>
  <r>
    <n v="8445"/>
    <x v="12"/>
    <n v="756.33"/>
    <n v="1517.32"/>
    <x v="1"/>
    <x v="6"/>
  </r>
  <r>
    <n v="8445"/>
    <x v="2"/>
    <n v="1242.03"/>
    <n v="3338.13"/>
    <x v="1"/>
    <x v="6"/>
  </r>
  <r>
    <n v="8445"/>
    <x v="13"/>
    <n v="1193.31"/>
    <n v="3461.36"/>
    <x v="1"/>
    <x v="6"/>
  </r>
  <r>
    <n v="8445"/>
    <x v="3"/>
    <n v="1428.6"/>
    <n v="5589.46"/>
    <x v="1"/>
    <x v="6"/>
  </r>
  <r>
    <n v="8445"/>
    <x v="14"/>
    <n v="1778.66"/>
    <n v="5468.35"/>
    <x v="1"/>
    <x v="6"/>
  </r>
  <r>
    <n v="8445"/>
    <x v="15"/>
    <n v="1416.95"/>
    <n v="4056.19"/>
    <x v="1"/>
    <x v="6"/>
  </r>
  <r>
    <n v="8445"/>
    <x v="16"/>
    <n v="1268.22"/>
    <n v="4504.8"/>
    <x v="1"/>
    <x v="6"/>
  </r>
  <r>
    <n v="8445"/>
    <x v="17"/>
    <n v="941.77"/>
    <n v="3700.53"/>
    <x v="1"/>
    <x v="6"/>
  </r>
  <r>
    <n v="8445"/>
    <x v="4"/>
    <n v="1950.33"/>
    <n v="8160.31"/>
    <x v="1"/>
    <x v="6"/>
  </r>
  <r>
    <n v="8445"/>
    <x v="5"/>
    <n v="2618.0300000000002"/>
    <n v="10809.05"/>
    <x v="1"/>
    <x v="6"/>
  </r>
  <r>
    <n v="8445"/>
    <x v="18"/>
    <n v="2273.81"/>
    <n v="8196.3700000000008"/>
    <x v="1"/>
    <x v="6"/>
  </r>
  <r>
    <n v="8445"/>
    <x v="19"/>
    <n v="1486.95"/>
    <n v="3879.06"/>
    <x v="1"/>
    <x v="6"/>
  </r>
  <r>
    <n v="8445"/>
    <x v="6"/>
    <n v="1634.65"/>
    <n v="4212.38"/>
    <x v="1"/>
    <x v="6"/>
  </r>
  <r>
    <n v="8445"/>
    <x v="7"/>
    <n v="1423.92"/>
    <n v="4202.18"/>
    <x v="1"/>
    <x v="6"/>
  </r>
  <r>
    <n v="8445"/>
    <x v="20"/>
    <n v="1616.63"/>
    <n v="5371.66"/>
    <x v="1"/>
    <x v="6"/>
  </r>
  <r>
    <n v="8445"/>
    <x v="21"/>
    <n v="505.73"/>
    <n v="1621.56"/>
    <x v="1"/>
    <x v="6"/>
  </r>
  <r>
    <n v="8446"/>
    <x v="10"/>
    <n v="43.48"/>
    <n v="64.33"/>
    <x v="1"/>
    <x v="4"/>
  </r>
  <r>
    <n v="8446"/>
    <x v="1"/>
    <n v="1105.5999999999999"/>
    <n v="1894.1"/>
    <x v="1"/>
    <x v="4"/>
  </r>
  <r>
    <n v="8446"/>
    <x v="12"/>
    <n v="167.22"/>
    <n v="307.82"/>
    <x v="1"/>
    <x v="4"/>
  </r>
  <r>
    <n v="8446"/>
    <x v="2"/>
    <n v="89.38"/>
    <n v="239.02"/>
    <x v="1"/>
    <x v="4"/>
  </r>
  <r>
    <n v="8446"/>
    <x v="13"/>
    <n v="277.75"/>
    <n v="735.69"/>
    <x v="1"/>
    <x v="4"/>
  </r>
  <r>
    <n v="8446"/>
    <x v="3"/>
    <n v="358.14"/>
    <n v="1069.99"/>
    <x v="1"/>
    <x v="4"/>
  </r>
  <r>
    <n v="8446"/>
    <x v="14"/>
    <n v="364.06"/>
    <n v="969.75"/>
    <x v="1"/>
    <x v="4"/>
  </r>
  <r>
    <n v="8446"/>
    <x v="15"/>
    <n v="464.76"/>
    <n v="1304.75"/>
    <x v="1"/>
    <x v="4"/>
  </r>
  <r>
    <n v="8446"/>
    <x v="16"/>
    <n v="272.69"/>
    <n v="881.96"/>
    <x v="1"/>
    <x v="4"/>
  </r>
  <r>
    <n v="8446"/>
    <x v="17"/>
    <n v="386.55"/>
    <n v="1253.05"/>
    <x v="1"/>
    <x v="4"/>
  </r>
  <r>
    <n v="8446"/>
    <x v="4"/>
    <n v="394.15"/>
    <n v="1247.51"/>
    <x v="1"/>
    <x v="4"/>
  </r>
  <r>
    <n v="8446"/>
    <x v="5"/>
    <n v="525.44000000000005"/>
    <n v="1527.82"/>
    <x v="1"/>
    <x v="4"/>
  </r>
  <r>
    <n v="8446"/>
    <x v="18"/>
    <n v="471.15"/>
    <n v="1177.9100000000001"/>
    <x v="1"/>
    <x v="4"/>
  </r>
  <r>
    <n v="8446"/>
    <x v="19"/>
    <n v="501.79"/>
    <n v="905.07"/>
    <x v="1"/>
    <x v="4"/>
  </r>
  <r>
    <n v="8446"/>
    <x v="6"/>
    <n v="774.96"/>
    <n v="1514.04"/>
    <x v="1"/>
    <x v="4"/>
  </r>
  <r>
    <n v="8446"/>
    <x v="7"/>
    <n v="1027.01"/>
    <n v="2255.77"/>
    <x v="1"/>
    <x v="4"/>
  </r>
  <r>
    <n v="8446"/>
    <x v="20"/>
    <n v="881.24"/>
    <n v="1985.94"/>
    <x v="1"/>
    <x v="4"/>
  </r>
  <r>
    <n v="8446"/>
    <x v="21"/>
    <n v="201.25"/>
    <n v="509.31"/>
    <x v="1"/>
    <x v="4"/>
  </r>
  <r>
    <n v="8450"/>
    <x v="0"/>
    <n v="0"/>
    <n v="0"/>
    <x v="3"/>
    <x v="5"/>
  </r>
  <r>
    <n v="8450"/>
    <x v="12"/>
    <n v="0"/>
    <n v="0"/>
    <x v="3"/>
    <x v="5"/>
  </r>
  <r>
    <n v="8450"/>
    <x v="2"/>
    <n v="0"/>
    <n v="0"/>
    <x v="3"/>
    <x v="5"/>
  </r>
  <r>
    <n v="8450"/>
    <x v="13"/>
    <n v="0"/>
    <n v="0"/>
    <x v="3"/>
    <x v="5"/>
  </r>
  <r>
    <n v="8450"/>
    <x v="3"/>
    <n v="0"/>
    <n v="0"/>
    <x v="3"/>
    <x v="5"/>
  </r>
  <r>
    <n v="8450"/>
    <x v="14"/>
    <n v="0"/>
    <n v="0"/>
    <x v="3"/>
    <x v="5"/>
  </r>
  <r>
    <n v="8450"/>
    <x v="15"/>
    <n v="0"/>
    <n v="0"/>
    <x v="3"/>
    <x v="5"/>
  </r>
  <r>
    <n v="8450"/>
    <x v="16"/>
    <n v="0"/>
    <n v="0"/>
    <x v="3"/>
    <x v="5"/>
  </r>
  <r>
    <n v="8480"/>
    <x v="9"/>
    <n v="-1"/>
    <n v="-8.77"/>
    <x v="3"/>
    <x v="5"/>
  </r>
  <r>
    <n v="8480"/>
    <x v="10"/>
    <n v="4"/>
    <n v="18"/>
    <x v="3"/>
    <x v="5"/>
  </r>
  <r>
    <n v="8480"/>
    <x v="1"/>
    <n v="25.1"/>
    <n v="37.83"/>
    <x v="3"/>
    <x v="5"/>
  </r>
  <r>
    <n v="8499"/>
    <x v="10"/>
    <n v="17.8"/>
    <n v="91.19"/>
    <x v="3"/>
    <x v="5"/>
  </r>
  <r>
    <n v="8499"/>
    <x v="1"/>
    <n v="-1"/>
    <n v="405.9"/>
    <x v="3"/>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0" applyNumberFormats="0" applyBorderFormats="0" applyFontFormats="0" applyPatternFormats="0" applyAlignmentFormats="0" applyWidthHeightFormats="1" dataCaption="Data" updatedVersion="6" minRefreshableVersion="3" showMemberPropertyTips="0" itemPrintTitles="1" createdVersion="6" indent="0" compact="0" compactData="0" gridDropZones="1" chartFormat="1">
  <location ref="M8:Y13" firstHeaderRow="1" firstDataRow="3" firstDataCol="1"/>
  <pivotFields count="6">
    <pivotField compact="0" outline="0" subtotalTop="0" showAll="0" includeNewItemsInFilter="1"/>
    <pivotField axis="axisRow" compact="0" outline="0" subtotalTop="0" showAll="0" includeNewItemsInFilter="1">
      <items count="23">
        <item h="1" x="11"/>
        <item h="1" x="8"/>
        <item h="1" x="0"/>
        <item h="1" x="9"/>
        <item h="1" x="10"/>
        <item h="1" x="1"/>
        <item x="12"/>
        <item h="1" x="2"/>
        <item h="1" x="13"/>
        <item h="1" x="3"/>
        <item h="1" x="14"/>
        <item h="1" x="15"/>
        <item h="1" x="16"/>
        <item h="1" x="17"/>
        <item h="1" x="4"/>
        <item h="1" x="5"/>
        <item h="1" x="18"/>
        <item h="1" x="19"/>
        <item h="1" x="6"/>
        <item h="1" x="7"/>
        <item x="20"/>
        <item h="1" x="21"/>
        <item t="default"/>
      </items>
    </pivotField>
    <pivotField dataField="1" compact="0" numFmtId="43" outline="0" subtotalTop="0" showAll="0" includeNewItemsInFilter="1" defaultSubtotal="0"/>
    <pivotField compact="0" numFmtId="43" outline="0" subtotalTop="0" showAll="0" includeNewItemsInFilter="1" defaultSubtotal="0"/>
    <pivotField axis="axisCol" compact="0" outline="0" subtotalTop="0" showAll="0" includeNewItemsInFilter="1" defaultSubtotal="0">
      <items count="4">
        <item x="3"/>
        <item x="0"/>
        <item x="2"/>
        <item x="1"/>
      </items>
    </pivotField>
    <pivotField axis="axisCol" compact="0" outline="0" subtotalTop="0" showAll="0" includeNewItemsInFilter="1">
      <items count="8">
        <item h="1" x="5"/>
        <item x="3"/>
        <item x="2"/>
        <item x="4"/>
        <item x="6"/>
        <item h="1" x="1"/>
        <item h="1" x="0"/>
        <item t="default"/>
      </items>
    </pivotField>
  </pivotFields>
  <rowFields count="1">
    <field x="1"/>
  </rowFields>
  <rowItems count="3">
    <i>
      <x v="6"/>
    </i>
    <i>
      <x v="20"/>
    </i>
    <i t="grand">
      <x/>
    </i>
  </rowItems>
  <colFields count="2">
    <field x="5"/>
    <field x="4"/>
  </colFields>
  <colItems count="12">
    <i>
      <x v="1"/>
      <x v="2"/>
    </i>
    <i r="1">
      <x v="3"/>
    </i>
    <i t="default">
      <x v="1"/>
    </i>
    <i>
      <x v="2"/>
      <x v="2"/>
    </i>
    <i r="1">
      <x v="3"/>
    </i>
    <i t="default">
      <x v="2"/>
    </i>
    <i>
      <x v="3"/>
      <x v="2"/>
    </i>
    <i r="1">
      <x v="3"/>
    </i>
    <i t="default">
      <x v="3"/>
    </i>
    <i>
      <x v="4"/>
      <x v="3"/>
    </i>
    <i t="default">
      <x v="4"/>
    </i>
    <i t="grand">
      <x/>
    </i>
  </colItems>
  <dataFields count="1">
    <dataField name="Sum of gallons" fld="2" baseField="1" baseItem="7" numFmtId="4"/>
  </dataFields>
  <chartFormats count="7">
    <chartFormat chart="0" format="0" series="1">
      <pivotArea type="data" outline="0" fieldPosition="0">
        <references count="3">
          <reference field="4294967294" count="1" selected="0">
            <x v="0"/>
          </reference>
          <reference field="4" count="1" selected="0">
            <x v="2"/>
          </reference>
          <reference field="5" count="1" selected="0">
            <x v="1"/>
          </reference>
        </references>
      </pivotArea>
    </chartFormat>
    <chartFormat chart="0" format="1" series="1">
      <pivotArea type="data" outline="0" fieldPosition="0">
        <references count="3">
          <reference field="4294967294" count="1" selected="0">
            <x v="0"/>
          </reference>
          <reference field="4" count="1" selected="0">
            <x v="3"/>
          </reference>
          <reference field="5" count="1" selected="0">
            <x v="1"/>
          </reference>
        </references>
      </pivotArea>
    </chartFormat>
    <chartFormat chart="0" format="2" series="1">
      <pivotArea type="data" outline="0" fieldPosition="0">
        <references count="3">
          <reference field="4294967294" count="1" selected="0">
            <x v="0"/>
          </reference>
          <reference field="4" count="1" selected="0">
            <x v="2"/>
          </reference>
          <reference field="5" count="1" selected="0">
            <x v="2"/>
          </reference>
        </references>
      </pivotArea>
    </chartFormat>
    <chartFormat chart="0" format="3" series="1">
      <pivotArea type="data" outline="0" fieldPosition="0">
        <references count="3">
          <reference field="4294967294" count="1" selected="0">
            <x v="0"/>
          </reference>
          <reference field="4" count="1" selected="0">
            <x v="3"/>
          </reference>
          <reference field="5" count="1" selected="0">
            <x v="2"/>
          </reference>
        </references>
      </pivotArea>
    </chartFormat>
    <chartFormat chart="0" format="4" series="1">
      <pivotArea type="data" outline="0" fieldPosition="0">
        <references count="3">
          <reference field="4294967294" count="1" selected="0">
            <x v="0"/>
          </reference>
          <reference field="4" count="1" selected="0">
            <x v="2"/>
          </reference>
          <reference field="5" count="1" selected="0">
            <x v="3"/>
          </reference>
        </references>
      </pivotArea>
    </chartFormat>
    <chartFormat chart="0" format="5" series="1">
      <pivotArea type="data" outline="0" fieldPosition="0">
        <references count="3">
          <reference field="4294967294" count="1" selected="0">
            <x v="0"/>
          </reference>
          <reference field="4" count="1" selected="0">
            <x v="3"/>
          </reference>
          <reference field="5" count="1" selected="0">
            <x v="3"/>
          </reference>
        </references>
      </pivotArea>
    </chartFormat>
    <chartFormat chart="0" format="6" series="1">
      <pivotArea type="data" outline="0" fieldPosition="0">
        <references count="3">
          <reference field="4294967294" count="1" selected="0">
            <x v="0"/>
          </reference>
          <reference field="4" count="1" selected="0">
            <x v="3"/>
          </reference>
          <reference field="5" count="1" selected="0">
            <x v="4"/>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Purchased" displayName="Purchased" ref="A4:G7" totalsRowCount="1" headerRowDxfId="306" dataDxfId="305">
  <tableColumns count="7">
    <tableColumn id="1" xr3:uid="{00000000-0010-0000-0100-000001000000}" name="FY" totalsRowLabel="2019/2015:" dataDxfId="304"/>
    <tableColumn id="4" xr3:uid="{00000000-0010-0000-0100-000004000000}" name="Water" totalsRowFunction="custom" dataDxfId="303" totalsRowDxfId="302" totalsRowCellStyle="Percent">
      <totalsRowFormula>B6/B5</totalsRowFormula>
    </tableColumn>
    <tableColumn id="2" xr3:uid="{00000000-0010-0000-0100-000002000000}" name="Electricity" totalsRowFunction="custom" dataDxfId="301" totalsRowDxfId="300" dataCellStyle="Normal" totalsRowCellStyle="Percent">
      <totalsRowFormula>C6/C5</totalsRowFormula>
    </tableColumn>
    <tableColumn id="3" xr3:uid="{00000000-0010-0000-0100-000003000000}" name="Coal Purchased" totalsRowFunction="custom" dataDxfId="299" totalsRowDxfId="298" totalsRowCellStyle="Percent">
      <totalsRowFormula>D6/D5</totalsRowFormula>
    </tableColumn>
    <tableColumn id="5" xr3:uid="{00000000-0010-0000-0100-000005000000}" name="Nat. Gas" totalsRowFunction="custom" dataDxfId="297" totalsRowDxfId="296" totalsRowCellStyle="Percent">
      <totalsRowFormula>E6/E5</totalsRowFormula>
    </tableColumn>
    <tableColumn id="6" xr3:uid="{00000000-0010-0000-0100-000006000000}" name="Propane" totalsRowFunction="custom" dataDxfId="295" totalsRowDxfId="294" totalsRowCellStyle="Percent">
      <totalsRowFormula>F6/F5</totalsRowFormula>
    </tableColumn>
    <tableColumn id="7" xr3:uid="{00000000-0010-0000-0100-000007000000}" name="Fuel Oil" totalsRowFunction="custom" dataDxfId="293" totalsRowDxfId="292" totalsRowCellStyle="Percent">
      <totalsRowFormula>G6/G5</totalsRowFormula>
    </tableColumn>
  </tableColumns>
  <tableStyleInfo name="TableStyleMedium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PlantProd" displayName="PlantProd" ref="A3:J19" totalsRowShown="0" headerRowDxfId="197" dataDxfId="196">
  <autoFilter ref="A3:J19" xr:uid="{00000000-0009-0000-0100-000019000000}"/>
  <tableColumns count="10">
    <tableColumn id="1" xr3:uid="{00000000-0010-0000-1600-000001000000}" name="FY" dataDxfId="195"/>
    <tableColumn id="2" xr3:uid="{00000000-0010-0000-1600-000002000000}" name="#2 STEAM [kLB/YR]" dataDxfId="194"/>
    <tableColumn id="3" xr3:uid="{00000000-0010-0000-1600-000003000000}" name="#3 STEAM [kLB/YR]" dataDxfId="193"/>
    <tableColumn id="4" xr3:uid="{00000000-0010-0000-1600-000004000000}" name="#4 STEAM [kLB/YR]" dataDxfId="192"/>
    <tableColumn id="5" xr3:uid="{00000000-0010-0000-1600-000005000000}" name="#5 STEAM [kLB/YR]" dataDxfId="191"/>
    <tableColumn id="6" xr3:uid="{00000000-0010-0000-1600-000006000000}" name="TOTAL STEAM [kLB/YR]" dataDxfId="190"/>
    <tableColumn id="7" xr3:uid="{00000000-0010-0000-1600-000007000000}" name="Heating Degree Days [Base 65°F db]" dataDxfId="189"/>
    <tableColumn id="8" xr3:uid="{00000000-0010-0000-1600-000008000000}" name="Cooling Degree Days [Base 50°F wb]" dataDxfId="188"/>
    <tableColumn id="9" xr3:uid="{00000000-0010-0000-1600-000009000000}" name="Total Degree Days [°F]" dataDxfId="187"/>
    <tableColumn id="10" xr3:uid="{00000000-0010-0000-1600-00000A000000}" name="Steam klb per Degree Day" dataDxfId="186"/>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PlantUse" displayName="PlantUse" ref="L3:Q19" totalsRowShown="0" headerRowDxfId="185" dataDxfId="183" headerRowBorderDxfId="184">
  <autoFilter ref="L3:Q19" xr:uid="{00000000-0009-0000-0100-00001A000000}"/>
  <tableColumns count="6">
    <tableColumn id="1" xr3:uid="{00000000-0010-0000-1700-000001000000}" name="FY" dataDxfId="182"/>
    <tableColumn id="2" xr3:uid="{00000000-0010-0000-1700-000002000000}" name="Stoker Coal [ton/y]" dataDxfId="181"/>
    <tableColumn id="3" xr3:uid="{00000000-0010-0000-1700-000003000000}" name="2x0 Coal [ton/y]" dataDxfId="180"/>
    <tableColumn id="4" xr3:uid="{00000000-0010-0000-1700-000004000000}" name="Limestone [ton/y]" dataDxfId="179"/>
    <tableColumn id="5" xr3:uid="{00000000-0010-0000-1700-000005000000}" name="Natural Gas [therm/y]" dataDxfId="178"/>
    <tableColumn id="6" xr3:uid="{00000000-0010-0000-1700-000006000000}" name="Make-Up Water [gal/y]" dataDxfId="177"/>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8000000}" name="ElecUse" displayName="ElecUse" ref="A2:M4" totalsRowShown="0" headerRowDxfId="176" dataDxfId="175">
  <autoFilter ref="A2:M4" xr:uid="{00000000-0009-0000-0100-00001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1800-000001000000}" name="FY" dataDxfId="174"/>
    <tableColumn id="3" xr3:uid="{603C72AF-B9E4-4D8A-A6B9-5E885D541F39}" name="Cogen" dataDxfId="10" dataCellStyle="Comma"/>
    <tableColumn id="20" xr3:uid="{00000000-0010-0000-1800-000014000000}" name="Substation - MidAm ES" dataDxfId="173"/>
    <tableColumn id="19" xr3:uid="{00000000-0010-0000-1800-000013000000}" name="Substation - Ameren Energy Marketing" dataDxfId="9"/>
    <tableColumn id="4" xr3:uid="{00000000-0010-0000-1800-000004000000}" name="Mid-American" dataDxfId="8" dataCellStyle="Comma"/>
    <tableColumn id="18" xr3:uid="{00000000-0010-0000-1800-000012000000}" name="Ameren CIPS" dataDxfId="7" dataCellStyle="Comma"/>
    <tableColumn id="5" xr3:uid="{00000000-0010-0000-1800-000005000000}" name="Egyptian Electric" dataDxfId="6" dataCellStyle="Comma"/>
    <tableColumn id="6" xr3:uid="{00000000-0010-0000-1800-000006000000}" name="Ameren IP" dataDxfId="5" dataCellStyle="Comma"/>
    <tableColumn id="7" xr3:uid="{00000000-0010-0000-1800-000007000000}" name="Norris Electric" dataDxfId="4" dataCellStyle="Comma"/>
    <tableColumn id="8" xr3:uid="{00000000-0010-0000-1800-000008000000}" name="Tri-County Electric" dataDxfId="3" dataCellStyle="Comma"/>
    <tableColumn id="10" xr3:uid="{00000000-0010-0000-1800-00000A000000}" name="S. IL. Electric Coop" dataDxfId="2" dataCellStyle="Comma"/>
    <tableColumn id="12" xr3:uid="{00000000-0010-0000-1800-00000C000000}" name="Total Purchased" dataDxfId="0" dataCellStyle="Comma">
      <calculatedColumnFormula>SUM(ElecUse[[#This Row],[Substation - MidAm ES]:[S. IL. Electric Coop]])</calculatedColumnFormula>
    </tableColumn>
    <tableColumn id="2" xr3:uid="{00000000-0010-0000-1800-000002000000}" name="Total Use" dataDxfId="1">
      <calculatedColumnFormula>SUM(ElecUse[[#This Row],[Cogen]:[S. IL. Electric Coop]])</calculatedColumnFormula>
    </tableColumn>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A000000}" name="ElecCO2" displayName="ElecCO2" ref="A11:G13" totalsRowShown="0" headerRowDxfId="172" dataDxfId="171">
  <autoFilter ref="A11:G13" xr:uid="{00000000-0009-0000-0100-00001F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1A00-000001000000}" name="FY" dataDxfId="170"/>
    <tableColumn id="2" xr3:uid="{00000000-0010-0000-1A00-000002000000}" name="MidAmerican ES" dataDxfId="169" dataCellStyle="Comma">
      <calculatedColumnFormula>INDEX(ElecUse[Substation - MidAm ES]+ElecUse[Mid-American],MATCH(ElecCO2[[#This Row],[FY]],ElecUse[FY],0))/1000*INDEX(Emissions[CO2],MATCH(1,INDEX((ElecCO2[[#This Row],[FY]]=Emissions[FY])*("MidAmerican Energy Services"=Emissions[Supplier]),0,1),0))/2204.62</calculatedColumnFormula>
    </tableColumn>
    <tableColumn id="3" xr3:uid="{00000000-0010-0000-1A00-000003000000}" name="Ameren CIPS" dataDxfId="168">
      <calculatedColumnFormula>INDEX(ElecUse[Substation - Ameren Energy Marketing]+ElecUse[Ameren CIPS],MATCH(ElecCO2[[#This Row],[FY]],ElecUse[FY],0))/1000*INDEX(Emissions[CO2],MATCH(1,INDEX((ElecCO2[[#This Row],[FY]]=Emissions[FY])*("Ameren CIPS"=Emissions[Supplier]),0,1),0))/2204.62</calculatedColumnFormula>
    </tableColumn>
    <tableColumn id="4" xr3:uid="{00000000-0010-0000-1A00-000004000000}" name="Ameren IP" dataDxfId="167">
      <calculatedColumnFormula>INDEX(ElecUse[Ameren IP],MATCH(ElecCO2[[#This Row],[FY]],ElecUse[FY],0))/1000*INDEX(Emissions[CO2],MATCH(1,INDEX((ElecCO2[[#This Row],[FY]]=Emissions[FY])*("Ameren IP"=Emissions[Supplier]),0,1),0))/2204.62</calculatedColumnFormula>
    </tableColumn>
    <tableColumn id="5" xr3:uid="{00000000-0010-0000-1A00-000005000000}" name="SIPC" dataDxfId="166">
      <calculatedColumnFormula>INDEX(ElecUse[Egyptian Electric]+ElecUse[Tri-County Electric]+ElecUse[S. IL. Electric Coop],MATCH(ElecCO2[[#This Row],[FY]],ElecUse[FY],0))/1000*INDEX(Emissions[CO2],MATCH(1,INDEX((ElecCO2[[#This Row],[FY]]=Emissions[FY])*("Southern Illinois Power Coop"=Emissions[Supplier]),0,1),0))/2204.62</calculatedColumnFormula>
    </tableColumn>
    <tableColumn id="6" xr3:uid="{00000000-0010-0000-1A00-000006000000}" name="Norris" dataDxfId="165">
      <calculatedColumnFormula>INDEX(ElecUse[Norris Electric],MATCH(ElecCO2[[#This Row],[FY]],ElecUse[FY],0))/1000*INDEX(Emissions[CO2],MATCH(1,INDEX((ElecCO2[[#This Row],[FY]]=Emissions[FY])*("Norris Coop"=Emissions[Supplier]),0,1),0))/2204.62</calculatedColumnFormula>
    </tableColumn>
    <tableColumn id="7" xr3:uid="{00000000-0010-0000-1A00-000007000000}" name="Total" dataDxfId="164" dataCellStyle="Comma">
      <calculatedColumnFormula array="1">SUM(IFERROR(ElecCO2[[#This Row],[MidAmerican ES]:[Norris]],0))</calculatedColumnFormula>
    </tableColumn>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B000000}" name="eGRID" displayName="eGRID" ref="A4:DQ12" totalsRowShown="0" dataDxfId="163">
  <autoFilter ref="A4:DQ12" xr:uid="{00000000-0009-0000-0100-000018000000}"/>
  <tableColumns count="121">
    <tableColumn id="1" xr3:uid="{00000000-0010-0000-1B00-000001000000}" name="Year"/>
    <tableColumn id="2" xr3:uid="{00000000-0010-0000-1B00-000002000000}" name="SEQPLT16" dataDxfId="162"/>
    <tableColumn id="3" xr3:uid="{00000000-0010-0000-1B00-000003000000}" name="PSTATABB" dataDxfId="161"/>
    <tableColumn id="4" xr3:uid="{00000000-0010-0000-1B00-000004000000}" name="PNAME" dataDxfId="160"/>
    <tableColumn id="5" xr3:uid="{00000000-0010-0000-1B00-000005000000}" name="ORISPL" dataDxfId="159"/>
    <tableColumn id="6" xr3:uid="{00000000-0010-0000-1B00-000006000000}" name="OPRNAME" dataDxfId="158"/>
    <tableColumn id="7" xr3:uid="{00000000-0010-0000-1B00-000007000000}" name="OPRCODE" dataDxfId="157"/>
    <tableColumn id="8" xr3:uid="{00000000-0010-0000-1B00-000008000000}" name="UTLSRVNM" dataDxfId="156"/>
    <tableColumn id="9" xr3:uid="{00000000-0010-0000-1B00-000009000000}" name="UTLSRVID" dataDxfId="155"/>
    <tableColumn id="10" xr3:uid="{00000000-0010-0000-1B00-00000A000000}" name="BANAME" dataDxfId="154"/>
    <tableColumn id="11" xr3:uid="{00000000-0010-0000-1B00-00000B000000}" name="BACODE" dataDxfId="153"/>
    <tableColumn id="12" xr3:uid="{00000000-0010-0000-1B00-00000C000000}" name="NERC" dataDxfId="152"/>
    <tableColumn id="13" xr3:uid="{00000000-0010-0000-1B00-00000D000000}" name="SUBRGN" dataDxfId="151"/>
    <tableColumn id="14" xr3:uid="{00000000-0010-0000-1B00-00000E000000}" name="SRNAME" dataDxfId="150"/>
    <tableColumn id="15" xr3:uid="{00000000-0010-0000-1B00-00000F000000}" name="ISORTO" dataDxfId="149"/>
    <tableColumn id="16" xr3:uid="{00000000-0010-0000-1B00-000010000000}" name="FIPSST" dataDxfId="148"/>
    <tableColumn id="17" xr3:uid="{00000000-0010-0000-1B00-000011000000}" name="FIPSCNTY" dataDxfId="147"/>
    <tableColumn id="18" xr3:uid="{00000000-0010-0000-1B00-000012000000}" name="CNTYNAME" dataDxfId="146"/>
    <tableColumn id="19" xr3:uid="{00000000-0010-0000-1B00-000013000000}" name="LAT" dataDxfId="145"/>
    <tableColumn id="20" xr3:uid="{00000000-0010-0000-1B00-000014000000}" name="LON" dataDxfId="144"/>
    <tableColumn id="21" xr3:uid="{00000000-0010-0000-1B00-000015000000}" name="NUMBLR" dataDxfId="143"/>
    <tableColumn id="22" xr3:uid="{00000000-0010-0000-1B00-000016000000}" name="NUMGEN" dataDxfId="142"/>
    <tableColumn id="23" xr3:uid="{00000000-0010-0000-1B00-000017000000}" name="PLPRMFL" dataDxfId="141"/>
    <tableColumn id="24" xr3:uid="{00000000-0010-0000-1B00-000018000000}" name="PLFUELCT" dataDxfId="140"/>
    <tableColumn id="25" xr3:uid="{00000000-0010-0000-1B00-000019000000}" name="COALFLAG" dataDxfId="139"/>
    <tableColumn id="26" xr3:uid="{00000000-0010-0000-1B00-00001A000000}" name="CAPFAC" dataDxfId="138"/>
    <tableColumn id="27" xr3:uid="{00000000-0010-0000-1B00-00001B000000}" name="NAMEPCAP" dataDxfId="137"/>
    <tableColumn id="28" xr3:uid="{00000000-0010-0000-1B00-00001C000000}" name="NBFACTOR" dataDxfId="136"/>
    <tableColumn id="29" xr3:uid="{00000000-0010-0000-1B00-00001D000000}" name="RMBMFLAG" dataDxfId="135"/>
    <tableColumn id="30" xr3:uid="{00000000-0010-0000-1B00-00001E000000}" name="CHPFLAG" dataDxfId="134"/>
    <tableColumn id="31" xr3:uid="{00000000-0010-0000-1B00-00001F000000}" name="USETHRMO" dataDxfId="133"/>
    <tableColumn id="32" xr3:uid="{00000000-0010-0000-1B00-000020000000}" name="PWRTOHT" dataDxfId="132"/>
    <tableColumn id="33" xr3:uid="{00000000-0010-0000-1B00-000021000000}" name="ELCALLOC" dataDxfId="131"/>
    <tableColumn id="34" xr3:uid="{00000000-0010-0000-1B00-000022000000}" name="PSFLAG" dataDxfId="130"/>
    <tableColumn id="35" xr3:uid="{00000000-0010-0000-1B00-000023000000}" name="PLHTIAN" dataDxfId="129"/>
    <tableColumn id="36" xr3:uid="{00000000-0010-0000-1B00-000024000000}" name="PLHTIOZ" dataDxfId="128"/>
    <tableColumn id="37" xr3:uid="{00000000-0010-0000-1B00-000025000000}" name="PLHTIANT" dataDxfId="127"/>
    <tableColumn id="38" xr3:uid="{00000000-0010-0000-1B00-000026000000}" name="PLHTIOZT" dataDxfId="126"/>
    <tableColumn id="39" xr3:uid="{00000000-0010-0000-1B00-000027000000}" name="PLNGENAN" dataDxfId="125"/>
    <tableColumn id="40" xr3:uid="{00000000-0010-0000-1B00-000028000000}" name="PLNGENOZ" dataDxfId="124"/>
    <tableColumn id="41" xr3:uid="{00000000-0010-0000-1B00-000029000000}" name="PLNOXAN" dataDxfId="123"/>
    <tableColumn id="42" xr3:uid="{00000000-0010-0000-1B00-00002A000000}" name="PLNOXOZ" dataDxfId="122"/>
    <tableColumn id="43" xr3:uid="{00000000-0010-0000-1B00-00002B000000}" name="PLSO2AN" dataDxfId="121"/>
    <tableColumn id="44" xr3:uid="{00000000-0010-0000-1B00-00002C000000}" name="PLCO2AN" dataDxfId="120"/>
    <tableColumn id="45" xr3:uid="{00000000-0010-0000-1B00-00002D000000}" name="PLCH4AN" dataDxfId="119"/>
    <tableColumn id="46" xr3:uid="{00000000-0010-0000-1B00-00002E000000}" name="PLN2OAN" dataDxfId="118"/>
    <tableColumn id="47" xr3:uid="{00000000-0010-0000-1B00-00002F000000}" name="PLCO2EQA" dataDxfId="117"/>
    <tableColumn id="48" xr3:uid="{00000000-0010-0000-1B00-000030000000}" name="PLHGAN" dataDxfId="116"/>
    <tableColumn id="49" xr3:uid="{00000000-0010-0000-1B00-000031000000}" name="PLNOXRTA" dataDxfId="115"/>
    <tableColumn id="50" xr3:uid="{00000000-0010-0000-1B00-000032000000}" name="PLNOXRTO" dataDxfId="114"/>
    <tableColumn id="51" xr3:uid="{00000000-0010-0000-1B00-000033000000}" name="PLSO2RTA" dataDxfId="113"/>
    <tableColumn id="52" xr3:uid="{00000000-0010-0000-1B00-000034000000}" name="PLCO2RTA" dataDxfId="112"/>
    <tableColumn id="53" xr3:uid="{00000000-0010-0000-1B00-000035000000}" name="PLCH4RTA" dataDxfId="111"/>
    <tableColumn id="54" xr3:uid="{00000000-0010-0000-1B00-000036000000}" name="PLN2ORTA" dataDxfId="110"/>
    <tableColumn id="55" xr3:uid="{00000000-0010-0000-1B00-000037000000}" name="PLC2ERTA" dataDxfId="109"/>
    <tableColumn id="56" xr3:uid="{00000000-0010-0000-1B00-000038000000}" name="PLHGRTA" dataDxfId="108"/>
    <tableColumn id="57" xr3:uid="{00000000-0010-0000-1B00-000039000000}" name="PLNOXRA" dataDxfId="107"/>
    <tableColumn id="58" xr3:uid="{00000000-0010-0000-1B00-00003A000000}" name="PLNOXRO" dataDxfId="106"/>
    <tableColumn id="59" xr3:uid="{00000000-0010-0000-1B00-00003B000000}" name="PLSO2RA" dataDxfId="105"/>
    <tableColumn id="60" xr3:uid="{00000000-0010-0000-1B00-00003C000000}" name="PLCO2RA" dataDxfId="104"/>
    <tableColumn id="61" xr3:uid="{00000000-0010-0000-1B00-00003D000000}" name="PLHGRA" dataDxfId="103"/>
    <tableColumn id="62" xr3:uid="{00000000-0010-0000-1B00-00003E000000}" name="PLNOXCRT" dataDxfId="102"/>
    <tableColumn id="63" xr3:uid="{00000000-0010-0000-1B00-00003F000000}" name="PLNOXCRO" dataDxfId="101"/>
    <tableColumn id="64" xr3:uid="{00000000-0010-0000-1B00-000040000000}" name="PLSO2CRT" dataDxfId="100"/>
    <tableColumn id="65" xr3:uid="{00000000-0010-0000-1B00-000041000000}" name="PLCO2CRT" dataDxfId="99"/>
    <tableColumn id="66" xr3:uid="{00000000-0010-0000-1B00-000042000000}" name="PLCH4CRT" dataDxfId="98"/>
    <tableColumn id="67" xr3:uid="{00000000-0010-0000-1B00-000043000000}" name="PLN2OCRT" dataDxfId="97"/>
    <tableColumn id="68" xr3:uid="{00000000-0010-0000-1B00-000044000000}" name="PLHGCRT" dataDxfId="96"/>
    <tableColumn id="69" xr3:uid="{00000000-0010-0000-1B00-000045000000}" name="UNNOX" dataDxfId="95"/>
    <tableColumn id="70" xr3:uid="{00000000-0010-0000-1B00-000046000000}" name="UNNOXOZ" dataDxfId="94"/>
    <tableColumn id="71" xr3:uid="{00000000-0010-0000-1B00-000047000000}" name="UNSO2" dataDxfId="93"/>
    <tableColumn id="72" xr3:uid="{00000000-0010-0000-1B00-000048000000}" name="UNCO2" dataDxfId="92"/>
    <tableColumn id="73" xr3:uid="{00000000-0010-0000-1B00-000049000000}" name="UNCH4" dataDxfId="91"/>
    <tableColumn id="74" xr3:uid="{00000000-0010-0000-1B00-00004A000000}" name="UNN2O" dataDxfId="90"/>
    <tableColumn id="75" xr3:uid="{00000000-0010-0000-1B00-00004B000000}" name="UNHG" dataDxfId="89"/>
    <tableColumn id="76" xr3:uid="{00000000-0010-0000-1B00-00004C000000}" name="UNHTI" dataDxfId="88"/>
    <tableColumn id="77" xr3:uid="{00000000-0010-0000-1B00-00004D000000}" name="UNHTIOZ" dataDxfId="87"/>
    <tableColumn id="78" xr3:uid="{00000000-0010-0000-1B00-00004E000000}" name="UNHTIT" dataDxfId="86"/>
    <tableColumn id="79" xr3:uid="{00000000-0010-0000-1B00-00004F000000}" name="UNHTIOZT" dataDxfId="85"/>
    <tableColumn id="80" xr3:uid="{00000000-0010-0000-1B00-000050000000}" name="UNNOXSRC" dataDxfId="84"/>
    <tableColumn id="81" xr3:uid="{00000000-0010-0000-1B00-000051000000}" name="UNNOZSRC" dataDxfId="83"/>
    <tableColumn id="82" xr3:uid="{00000000-0010-0000-1B00-000052000000}" name="UNSO2SRC" dataDxfId="82"/>
    <tableColumn id="83" xr3:uid="{00000000-0010-0000-1B00-000053000000}" name="UNCO2SRC" dataDxfId="81"/>
    <tableColumn id="84" xr3:uid="{00000000-0010-0000-1B00-000054000000}" name="UNCH4SRC" dataDxfId="80"/>
    <tableColumn id="85" xr3:uid="{00000000-0010-0000-1B00-000055000000}" name="UNN2OSRC" dataDxfId="79"/>
    <tableColumn id="86" xr3:uid="{00000000-0010-0000-1B00-000056000000}" name="UNHGSRC" dataDxfId="78"/>
    <tableColumn id="87" xr3:uid="{00000000-0010-0000-1B00-000057000000}" name="UNHTISRC" dataDxfId="77"/>
    <tableColumn id="88" xr3:uid="{00000000-0010-0000-1B00-000058000000}" name="UNHOZSRC" dataDxfId="76"/>
    <tableColumn id="89" xr3:uid="{00000000-0010-0000-1B00-000059000000}" name="PLHTRT" dataDxfId="75"/>
    <tableColumn id="90" xr3:uid="{00000000-0010-0000-1B00-00005A000000}" name="PLGENACL" dataDxfId="74"/>
    <tableColumn id="91" xr3:uid="{00000000-0010-0000-1B00-00005B000000}" name="PLGENAOL" dataDxfId="73"/>
    <tableColumn id="92" xr3:uid="{00000000-0010-0000-1B00-00005C000000}" name="PLGENAGS" dataDxfId="72"/>
    <tableColumn id="93" xr3:uid="{00000000-0010-0000-1B00-00005D000000}" name="PLGENANC" dataDxfId="71"/>
    <tableColumn id="94" xr3:uid="{00000000-0010-0000-1B00-00005E000000}" name="PLGENAHY" dataDxfId="70"/>
    <tableColumn id="95" xr3:uid="{00000000-0010-0000-1B00-00005F000000}" name="PLGENABM" dataDxfId="69"/>
    <tableColumn id="96" xr3:uid="{00000000-0010-0000-1B00-000060000000}" name="PLGENAWI" dataDxfId="68"/>
    <tableColumn id="97" xr3:uid="{00000000-0010-0000-1B00-000061000000}" name="PLGENASO" dataDxfId="67"/>
    <tableColumn id="98" xr3:uid="{00000000-0010-0000-1B00-000062000000}" name="PLGENAGT" dataDxfId="66"/>
    <tableColumn id="99" xr3:uid="{00000000-0010-0000-1B00-000063000000}" name="PLGENAOF" dataDxfId="65"/>
    <tableColumn id="100" xr3:uid="{00000000-0010-0000-1B00-000064000000}" name="PLGENAOP" dataDxfId="64"/>
    <tableColumn id="101" xr3:uid="{00000000-0010-0000-1B00-000065000000}" name="PLGENATN" dataDxfId="63"/>
    <tableColumn id="102" xr3:uid="{00000000-0010-0000-1B00-000066000000}" name="PLGENATR" dataDxfId="62"/>
    <tableColumn id="103" xr3:uid="{00000000-0010-0000-1B00-000067000000}" name="PLGENATH" dataDxfId="61"/>
    <tableColumn id="104" xr3:uid="{00000000-0010-0000-1B00-000068000000}" name="PLGENACY" dataDxfId="60"/>
    <tableColumn id="105" xr3:uid="{00000000-0010-0000-1B00-000069000000}" name="PLGENACN" dataDxfId="59"/>
    <tableColumn id="106" xr3:uid="{00000000-0010-0000-1B00-00006A000000}" name="PLCLPR" dataDxfId="58"/>
    <tableColumn id="107" xr3:uid="{00000000-0010-0000-1B00-00006B000000}" name="PLOLPR" dataDxfId="57"/>
    <tableColumn id="108" xr3:uid="{00000000-0010-0000-1B00-00006C000000}" name="PLGSPR" dataDxfId="56"/>
    <tableColumn id="109" xr3:uid="{00000000-0010-0000-1B00-00006D000000}" name="PLNCPR" dataDxfId="55"/>
    <tableColumn id="110" xr3:uid="{00000000-0010-0000-1B00-00006E000000}" name="PLHYPR" dataDxfId="54"/>
    <tableColumn id="111" xr3:uid="{00000000-0010-0000-1B00-00006F000000}" name="PLBMPR" dataDxfId="53"/>
    <tableColumn id="112" xr3:uid="{00000000-0010-0000-1B00-000070000000}" name="PLWIPR" dataDxfId="52"/>
    <tableColumn id="113" xr3:uid="{00000000-0010-0000-1B00-000071000000}" name="PLSOPR" dataDxfId="51"/>
    <tableColumn id="114" xr3:uid="{00000000-0010-0000-1B00-000072000000}" name="PLGTPR" dataDxfId="50"/>
    <tableColumn id="115" xr3:uid="{00000000-0010-0000-1B00-000073000000}" name="PLOFPR" dataDxfId="49"/>
    <tableColumn id="116" xr3:uid="{00000000-0010-0000-1B00-000074000000}" name="PLOPPR" dataDxfId="48"/>
    <tableColumn id="117" xr3:uid="{00000000-0010-0000-1B00-000075000000}" name="PLTNPR" dataDxfId="47"/>
    <tableColumn id="118" xr3:uid="{00000000-0010-0000-1B00-000076000000}" name="PLTRPR" dataDxfId="46"/>
    <tableColumn id="119" xr3:uid="{00000000-0010-0000-1B00-000077000000}" name="PLTHPR" dataDxfId="45"/>
    <tableColumn id="120" xr3:uid="{00000000-0010-0000-1B00-000078000000}" name="PLCYPR" dataDxfId="44"/>
    <tableColumn id="121" xr3:uid="{00000000-0010-0000-1B00-000079000000}" name="PLCNPR" dataDxfId="43"/>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C000000}" name="SIPC_shares" displayName="SIPC_shares" ref="A20:U26" totalsRowShown="0" headerRowDxfId="42">
  <autoFilter ref="A20:U26" xr:uid="{00000000-0009-0000-0100-00001E000000}"/>
  <tableColumns count="21">
    <tableColumn id="1" xr3:uid="{00000000-0010-0000-1C00-000001000000}" name="year"/>
    <tableColumn id="2" xr3:uid="{00000000-0010-0000-1C00-000002000000}" name="plant"/>
    <tableColumn id="3" xr3:uid="{00000000-0010-0000-1C00-000003000000}" name="ORIS"/>
    <tableColumn id="4" xr3:uid="{00000000-0010-0000-1C00-000004000000}" name="Share"/>
    <tableColumn id="5" xr3:uid="{00000000-0010-0000-1C00-000005000000}" name="MWh"/>
    <tableColumn id="7" xr3:uid="{00000000-0010-0000-1C00-000007000000}" name="Total MWh" dataDxfId="41">
      <calculatedColumnFormula>SUMIFS(SIPC_shares[MWh],SIPC_shares[year],SIPC_shares[[#This Row],[year]])</calculatedColumnFormula>
    </tableColumn>
    <tableColumn id="6" xr3:uid="{00000000-0010-0000-1C00-000006000000}" name="%MWh" dataDxfId="40">
      <calculatedColumnFormula>SIPC_shares[[#This Row],[MWh]]/SIPC_shares[[#This Row],[Total MWh]]</calculatedColumnFormula>
    </tableColumn>
    <tableColumn id="8" xr3:uid="{00000000-0010-0000-1C00-000008000000}" name="CO2 (lb/MWh)">
      <calculatedColumnFormula>SIPC_shares[[#This Row],[%MWh]]*INDEX(eGRID[PLCO2RTA],MATCH(1,INDEX((SIPC_shares[[#This Row],[ORIS]]=eGRID[ORISPL])*(SIPC_shares[[#This Row],[year]]=eGRID[Year]),0,1),0))</calculatedColumnFormula>
    </tableColumn>
    <tableColumn id="9" xr3:uid="{00000000-0010-0000-1C00-000009000000}" name="NOx (lb/MWh)" dataDxfId="39">
      <calculatedColumnFormula>SIPC_shares[[#This Row],[%MWh]]*INDEX(eGRID[PLNOXRTA],MATCH(1,INDEX((SIPC_shares[[#This Row],[ORIS]]=eGRID[ORISPL])*(SIPC_shares[[#This Row],[year]]=eGRID[Year]),0,1),0))</calculatedColumnFormula>
    </tableColumn>
    <tableColumn id="10" xr3:uid="{00000000-0010-0000-1C00-00000A000000}" name="SO2 (lb/MWh)" dataDxfId="38">
      <calculatedColumnFormula>SIPC_shares[[#This Row],[%MWh]]*INDEX(eGRID[PLSO2RTA],MATCH(1,INDEX((SIPC_shares[[#This Row],[ORIS]]=eGRID[ORISPL])*(SIPC_shares[[#This Row],[year]]=eGRID[Year]),0,1),0))</calculatedColumnFormula>
    </tableColumn>
    <tableColumn id="11" xr3:uid="{00000000-0010-0000-1C00-00000B000000}" name="CH4 (lb/MWh)" dataDxfId="37">
      <calculatedColumnFormula>SIPC_shares[[#This Row],[%MWh]]*INDEX(eGRID[PLCH4RTA],MATCH(1,INDEX((SIPC_shares[[#This Row],[ORIS]]=eGRID[ORISPL])*(SIPC_shares[[#This Row],[year]]=eGRID[Year]),0,1),0))</calculatedColumnFormula>
    </tableColumn>
    <tableColumn id="12" xr3:uid="{00000000-0010-0000-1C00-00000C000000}" name="Biomass" dataDxfId="36">
      <calculatedColumnFormula>SIPC_shares[[#This Row],[%MWh]]*INDEX(eGRID[PLBMPR],MATCH(1,INDEX((SIPC_shares[[#This Row],[ORIS]]=eGRID[ORISPL])*(SIPC_shares[[#This Row],[year]]=eGRID[Year]),0,1),0))/100</calculatedColumnFormula>
    </tableColumn>
    <tableColumn id="13" xr3:uid="{00000000-0010-0000-1C00-00000D000000}" name="Coal" dataDxfId="35">
      <calculatedColumnFormula>SIPC_shares[[#This Row],[%MWh]]*INDEX(eGRID[PLCLPR],MATCH(1,INDEX((SIPC_shares[[#This Row],[ORIS]]=eGRID[ORISPL])*(SIPC_shares[[#This Row],[year]]=eGRID[Year]),0,1),0))/100</calculatedColumnFormula>
    </tableColumn>
    <tableColumn id="14" xr3:uid="{00000000-0010-0000-1C00-00000E000000}" name="Hydro" dataDxfId="34">
      <calculatedColumnFormula>SIPC_shares[[#This Row],[%MWh]]*INDEX(eGRID[PLHYPR],MATCH(1,INDEX((SIPC_shares[[#This Row],[ORIS]]=eGRID[ORISPL])*(SIPC_shares[[#This Row],[year]]=eGRID[Year]),0,1),0))/100</calculatedColumnFormula>
    </tableColumn>
    <tableColumn id="15" xr3:uid="{00000000-0010-0000-1C00-00000F000000}" name="Natural Gas" dataDxfId="33">
      <calculatedColumnFormula>SIPC_shares[[#This Row],[%MWh]]*INDEX(eGRID[PLGSPR],MATCH(1,INDEX((SIPC_shares[[#This Row],[ORIS]]=eGRID[ORISPL])*(SIPC_shares[[#This Row],[year]]=eGRID[Year]),0,1),0))/100</calculatedColumnFormula>
    </tableColumn>
    <tableColumn id="16" xr3:uid="{00000000-0010-0000-1C00-000010000000}" name="Nuclear" dataDxfId="32">
      <calculatedColumnFormula>SIPC_shares[[#This Row],[%MWh]]*INDEX(eGRID[PLNCPR],MATCH(1,INDEX((SIPC_shares[[#This Row],[ORIS]]=eGRID[ORISPL])*(SIPC_shares[[#This Row],[year]]=eGRID[Year]),0,1),0))/100</calculatedColumnFormula>
    </tableColumn>
    <tableColumn id="17" xr3:uid="{00000000-0010-0000-1C00-000011000000}" name="Oil" dataDxfId="31">
      <calculatedColumnFormula>SIPC_shares[[#This Row],[%MWh]]*INDEX(eGRID[PLOLPR],MATCH(1,INDEX((SIPC_shares[[#This Row],[ORIS]]=eGRID[ORISPL])*(SIPC_shares[[#This Row],[year]]=eGRID[Year]),0,1),0))/100</calculatedColumnFormula>
    </tableColumn>
    <tableColumn id="18" xr3:uid="{00000000-0010-0000-1C00-000012000000}" name="Solar" dataDxfId="30">
      <calculatedColumnFormula>SIPC_shares[[#This Row],[%MWh]]*INDEX(eGRID[PLSOPR],MATCH(1,INDEX((SIPC_shares[[#This Row],[ORIS]]=eGRID[ORISPL])*(SIPC_shares[[#This Row],[year]]=eGRID[Year]),0,1),0))/100</calculatedColumnFormula>
    </tableColumn>
    <tableColumn id="19" xr3:uid="{00000000-0010-0000-1C00-000013000000}" name="Wind" dataDxfId="29">
      <calculatedColumnFormula>SIPC_shares[[#This Row],[%MWh]]*INDEX(eGRID[PLWIPR],MATCH(1,INDEX((SIPC_shares[[#This Row],[ORIS]]=eGRID[ORISPL])*(SIPC_shares[[#This Row],[year]]=eGRID[Year]),0,1),0))/100</calculatedColumnFormula>
    </tableColumn>
    <tableColumn id="20" xr3:uid="{00000000-0010-0000-1C00-000014000000}" name="Other" dataDxfId="28">
      <calculatedColumnFormula>SIPC_shares[[#This Row],[%MWh]]*INDEX(eGRID[PLOFPR],MATCH(1,INDEX((SIPC_shares[[#This Row],[ORIS]]=eGRID[ORISPL])*(SIPC_shares[[#This Row],[year]]=eGRID[Year]),0,1),0))/100</calculatedColumnFormula>
    </tableColumn>
    <tableColumn id="21" xr3:uid="{00000000-0010-0000-1C00-000015000000}" name="Unknown" dataDxfId="27">
      <calculatedColumnFormula>SIPC_shares[[#This Row],[%MWh]]*INDEX(eGRID[PLOPPR],MATCH(1,INDEX((SIPC_shares[[#This Row],[ORIS]]=eGRID[ORISPL])*(SIPC_shares[[#This Row],[year]]=eGRID[Year]),0,1),0))/100</calculatedColumnFormula>
    </tableColumn>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D000000}" name="Fuels" displayName="Fuels" ref="A2:G11" totalsRowShown="0" tableBorderDxfId="26">
  <autoFilter ref="A2:G11" xr:uid="{00000000-0009-0000-0100-000006000000}">
    <filterColumn colId="0" hiddenButton="1"/>
    <filterColumn colId="1" hiddenButton="1"/>
    <filterColumn colId="2" hiddenButton="1"/>
    <filterColumn colId="3" hiddenButton="1"/>
    <filterColumn colId="4" hiddenButton="1"/>
    <filterColumn colId="5" hiddenButton="1"/>
    <filterColumn colId="6" hiddenButton="1"/>
  </autoFilter>
  <sortState xmlns:xlrd2="http://schemas.microsoft.com/office/spreadsheetml/2017/richdata2" ref="A3:D9">
    <sortCondition descending="1" ref="D2:D9"/>
  </sortState>
  <tableColumns count="7">
    <tableColumn id="1" xr3:uid="{00000000-0010-0000-1D00-000001000000}" name="Fuel"/>
    <tableColumn id="2" xr3:uid="{00000000-0010-0000-1D00-000002000000}" name="HHV (MMBtu/unit)"/>
    <tableColumn id="4" xr3:uid="{00000000-0010-0000-1D00-000004000000}" name="HHV Unit"/>
    <tableColumn id="3" xr3:uid="{00000000-0010-0000-1D00-000003000000}" name="CO2 (kg/MMBtu)" dataCellStyle="Comma"/>
    <tableColumn id="5" xr3:uid="{00000000-0010-0000-1D00-000005000000}" name="CH4 (g/MMBtu)" dataCellStyle="Comma"/>
    <tableColumn id="6" xr3:uid="{00000000-0010-0000-1D00-000006000000}" name="N2O (g/MMBtu)" dataCellStyle="Comma"/>
    <tableColumn id="7" xr3:uid="{00000000-0010-0000-1D00-000007000000}" name="CO2e (kg/MMBtu)" dataDxfId="25" dataCellStyle="Comma">
      <calculatedColumnFormula>Fuels[[#This Row],[CO2 (kg/MMBtu)]]+Fuels[[#This Row],[CH4 (g/MMBtu)]]/1000*INDEX(GWP[GWP100],MATCH("CH4",GWP[Formula],0))+Fuels[[#This Row],[N2O (g/MMBtu)]]/1000*INDEX(GWP[GWP100],MATCH("N2O",GWP[Formula],0))</calculatedColumnFormula>
    </tableColumn>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E000000}" name="Emissions" displayName="Emissions" ref="I2:Z21" totalsRowShown="0">
  <autoFilter ref="I2:Z21" xr:uid="{00000000-0009-0000-0100-000017000000}"/>
  <tableColumns count="18">
    <tableColumn id="1" xr3:uid="{00000000-0010-0000-1E00-000001000000}" name="FY"/>
    <tableColumn id="2" xr3:uid="{00000000-0010-0000-1E00-000002000000}" name="Supplier"/>
    <tableColumn id="3" xr3:uid="{00000000-0010-0000-1E00-000003000000}" name="CO2"/>
    <tableColumn id="4" xr3:uid="{00000000-0010-0000-1E00-000004000000}" name="NOx"/>
    <tableColumn id="5" xr3:uid="{00000000-0010-0000-1E00-000005000000}" name="SO2"/>
    <tableColumn id="18" xr3:uid="{00000000-0010-0000-1E00-000012000000}" name="CH4" dataDxfId="24"/>
    <tableColumn id="6" xr3:uid="{00000000-0010-0000-1E00-000006000000}" name="Biomass" dataDxfId="23"/>
    <tableColumn id="7" xr3:uid="{00000000-0010-0000-1E00-000007000000}" name="Coal" dataDxfId="22"/>
    <tableColumn id="8" xr3:uid="{00000000-0010-0000-1E00-000008000000}" name="Hydro" dataDxfId="21"/>
    <tableColumn id="9" xr3:uid="{00000000-0010-0000-1E00-000009000000}" name="Natural Gas" dataDxfId="20"/>
    <tableColumn id="10" xr3:uid="{00000000-0010-0000-1E00-00000A000000}" name="Nuclear" dataDxfId="19"/>
    <tableColumn id="11" xr3:uid="{00000000-0010-0000-1E00-00000B000000}" name="Oil" dataDxfId="18"/>
    <tableColumn id="12" xr3:uid="{00000000-0010-0000-1E00-00000C000000}" name="Solar" dataDxfId="17"/>
    <tableColumn id="13" xr3:uid="{00000000-0010-0000-1E00-00000D000000}" name="Wind" dataDxfId="16"/>
    <tableColumn id="14" xr3:uid="{00000000-0010-0000-1E00-00000E000000}" name="Other" dataDxfId="15"/>
    <tableColumn id="15" xr3:uid="{00000000-0010-0000-1E00-00000F000000}" name="Unknown" dataDxfId="14"/>
    <tableColumn id="16" xr3:uid="{00000000-0010-0000-1E00-000010000000}" name="Check" dataDxfId="13">
      <calculatedColumnFormula>SUM(Emissions[[#This Row],[Biomass]:[Unknown]])</calculatedColumnFormula>
    </tableColumn>
    <tableColumn id="17" xr3:uid="{00000000-0010-0000-1E00-000011000000}" name="Source" dataDxfId="12"/>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F000000}" name="SIPC_plants" displayName="SIPC_plants" ref="A34:D38" totalsRowShown="0">
  <autoFilter ref="A34:D38" xr:uid="{00000000-0009-0000-0100-00001D000000}"/>
  <tableColumns count="4">
    <tableColumn id="1" xr3:uid="{00000000-0010-0000-1F00-000001000000}" name="Plant"/>
    <tableColumn id="2" xr3:uid="{00000000-0010-0000-1F00-000002000000}" name="ORIS code"/>
    <tableColumn id="3" xr3:uid="{00000000-0010-0000-1F00-000003000000}" name="Share"/>
    <tableColumn id="4" xr3:uid="{00000000-0010-0000-1F00-000004000000}" name="Unit"/>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0000000}" name="GWP" displayName="GWP" ref="A18:D30" totalsRowShown="0" tableBorderDxfId="11">
  <autoFilter ref="A18:D30" xr:uid="{00000000-0009-0000-0100-000020000000}"/>
  <tableColumns count="4">
    <tableColumn id="1" xr3:uid="{00000000-0010-0000-2000-000001000000}" name="Name"/>
    <tableColumn id="2" xr3:uid="{00000000-0010-0000-2000-000002000000}" name="Formula"/>
    <tableColumn id="3" xr3:uid="{00000000-0010-0000-2000-000003000000}" name="Lifetime"/>
    <tableColumn id="4" xr3:uid="{00000000-0010-0000-2000-000004000000}" name="GWP100"/>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3000000}" name="Usage_BTU" displayName="Usage_BTU" ref="A11:J14" totalsRowCount="1" headerRowDxfId="291" dataDxfId="290">
  <tableColumns count="10">
    <tableColumn id="1" xr3:uid="{00000000-0010-0000-0300-000001000000}" name="FY" totalsRowLabel="2019/2015:" dataCellStyle="Normal"/>
    <tableColumn id="9" xr3:uid="{00000000-0010-0000-0300-000009000000}" name="Water" dataDxfId="289" totalsRowDxfId="288"/>
    <tableColumn id="4" xr3:uid="{00000000-0010-0000-0300-000004000000}" name="Electricity" totalsRowFunction="custom" dataDxfId="287" totalsRowDxfId="286">
      <calculatedColumnFormula>$C$10/1000*INDEX(Purchased[Electricity],MATCH(Usage_BTU[[#This Row],[FY]:[FY]],Purchased[[FY]:[FY]],0))</calculatedColumnFormula>
      <totalsRowFormula>C13/C12</totalsRowFormula>
    </tableColumn>
    <tableColumn id="5" xr3:uid="{00000000-0010-0000-0300-000005000000}" name="Coal Burned" totalsRowFunction="custom" dataDxfId="285" totalsRowDxfId="284">
      <calculatedColumnFormula>INDEX(heat_2x0[Average Btu/lb],MATCH(Usage_BTU[[#This Row],[FY]],heat_2x0[FY],0))*0.002*INDEX(PlantUse[2x0 Coal '[ton/y']],MATCH(Usage_BTU[[#This Row],[FY]],PlantUse[FY],0))+INDEX(heat_stoker[Average Btu/lb],MATCH(MIN(Usage_BTU[[#This Row],[FY]],2009),heat_stoker[FY],0))*0.002*INDEX(PlantUse[Stoker Coal '[ton/y']],MATCH(Usage_BTU[[#This Row],[FY]],PlantUse[FY],0))</calculatedColumnFormula>
      <totalsRowFormula>D13/D12</totalsRowFormula>
    </tableColumn>
    <tableColumn id="6" xr3:uid="{00000000-0010-0000-0300-000006000000}" name="Nat. Gas" totalsRowFunction="custom" dataDxfId="283" totalsRowDxfId="282">
      <calculatedColumnFormula>E$10/1000*INDEX(Purchased[Nat. Gas],MATCH(Usage_BTU[[#This Row],[FY]:[FY]],Purchased[[FY]:[FY]],0))</calculatedColumnFormula>
      <totalsRowFormula>E13/E12</totalsRowFormula>
    </tableColumn>
    <tableColumn id="2" xr3:uid="{00000000-0010-0000-0300-000002000000}" name="Propane" totalsRowFunction="custom" dataDxfId="281" totalsRowDxfId="280">
      <calculatedColumnFormula>F$10/1000*INDEX(Purchased[Propane],MATCH(Usage_BTU[[#This Row],[FY]:[FY]],Purchased[[FY]:[FY]],0))</calculatedColumnFormula>
      <totalsRowFormula>F13/F12</totalsRowFormula>
    </tableColumn>
    <tableColumn id="3" xr3:uid="{00000000-0010-0000-0300-000003000000}" name="Fuel Oil" totalsRowFunction="custom" dataDxfId="279" totalsRowDxfId="278">
      <calculatedColumnFormula>(MIN(1,MAX(0,(Usage_BTU[[#This Row],[FY]]-2007)*0.125))*INDEX(heat[HF],MATCH("Diesel ULSD",heat[Fuel],0))+MIN(1,MAX(0,1-((Usage_BTU[[#This Row],[FY]]-2007)*0.125)))*INDEX(heat[HF],MATCH("Diesel LSD",heat[Fuel],0)))/1000*INDEX(Purchased[Fuel Oil],MATCH(Usage_BTU[[#This Row],[FY]:[FY]],Purchased[[FY]:[FY]],0))</calculatedColumnFormula>
      <totalsRowFormula>G13/G12</totalsRowFormula>
    </tableColumn>
    <tableColumn id="8" xr3:uid="{00000000-0010-0000-0300-000008000000}" name="Physical Plant Total" totalsRowFunction="custom" dataDxfId="277" totalsRowDxfId="276">
      <calculatedColumnFormula>SUM(Usage_BTU[[#This Row],[Electricity]:[Fuel Oil]])</calculatedColumnFormula>
      <totalsRowFormula>H13/H12</totalsRowFormula>
    </tableColumn>
    <tableColumn id="7" xr3:uid="{00000000-0010-0000-0300-000007000000}" name="Travel Service Fuel" totalsRowFunction="custom" dataDxfId="275" totalsRowDxfId="274">
      <calculatedColumnFormula>INDEX(FleetFuelEnergy[Total],MATCH(Usage_BTU[[#This Row],[FY]],FleetFuelEnergy[FY],0))</calculatedColumnFormula>
      <totalsRowFormula>I13/I12</totalsRowFormula>
    </tableColumn>
    <tableColumn id="10" xr3:uid="{00000000-0010-0000-0300-00000A000000}" name="Total" totalsRowFunction="custom" dataDxfId="273" totalsRowDxfId="272">
      <calculatedColumnFormula>Usage_BTU[[#This Row],[Physical Plant Total]]+Usage_BTU[[#This Row],[Travel Service Fuel]]</calculatedColumnFormula>
      <totalsRowFormula>J13/J12</totalsRow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5000000}" name="CO2eq_FY" displayName="CO2eq_FY" ref="A19:J22" totalsRowCount="1" headerRowDxfId="271" headerRowBorderDxfId="270">
  <autoFilter ref="A19:J21" xr:uid="{00000000-0009-0000-0100-00002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500-000001000000}" name="FY" totalsRowLabel="Performance/Baseline:"/>
    <tableColumn id="2" xr3:uid="{00000000-0010-0000-0500-000002000000}" name="Water" dataDxfId="269" totalsRowDxfId="268" dataCellStyle="Comma"/>
    <tableColumn id="3" xr3:uid="{00000000-0010-0000-0500-000003000000}" name="Electricity" totalsRowFunction="custom" dataDxfId="267" totalsRowDxfId="266" dataCellStyle="Comma">
      <calculatedColumnFormula>INDEX(ElecCO2[Total],MATCH(CO2eq_FY[[#This Row],[FY]],ElecCO2[FY],0))</calculatedColumnFormula>
      <totalsRowFormula>C21/C20</totalsRowFormula>
    </tableColumn>
    <tableColumn id="4" xr3:uid="{00000000-0010-0000-0500-000004000000}" name="Coal Burned" totalsRowFunction="custom" dataDxfId="265" totalsRowDxfId="264" dataCellStyle="Comma">
      <calculatedColumnFormula>INDEX(Usage_BTU[Coal Burned],MATCH(CO2eq_FY[[#This Row],[FY]:[FY]],Usage_BTU[[FY]:[FY]],0))*INDEX(Fuels[CO2e (kg/MMBtu)],MATCH("Bituminous Coal",Fuels[Fuel],0))/1000</calculatedColumnFormula>
      <totalsRowFormula>D21/D20</totalsRowFormula>
    </tableColumn>
    <tableColumn id="5" xr3:uid="{00000000-0010-0000-0500-000005000000}" name="Nat. Gas" totalsRowFunction="custom" dataDxfId="263" totalsRowDxfId="262" dataCellStyle="Comma">
      <calculatedColumnFormula>INDEX(Usage_BTU[Nat. Gas],MATCH(CO2eq_FY[[#This Row],[FY]:[FY]],Usage_BTU[[FY]:[FY]],0))*INDEX(Fuels[CO2e (kg/MMBtu)],MATCH("Natural Gas",Fuels[Fuel],0))/1000</calculatedColumnFormula>
      <totalsRowFormula>E21/E20</totalsRowFormula>
    </tableColumn>
    <tableColumn id="6" xr3:uid="{00000000-0010-0000-0500-000006000000}" name="Propane" totalsRowFunction="custom" dataDxfId="261" totalsRowDxfId="260" dataCellStyle="Comma">
      <calculatedColumnFormula>INDEX(Usage_BTU[Propane],MATCH(CO2eq_FY[[#This Row],[FY]:[FY]],Usage_BTU[[FY]:[FY]],0))*INDEX(Fuels[CO2e (kg/MMBtu)],MATCH("Propane",Fuels[Fuel],0))/1000</calculatedColumnFormula>
      <totalsRowFormula>F21/F20</totalsRowFormula>
    </tableColumn>
    <tableColumn id="7" xr3:uid="{00000000-0010-0000-0500-000007000000}" name="Fuel Oil" totalsRowFunction="custom" dataDxfId="259" totalsRowDxfId="258" dataCellStyle="Comma">
      <calculatedColumnFormula>INDEX(Usage_BTU[Fuel Oil],MATCH(CO2eq_FY[[#This Row],[FY]:[FY]],Usage_BTU[[FY]:[FY]],0))*INDEX(Fuels[CO2e (kg/MMBtu)],MATCH("Fuel Oil #2",Fuels[Fuel],0))/1000</calculatedColumnFormula>
      <totalsRowFormula>G21/G20</totalsRowFormula>
    </tableColumn>
    <tableColumn id="8" xr3:uid="{00000000-0010-0000-0500-000008000000}" name="Physical Plant Total" totalsRowFunction="custom" dataDxfId="257" totalsRowDxfId="256" dataCellStyle="Comma">
      <calculatedColumnFormula>SUM(CO2eq_FY[[#This Row],[Water]:[Fuel Oil]])</calculatedColumnFormula>
      <totalsRowFormula>H21/H20</totalsRowFormula>
    </tableColumn>
    <tableColumn id="9" xr3:uid="{00000000-0010-0000-0500-000009000000}" name="Travel Service Fuel" totalsRowFunction="custom" totalsRowDxfId="255" dataCellStyle="Comma">
      <totalsRowFormula>I21/I20</totalsRowFormula>
    </tableColumn>
    <tableColumn id="10" xr3:uid="{00000000-0010-0000-0500-00000A000000}" name="Total" totalsRowFunction="custom" dataDxfId="254" totalsRowDxfId="253" dataCellStyle="Comma">
      <calculatedColumnFormula>SUM(CO2eq_FY[[#This Row],[Physical Plant Total]:[Travel Service Fuel]])</calculatedColumnFormula>
      <totalsRowFormula>J21/J20</totalsRow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0000000}" name="trv_trans_data" displayName="trv_trans_data" ref="A8:F296" headerRowDxfId="252" headerRowBorderDxfId="251" tableBorderDxfId="250">
  <autoFilter ref="A8:F296" xr:uid="{00000000-0009-0000-0100-000001000000}"/>
  <tableColumns count="6">
    <tableColumn id="1" xr3:uid="{00000000-0010-0000-1000-000001000000}" name="subcode" totalsRowLabel="Total"/>
    <tableColumn id="2" xr3:uid="{00000000-0010-0000-1000-000002000000}" name="trans_fy"/>
    <tableColumn id="3" xr3:uid="{00000000-0010-0000-1000-000003000000}" name="gallons" totalsRowFunction="sum" totalsRowDxfId="249"/>
    <tableColumn id="4" xr3:uid="{00000000-0010-0000-1000-000004000000}" name="cost" totalsRowFunction="sum" totalsRowDxfId="248"/>
    <tableColumn id="5" xr3:uid="{00000000-0010-0000-1000-000005000000}" name="purch">
      <calculatedColumnFormula>INDEX(purch,MATCH(A9,subcode,0))</calculatedColumnFormula>
    </tableColumn>
    <tableColumn id="6" xr3:uid="{00000000-0010-0000-1000-000006000000}" name="fuel" totalsRowFunction="count">
      <calculatedColumnFormula>INDEX(fuel,MATCH(A9,subcode,0))</calculatedColumnFormula>
    </tableColumn>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1000000}" name="FleetFuelEnergy" displayName="FleetFuelEnergy" ref="M18:T20" totalsRowShown="0" dataDxfId="247">
  <tableColumns count="8">
    <tableColumn id="1" xr3:uid="{00000000-0010-0000-1100-000001000000}" name="FY"/>
    <tableColumn id="2" xr3:uid="{00000000-0010-0000-1100-000002000000}" name="Gasoline" dataDxfId="246">
      <calculatedColumnFormula>INDEX(heat[HF],MATCH(IF(FleetFuelEnergy[[#This Row],[FY]]&lt;2007,"E-10 (&lt;FY07)","E-10"),heat[Fuel],0))/1000*GETPIVOTDATA("gallons",$M$8,"trans_fy",$M19,"fuel",N$18)</calculatedColumnFormula>
    </tableColumn>
    <tableColumn id="3" xr3:uid="{00000000-0010-0000-1100-000003000000}" name="Ethanol" dataDxfId="245">
      <calculatedColumnFormula>INDEX(heat[HF],MATCH(IF(FleetFuelEnergy[[#This Row],[FY]]&lt;2007,"E-85 (&lt;FY07)","E-85"),heat[Fuel],0))/1000*GETPIVOTDATA("gallons",$M$8,"trans_fy",$M19,"fuel",O$18)</calculatedColumnFormula>
    </tableColumn>
    <tableColumn id="4" xr3:uid="{00000000-0010-0000-1100-000004000000}" name="Diesel" dataDxfId="244">
      <calculatedColumnFormula>(MIN(1,MAX(0,(FleetFuelEnergy[[#This Row],[FY]]-2006)*0.2))*INDEX(heat[HF],MATCH("Diesel ULSD",heat[Fuel],0))+MIN(1,MAX(0,1-((FleetFuelEnergy[[#This Row],[FY]]-2006)*0.2)))*INDEX(heat[HF],MATCH("Diesel LSD",heat[Fuel],0)))/1000*GETPIVOTDATA("gallons",$M$8,"trans_fy",$M19,"fuel",P$18)</calculatedColumnFormula>
    </tableColumn>
    <tableColumn id="5" xr3:uid="{00000000-0010-0000-1100-000005000000}" name="Total" dataDxfId="243">
      <calculatedColumnFormula>SUM(N19:P19)</calculatedColumnFormula>
    </tableColumn>
    <tableColumn id="6" xr3:uid="{00000000-0010-0000-1100-000006000000}" name="% Gasoline" dataDxfId="242">
      <calculatedColumnFormula>N19/$Q19</calculatedColumnFormula>
    </tableColumn>
    <tableColumn id="7" xr3:uid="{00000000-0010-0000-1100-000007000000}" name="% Ethanol" dataDxfId="241">
      <calculatedColumnFormula>O19/$Q19</calculatedColumnFormula>
    </tableColumn>
    <tableColumn id="8" xr3:uid="{00000000-0010-0000-1100-000008000000}" name="% Diesel" dataDxfId="240">
      <calculatedColumnFormula>P19/$Q19</calculatedColumnFormula>
    </tableColumn>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2000000}" name="heat" displayName="heat" ref="A2:G16" totalsRowShown="0">
  <autoFilter ref="A2:G16" xr:uid="{00000000-0009-0000-0100-00000E000000}"/>
  <tableColumns count="7">
    <tableColumn id="1" xr3:uid="{00000000-0010-0000-1200-000001000000}" name="Fuel" dataDxfId="239"/>
    <tableColumn id="2" xr3:uid="{00000000-0010-0000-1200-000002000000}" name="HHV" dataDxfId="238"/>
    <tableColumn id="3" xr3:uid="{00000000-0010-0000-1200-000003000000}" name="HHV unit"/>
    <tableColumn id="4" xr3:uid="{00000000-0010-0000-1200-000004000000}" name="Source" dataDxfId="237"/>
    <tableColumn id="5" xr3:uid="{00000000-0010-0000-1200-000005000000}" name="HF" dataDxfId="236">
      <calculatedColumnFormula>B3*1000/42</calculatedColumnFormula>
    </tableColumn>
    <tableColumn id="6" xr3:uid="{00000000-0010-0000-1200-000006000000}" name="HF Unit" dataDxfId="235"/>
    <tableColumn id="7" xr3:uid="{00000000-0010-0000-1200-000007000000}" name="Notes"/>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heat_2x0" displayName="heat_2x0" ref="I2:N18" headerRowDxfId="234" dataDxfId="232" headerRowBorderDxfId="233" tableBorderDxfId="231">
  <autoFilter ref="I2:N18" xr:uid="{00000000-0009-0000-0100-000013000000}"/>
  <tableColumns count="6">
    <tableColumn id="1" xr3:uid="{00000000-0010-0000-1300-000001000000}" name="FY" totalsRowLabel="Total" dataDxfId="230" totalsRowDxfId="229"/>
    <tableColumn id="2" xr3:uid="{00000000-0010-0000-1300-000002000000}" name="Average % Moisture" dataDxfId="228" totalsRowDxfId="227"/>
    <tableColumn id="3" xr3:uid="{00000000-0010-0000-1300-000003000000}" name="Average % Ash" dataDxfId="226" totalsRowDxfId="225"/>
    <tableColumn id="4" xr3:uid="{00000000-0010-0000-1300-000004000000}" name="Average % Sulfur" dataDxfId="224" totalsRowDxfId="223"/>
    <tableColumn id="5" xr3:uid="{00000000-0010-0000-1300-000005000000}" name="Average Btu/lb" dataDxfId="222" totalsRowDxfId="221"/>
    <tableColumn id="6" xr3:uid="{00000000-0010-0000-1300-000006000000}" name="Samples" totalsRowFunction="sum" dataDxfId="220" totalsRowDxfId="219"/>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heat_stoker" displayName="heat_stoker" ref="I21:N27" headerRowDxfId="218" dataDxfId="216" headerRowBorderDxfId="217" tableBorderDxfId="215">
  <autoFilter ref="I21:N27" xr:uid="{00000000-0009-0000-0100-000014000000}"/>
  <tableColumns count="6">
    <tableColumn id="1" xr3:uid="{00000000-0010-0000-1400-000001000000}" name="FY" totalsRowLabel="Total" dataDxfId="214" totalsRowDxfId="213"/>
    <tableColumn id="2" xr3:uid="{00000000-0010-0000-1400-000002000000}" name="Average % Moisture" dataDxfId="212" totalsRowDxfId="211"/>
    <tableColumn id="3" xr3:uid="{00000000-0010-0000-1400-000003000000}" name="Average % Ash" dataDxfId="210" totalsRowDxfId="209"/>
    <tableColumn id="4" xr3:uid="{00000000-0010-0000-1400-000004000000}" name="Average % Sulfur" dataDxfId="208" totalsRowDxfId="207"/>
    <tableColumn id="5" xr3:uid="{00000000-0010-0000-1400-000005000000}" name="Average Btu/lb" dataDxfId="206" totalsRowDxfId="205"/>
    <tableColumn id="6" xr3:uid="{00000000-0010-0000-1400-000006000000}" name="Samples" totalsRowFunction="sum" dataDxfId="204" totalsRowDxfId="203"/>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5000000}" name="ULSD" displayName="ULSD" ref="P2:R12" totalsRowShown="0" dataDxfId="202" tableBorderDxfId="201">
  <autoFilter ref="P2:R12" xr:uid="{00000000-0009-0000-0100-00001C000000}"/>
  <tableColumns count="3">
    <tableColumn id="1" xr3:uid="{00000000-0010-0000-1500-000001000000}" name="FY" dataDxfId="200"/>
    <tableColumn id="2" xr3:uid="{00000000-0010-0000-1500-000002000000}" name="OnRoad" dataDxfId="199">
      <calculatedColumnFormula>MIN(5,MAX(0,ULSD[[#This Row],[FY]]-2006))*0.2</calculatedColumnFormula>
    </tableColumn>
    <tableColumn id="3" xr3:uid="{00000000-0010-0000-1500-000003000000}" name="NonRoad" dataDxfId="198">
      <calculatedColumnFormula>MIN(8,MAX(0,ULSD[[#This Row],[FY]]-2007))*0.125</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7" Type="http://schemas.openxmlformats.org/officeDocument/2006/relationships/comments" Target="../comments3.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hyperlink" Target="https://www.epa.gov/climateleadership/center-corporate-climate-leadership-direct-emissions-mobile-combustion-sources" TargetMode="External"/><Relationship Id="rId7" Type="http://schemas.openxmlformats.org/officeDocument/2006/relationships/table" Target="../tables/table8.xml"/><Relationship Id="rId2" Type="http://schemas.openxmlformats.org/officeDocument/2006/relationships/hyperlink" Target="https://www.epa.gov/diesel-fuel-standards/diesel-fuel-standards-and-rulemakings" TargetMode="External"/><Relationship Id="rId1" Type="http://schemas.openxmlformats.org/officeDocument/2006/relationships/hyperlink" Target="https://www.eia.gov/totalenergy/data/monthly/pdf/mer_a.pdf" TargetMode="External"/><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5" Type="http://schemas.openxmlformats.org/officeDocument/2006/relationships/comments" Target="../comments4.xml"/><Relationship Id="rId4" Type="http://schemas.openxmlformats.org/officeDocument/2006/relationships/table" Target="../tables/table13.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table" Target="../tables/table14.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hyperlink" Target="https://www.sipower.org/power-supply/" TargetMode="External"/><Relationship Id="rId7" Type="http://schemas.openxmlformats.org/officeDocument/2006/relationships/table" Target="../tables/table16.xml"/><Relationship Id="rId2" Type="http://schemas.openxmlformats.org/officeDocument/2006/relationships/hyperlink" Target="https://www.epa.gov/energy/emissions-generation-resource-integrated-database-egrid" TargetMode="External"/><Relationship Id="rId1" Type="http://schemas.openxmlformats.org/officeDocument/2006/relationships/hyperlink" Target="https://www.icc.illinois.gov/industry-reports/environmental-disclosure" TargetMode="External"/><Relationship Id="rId6" Type="http://schemas.openxmlformats.org/officeDocument/2006/relationships/vmlDrawing" Target="../drawings/vmlDrawing5.vml"/><Relationship Id="rId11" Type="http://schemas.openxmlformats.org/officeDocument/2006/relationships/comments" Target="../comments5.xml"/><Relationship Id="rId5" Type="http://schemas.openxmlformats.org/officeDocument/2006/relationships/hyperlink" Target="https://www.epa.gov/climateleadership/center-corporate-climate-leadership-ghg-emission-factors-hub" TargetMode="External"/><Relationship Id="rId10" Type="http://schemas.openxmlformats.org/officeDocument/2006/relationships/table" Target="../tables/table19.xml"/><Relationship Id="rId4" Type="http://schemas.openxmlformats.org/officeDocument/2006/relationships/hyperlink" Target="https://www.ipcc.ch/site/assets/uploads/2018/02/WG1AR5_Chapter08_FINAL.pdf" TargetMode="External"/><Relationship Id="rId9" Type="http://schemas.openxmlformats.org/officeDocument/2006/relationships/table" Target="../tables/table1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N42"/>
  <sheetViews>
    <sheetView workbookViewId="0"/>
  </sheetViews>
  <sheetFormatPr defaultRowHeight="14.5"/>
  <cols>
    <col min="2" max="4" width="10.7265625" customWidth="1"/>
    <col min="5" max="5" width="11.26953125" customWidth="1"/>
    <col min="6" max="6" width="10.7265625" customWidth="1"/>
    <col min="7" max="7" width="11.26953125" customWidth="1"/>
    <col min="8" max="13" width="10.7265625" customWidth="1"/>
  </cols>
  <sheetData>
    <row r="1" spans="1:14">
      <c r="A1" s="4" t="s">
        <v>82</v>
      </c>
    </row>
    <row r="3" spans="1:14">
      <c r="A3" s="4" t="str">
        <f>'Utility Data'!A3</f>
        <v>Purchased</v>
      </c>
      <c r="B3" s="5" t="str">
        <f>'Utility Data'!D3</f>
        <v>Ton</v>
      </c>
      <c r="C3" s="5" t="str">
        <f>'Utility Data'!F3</f>
        <v>Gal</v>
      </c>
      <c r="D3" s="5" t="str">
        <f>'Utility Data'!G3</f>
        <v>Gal</v>
      </c>
      <c r="E3" s="5" t="str">
        <f>'Utility Data'!C3</f>
        <v>kWh</v>
      </c>
      <c r="F3" s="5" t="str">
        <f>'Utility Data'!E3</f>
        <v>Therm</v>
      </c>
      <c r="G3" s="5" t="str">
        <f>'Utility Data'!B3</f>
        <v>Gal</v>
      </c>
      <c r="K3" s="15" t="s">
        <v>88</v>
      </c>
      <c r="L3" s="16"/>
      <c r="M3" s="16"/>
    </row>
    <row r="4" spans="1:14">
      <c r="A4" s="6" t="str">
        <f>'Utility Data'!A4</f>
        <v>FY</v>
      </c>
      <c r="B4" s="6" t="str">
        <f>'Utility Data'!D4</f>
        <v>Coal Purchased</v>
      </c>
      <c r="C4" s="6" t="str">
        <f>'Utility Data'!F4</f>
        <v>Propane</v>
      </c>
      <c r="D4" s="6" t="str">
        <f>'Utility Data'!G4</f>
        <v>Fuel Oil</v>
      </c>
      <c r="E4" s="6" t="str">
        <f>'Utility Data'!C4</f>
        <v>Electricity</v>
      </c>
      <c r="F4" s="6" t="str">
        <f>'Utility Data'!E4</f>
        <v>Nat. Gas</v>
      </c>
      <c r="G4" s="6" t="str">
        <f>'Utility Data'!B4</f>
        <v>Water</v>
      </c>
      <c r="K4" s="17" t="s">
        <v>23</v>
      </c>
      <c r="L4" s="17" t="s">
        <v>89</v>
      </c>
      <c r="M4" s="17" t="s">
        <v>90</v>
      </c>
    </row>
    <row r="5" spans="1:14">
      <c r="A5" s="5" t="e">
        <f>'Utility Data'!#REF!</f>
        <v>#REF!</v>
      </c>
      <c r="B5" s="3" t="e">
        <f>'Utility Data'!#REF!</f>
        <v>#REF!</v>
      </c>
      <c r="C5" s="3" t="e">
        <f>'Utility Data'!#REF!</f>
        <v>#REF!</v>
      </c>
      <c r="D5" s="3" t="e">
        <f>'Utility Data'!#REF!</f>
        <v>#REF!</v>
      </c>
      <c r="E5" s="3" t="e">
        <f>'Utility Data'!#REF!</f>
        <v>#REF!</v>
      </c>
      <c r="F5" s="3" t="e">
        <f>'Utility Data'!#REF!</f>
        <v>#REF!</v>
      </c>
      <c r="G5" s="3" t="e">
        <f>'Utility Data'!#REF!</f>
        <v>#REF!</v>
      </c>
      <c r="K5" s="10" t="s">
        <v>2</v>
      </c>
      <c r="L5" s="10" t="s">
        <v>91</v>
      </c>
      <c r="M5" s="12">
        <v>22.6</v>
      </c>
    </row>
    <row r="6" spans="1:14">
      <c r="A6" s="5" t="e">
        <f>'Utility Data'!#REF!</f>
        <v>#REF!</v>
      </c>
      <c r="B6" s="3" t="e">
        <f>'Utility Data'!#REF!</f>
        <v>#REF!</v>
      </c>
      <c r="C6" s="3" t="e">
        <f>'Utility Data'!#REF!</f>
        <v>#REF!</v>
      </c>
      <c r="D6" s="3" t="e">
        <f>'Utility Data'!#REF!</f>
        <v>#REF!</v>
      </c>
      <c r="E6" s="3" t="e">
        <f>'Utility Data'!#REF!</f>
        <v>#REF!</v>
      </c>
      <c r="F6" s="3" t="e">
        <f>'Utility Data'!#REF!</f>
        <v>#REF!</v>
      </c>
      <c r="G6" s="3" t="e">
        <f>'Utility Data'!#REF!</f>
        <v>#REF!</v>
      </c>
      <c r="K6" s="10" t="s">
        <v>3</v>
      </c>
      <c r="L6" s="10" t="s">
        <v>92</v>
      </c>
      <c r="M6" s="12">
        <f>3.836/42</f>
        <v>9.1333333333333336E-2</v>
      </c>
    </row>
    <row r="7" spans="1:14">
      <c r="A7" s="5" t="e">
        <f>'Utility Data'!#REF!</f>
        <v>#REF!</v>
      </c>
      <c r="B7" s="3" t="e">
        <f>'Utility Data'!#REF!</f>
        <v>#REF!</v>
      </c>
      <c r="C7" s="3" t="e">
        <f>'Utility Data'!#REF!</f>
        <v>#REF!</v>
      </c>
      <c r="D7" s="3" t="e">
        <f>'Utility Data'!#REF!</f>
        <v>#REF!</v>
      </c>
      <c r="E7" s="3" t="e">
        <f>'Utility Data'!#REF!</f>
        <v>#REF!</v>
      </c>
      <c r="F7" s="3" t="e">
        <f>'Utility Data'!#REF!</f>
        <v>#REF!</v>
      </c>
      <c r="G7" s="3" t="e">
        <f>'Utility Data'!#REF!</f>
        <v>#REF!</v>
      </c>
      <c r="K7" s="10" t="s">
        <v>4</v>
      </c>
      <c r="L7" s="10" t="s">
        <v>92</v>
      </c>
      <c r="M7" s="12">
        <f>5.825/42</f>
        <v>0.1386904761904762</v>
      </c>
    </row>
    <row r="8" spans="1:14">
      <c r="A8" s="5" t="e">
        <f>'Utility Data'!#REF!</f>
        <v>#REF!</v>
      </c>
      <c r="B8" s="3" t="e">
        <f>'Utility Data'!#REF!</f>
        <v>#REF!</v>
      </c>
      <c r="C8" s="3" t="e">
        <f>'Utility Data'!#REF!</f>
        <v>#REF!</v>
      </c>
      <c r="D8" s="3" t="e">
        <f>'Utility Data'!#REF!</f>
        <v>#REF!</v>
      </c>
      <c r="E8" s="3" t="e">
        <f>'Utility Data'!#REF!</f>
        <v>#REF!</v>
      </c>
      <c r="F8" s="3" t="e">
        <f>'Utility Data'!#REF!</f>
        <v>#REF!</v>
      </c>
      <c r="G8" s="3" t="e">
        <f>'Utility Data'!#REF!</f>
        <v>#REF!</v>
      </c>
      <c r="K8" s="10" t="s">
        <v>5</v>
      </c>
      <c r="L8" s="10" t="s">
        <v>10</v>
      </c>
      <c r="M8" s="12">
        <v>3.4121400000000001E-3</v>
      </c>
    </row>
    <row r="9" spans="1:14">
      <c r="A9" s="5">
        <f>'Utility Data'!A5</f>
        <v>2005</v>
      </c>
      <c r="B9" s="3">
        <f>'Utility Data'!D5</f>
        <v>50998.168947368424</v>
      </c>
      <c r="C9" s="3">
        <f>'Utility Data'!F5</f>
        <v>11112.1</v>
      </c>
      <c r="D9" s="3">
        <f>'Utility Data'!G5</f>
        <v>4560</v>
      </c>
      <c r="E9" s="3">
        <f>'Utility Data'!C5</f>
        <v>112171274</v>
      </c>
      <c r="F9" s="3">
        <f>'Utility Data'!E5</f>
        <v>1122885</v>
      </c>
      <c r="G9" s="3">
        <f>'Utility Data'!B5</f>
        <v>356809528</v>
      </c>
      <c r="K9" s="10" t="s">
        <v>6</v>
      </c>
      <c r="L9" s="10" t="s">
        <v>93</v>
      </c>
      <c r="M9" s="12">
        <v>0.1</v>
      </c>
    </row>
    <row r="10" spans="1:14">
      <c r="A10" s="5" t="e">
        <f>'Utility Data'!#REF!</f>
        <v>#REF!</v>
      </c>
      <c r="B10" s="3" t="e">
        <f>'Utility Data'!#REF!</f>
        <v>#REF!</v>
      </c>
      <c r="C10" s="3" t="e">
        <f>'Utility Data'!#REF!</f>
        <v>#REF!</v>
      </c>
      <c r="D10" s="3" t="e">
        <f>'Utility Data'!#REF!</f>
        <v>#REF!</v>
      </c>
      <c r="E10" s="3" t="e">
        <f>'Utility Data'!#REF!</f>
        <v>#REF!</v>
      </c>
      <c r="F10" s="3" t="e">
        <f>'Utility Data'!#REF!</f>
        <v>#REF!</v>
      </c>
      <c r="G10" s="3" t="e">
        <f>'Utility Data'!#REF!</f>
        <v>#REF!</v>
      </c>
      <c r="K10" s="10" t="s">
        <v>77</v>
      </c>
      <c r="L10" s="10" t="s">
        <v>92</v>
      </c>
      <c r="M10" s="12">
        <f>5.15/42</f>
        <v>0.12261904761904763</v>
      </c>
    </row>
    <row r="11" spans="1:14">
      <c r="A11" s="5" t="e">
        <f>'Utility Data'!#REF!</f>
        <v>#REF!</v>
      </c>
      <c r="B11" s="3" t="e">
        <f>'Utility Data'!#REF!</f>
        <v>#REF!</v>
      </c>
      <c r="C11" s="3" t="e">
        <f>'Utility Data'!#REF!</f>
        <v>#REF!</v>
      </c>
      <c r="D11" s="3" t="e">
        <f>'Utility Data'!#REF!</f>
        <v>#REF!</v>
      </c>
      <c r="E11" s="3" t="e">
        <f>'Utility Data'!#REF!</f>
        <v>#REF!</v>
      </c>
      <c r="F11" s="3" t="e">
        <f>'Utility Data'!#REF!</f>
        <v>#REF!</v>
      </c>
      <c r="G11" s="3" t="e">
        <f>'Utility Data'!#REF!</f>
        <v>#REF!</v>
      </c>
      <c r="K11" s="10" t="s">
        <v>96</v>
      </c>
      <c r="L11" s="10" t="s">
        <v>92</v>
      </c>
      <c r="M11" s="12">
        <f>(0.85*3.539+0.015*5.253)/42</f>
        <v>7.3498690476190481E-2</v>
      </c>
    </row>
    <row r="12" spans="1:14">
      <c r="A12" s="5" t="e">
        <f>'Utility Data'!#REF!</f>
        <v>#REF!</v>
      </c>
      <c r="B12" s="3" t="e">
        <f>'Utility Data'!#REF!</f>
        <v>#REF!</v>
      </c>
      <c r="C12" s="3" t="e">
        <f>'Utility Data'!#REF!</f>
        <v>#REF!</v>
      </c>
      <c r="D12" s="3" t="e">
        <f>'Utility Data'!#REF!</f>
        <v>#REF!</v>
      </c>
      <c r="E12" s="3" t="e">
        <f>'Utility Data'!#REF!</f>
        <v>#REF!</v>
      </c>
      <c r="F12" s="3" t="e">
        <f>'Utility Data'!#REF!</f>
        <v>#REF!</v>
      </c>
      <c r="G12" s="3" t="e">
        <f>'Utility Data'!#REF!</f>
        <v>#REF!</v>
      </c>
      <c r="K12" s="10" t="s">
        <v>22</v>
      </c>
      <c r="L12" s="10" t="s">
        <v>92</v>
      </c>
      <c r="M12" s="12">
        <f>M7</f>
        <v>0.1386904761904762</v>
      </c>
    </row>
    <row r="13" spans="1:14">
      <c r="A13" s="5" t="e">
        <f>'Utility Data'!#REF!</f>
        <v>#REF!</v>
      </c>
      <c r="B13" s="3" t="e">
        <f>'Utility Data'!#REF!</f>
        <v>#REF!</v>
      </c>
      <c r="C13" s="3" t="e">
        <f>'Utility Data'!#REF!</f>
        <v>#REF!</v>
      </c>
      <c r="D13" s="3" t="e">
        <f>'Utility Data'!#REF!</f>
        <v>#REF!</v>
      </c>
      <c r="E13" s="3" t="e">
        <f>'Utility Data'!#REF!</f>
        <v>#REF!</v>
      </c>
      <c r="F13" s="3" t="e">
        <f>'Utility Data'!#REF!</f>
        <v>#REF!</v>
      </c>
      <c r="G13" s="3" t="e">
        <f>'Utility Data'!#REF!</f>
        <v>#REF!</v>
      </c>
      <c r="K13" s="10" t="s">
        <v>97</v>
      </c>
      <c r="L13" s="10" t="s">
        <v>92</v>
      </c>
      <c r="M13" s="13">
        <f>(0.2*5.359+0.8*5.825)/42</f>
        <v>0.13647142857142858</v>
      </c>
    </row>
    <row r="14" spans="1:14">
      <c r="A14" s="5" t="e">
        <f>'Utility Data'!#REF!</f>
        <v>#REF!</v>
      </c>
      <c r="B14" s="3" t="e">
        <f>'Utility Data'!#REF!</f>
        <v>#REF!</v>
      </c>
      <c r="C14" s="3" t="e">
        <f>'Utility Data'!#REF!</f>
        <v>#REF!</v>
      </c>
      <c r="D14" s="3" t="e">
        <f>'Utility Data'!#REF!</f>
        <v>#REF!</v>
      </c>
      <c r="E14" s="3" t="e">
        <f>'Utility Data'!#REF!</f>
        <v>#REF!</v>
      </c>
      <c r="F14" s="3" t="e">
        <f>'Utility Data'!#REF!</f>
        <v>#REF!</v>
      </c>
      <c r="G14" s="3" t="e">
        <f>'Utility Data'!#REF!</f>
        <v>#REF!</v>
      </c>
      <c r="K14" s="10" t="s">
        <v>85</v>
      </c>
      <c r="L14" s="10" t="s">
        <v>92</v>
      </c>
      <c r="M14" s="12">
        <f>M10</f>
        <v>0.12261904761904763</v>
      </c>
      <c r="N14" s="14" t="s">
        <v>99</v>
      </c>
    </row>
    <row r="17" spans="1:13">
      <c r="A17" s="4" t="s">
        <v>86</v>
      </c>
    </row>
    <row r="19" spans="1:13">
      <c r="A19" s="251" t="s">
        <v>1</v>
      </c>
      <c r="B19" s="251" t="s">
        <v>98</v>
      </c>
      <c r="C19" s="252"/>
      <c r="D19" s="252"/>
      <c r="E19" s="251" t="s">
        <v>95</v>
      </c>
      <c r="F19" s="252"/>
      <c r="G19" s="252"/>
      <c r="H19" s="251" t="s">
        <v>94</v>
      </c>
      <c r="I19" s="252"/>
      <c r="J19" s="252"/>
      <c r="K19" s="251" t="s">
        <v>85</v>
      </c>
      <c r="L19" s="252"/>
      <c r="M19" s="250" t="str">
        <f>'Fleet Fuel'!Y9</f>
        <v>Grand Total</v>
      </c>
    </row>
    <row r="20" spans="1:13">
      <c r="A20" s="251"/>
      <c r="B20" s="11" t="s">
        <v>83</v>
      </c>
      <c r="C20" s="11" t="s">
        <v>84</v>
      </c>
      <c r="D20" s="11" t="s">
        <v>12</v>
      </c>
      <c r="E20" s="11" t="s">
        <v>83</v>
      </c>
      <c r="F20" s="11" t="s">
        <v>84</v>
      </c>
      <c r="G20" s="11" t="s">
        <v>12</v>
      </c>
      <c r="H20" s="11" t="s">
        <v>83</v>
      </c>
      <c r="I20" s="11" t="s">
        <v>84</v>
      </c>
      <c r="J20" s="11" t="s">
        <v>12</v>
      </c>
      <c r="K20" s="11" t="s">
        <v>84</v>
      </c>
      <c r="L20" s="11" t="s">
        <v>12</v>
      </c>
      <c r="M20" s="250"/>
    </row>
    <row r="21" spans="1:13">
      <c r="A21" s="5">
        <f>'Fleet Fuel'!M11</f>
        <v>2005</v>
      </c>
      <c r="B21" s="3">
        <f>'Fleet Fuel'!N11</f>
        <v>157012.06</v>
      </c>
      <c r="C21" s="3">
        <f>'Fleet Fuel'!O11</f>
        <v>67674.680000000008</v>
      </c>
      <c r="D21" s="3">
        <f>'Fleet Fuel'!P11</f>
        <v>224686.74</v>
      </c>
      <c r="E21" s="3">
        <f>'Fleet Fuel'!Q11</f>
        <v>21166.799999999999</v>
      </c>
      <c r="F21" s="3">
        <f>'Fleet Fuel'!R11</f>
        <v>1670.53</v>
      </c>
      <c r="G21" s="3">
        <f>'Fleet Fuel'!S11</f>
        <v>22837.329999999998</v>
      </c>
      <c r="H21" s="3">
        <f>'Fleet Fuel'!T11</f>
        <v>8588.1</v>
      </c>
      <c r="I21" s="3">
        <f>'Fleet Fuel'!U11</f>
        <v>167.22</v>
      </c>
      <c r="J21" s="3">
        <f>'Fleet Fuel'!V11</f>
        <v>8755.32</v>
      </c>
      <c r="K21" s="3">
        <f>'Fleet Fuel'!W11</f>
        <v>756.33</v>
      </c>
      <c r="L21" s="3">
        <f>'Fleet Fuel'!X11</f>
        <v>756.33</v>
      </c>
      <c r="M21" s="3">
        <f>'Fleet Fuel'!Y11</f>
        <v>257035.71999999997</v>
      </c>
    </row>
    <row r="22" spans="1:13">
      <c r="A22" s="5">
        <f>'Fleet Fuel'!M12</f>
        <v>2019</v>
      </c>
      <c r="B22" s="3">
        <f>'Fleet Fuel'!N12</f>
        <v>86843.42</v>
      </c>
      <c r="C22" s="3">
        <f>'Fleet Fuel'!O12</f>
        <v>56695.59</v>
      </c>
      <c r="D22" s="3">
        <f>'Fleet Fuel'!P12</f>
        <v>143539.01</v>
      </c>
      <c r="E22" s="3">
        <f>'Fleet Fuel'!Q12</f>
        <v>29503.1</v>
      </c>
      <c r="F22" s="3">
        <f>'Fleet Fuel'!R12</f>
        <v>4205.7700000000004</v>
      </c>
      <c r="G22" s="3">
        <f>'Fleet Fuel'!S12</f>
        <v>33708.869999999995</v>
      </c>
      <c r="H22" s="3">
        <f>'Fleet Fuel'!T12</f>
        <v>21715.1</v>
      </c>
      <c r="I22" s="3">
        <f>'Fleet Fuel'!U12</f>
        <v>881.24</v>
      </c>
      <c r="J22" s="3">
        <f>'Fleet Fuel'!V12</f>
        <v>22596.34</v>
      </c>
      <c r="K22" s="3">
        <f>'Fleet Fuel'!W12</f>
        <v>1616.63</v>
      </c>
      <c r="L22" s="3">
        <f>'Fleet Fuel'!X12</f>
        <v>1616.63</v>
      </c>
      <c r="M22" s="3">
        <f>'Fleet Fuel'!Y12</f>
        <v>201460.85</v>
      </c>
    </row>
    <row r="23" spans="1:13">
      <c r="A23" s="5" t="str">
        <f>'Fleet Fuel'!M13</f>
        <v>Grand Total</v>
      </c>
      <c r="B23" s="3">
        <f>'Fleet Fuel'!N13</f>
        <v>243855.47999999998</v>
      </c>
      <c r="C23" s="3">
        <f>'Fleet Fuel'!O13</f>
        <v>124370.27</v>
      </c>
      <c r="D23" s="3">
        <f>'Fleet Fuel'!P13</f>
        <v>368225.75</v>
      </c>
      <c r="E23" s="3">
        <f>'Fleet Fuel'!Q13</f>
        <v>50669.899999999994</v>
      </c>
      <c r="F23" s="3">
        <f>'Fleet Fuel'!R13</f>
        <v>5876.3</v>
      </c>
      <c r="G23" s="3">
        <f>'Fleet Fuel'!S13</f>
        <v>56546.2</v>
      </c>
      <c r="H23" s="3">
        <f>'Fleet Fuel'!T13</f>
        <v>30303.199999999997</v>
      </c>
      <c r="I23" s="3">
        <f>'Fleet Fuel'!U13</f>
        <v>1048.46</v>
      </c>
      <c r="J23" s="3">
        <f>'Fleet Fuel'!V13</f>
        <v>31351.66</v>
      </c>
      <c r="K23" s="3">
        <f>'Fleet Fuel'!W13</f>
        <v>2372.96</v>
      </c>
      <c r="L23" s="3">
        <f>'Fleet Fuel'!X13</f>
        <v>2372.96</v>
      </c>
      <c r="M23" s="3">
        <f>'Fleet Fuel'!Y13</f>
        <v>458496.56999999995</v>
      </c>
    </row>
    <row r="24" spans="1:13">
      <c r="A24" s="5">
        <f>'Fleet Fuel'!M14</f>
        <v>0</v>
      </c>
      <c r="B24" s="3">
        <f>'Fleet Fuel'!N14</f>
        <v>0</v>
      </c>
      <c r="C24" s="3">
        <f>'Fleet Fuel'!O14</f>
        <v>0</v>
      </c>
      <c r="D24" s="3">
        <f>'Fleet Fuel'!P14</f>
        <v>0</v>
      </c>
      <c r="E24" s="3">
        <f>'Fleet Fuel'!Q14</f>
        <v>0</v>
      </c>
      <c r="F24" s="3">
        <f>'Fleet Fuel'!R14</f>
        <v>0</v>
      </c>
      <c r="G24" s="3">
        <f>'Fleet Fuel'!S14</f>
        <v>0</v>
      </c>
      <c r="H24" s="3">
        <f>'Fleet Fuel'!T14</f>
        <v>0</v>
      </c>
      <c r="I24" s="3">
        <f>'Fleet Fuel'!U14</f>
        <v>0</v>
      </c>
      <c r="J24" s="3">
        <f>'Fleet Fuel'!V14</f>
        <v>0</v>
      </c>
      <c r="K24" s="3">
        <f>'Fleet Fuel'!W14</f>
        <v>0</v>
      </c>
      <c r="L24" s="3">
        <f>'Fleet Fuel'!X14</f>
        <v>0</v>
      </c>
      <c r="M24" s="3">
        <f>'Fleet Fuel'!Y14</f>
        <v>0</v>
      </c>
    </row>
    <row r="25" spans="1:13">
      <c r="A25" s="5">
        <f>'Fleet Fuel'!M15</f>
        <v>0</v>
      </c>
      <c r="B25" s="3">
        <f>'Fleet Fuel'!N15</f>
        <v>0</v>
      </c>
      <c r="C25" s="3">
        <f>'Fleet Fuel'!O15</f>
        <v>0</v>
      </c>
      <c r="D25" s="3">
        <f>'Fleet Fuel'!P15</f>
        <v>0</v>
      </c>
      <c r="E25" s="3">
        <f>'Fleet Fuel'!Q15</f>
        <v>0</v>
      </c>
      <c r="F25" s="3">
        <f>'Fleet Fuel'!R15</f>
        <v>0</v>
      </c>
      <c r="G25" s="3">
        <f>'Fleet Fuel'!S15</f>
        <v>0</v>
      </c>
      <c r="H25" s="3">
        <f>'Fleet Fuel'!T15</f>
        <v>0</v>
      </c>
      <c r="I25" s="3">
        <f>'Fleet Fuel'!U15</f>
        <v>0</v>
      </c>
      <c r="J25" s="3">
        <f>'Fleet Fuel'!V15</f>
        <v>0</v>
      </c>
      <c r="K25" s="3">
        <f>'Fleet Fuel'!W15</f>
        <v>0</v>
      </c>
      <c r="L25" s="3">
        <f>'Fleet Fuel'!X15</f>
        <v>0</v>
      </c>
      <c r="M25" s="3">
        <f>'Fleet Fuel'!Y15</f>
        <v>0</v>
      </c>
    </row>
    <row r="26" spans="1:13">
      <c r="A26" s="5" t="e">
        <f>'Fleet Fuel'!#REF!</f>
        <v>#REF!</v>
      </c>
      <c r="B26" s="3" t="e">
        <f>'Fleet Fuel'!#REF!</f>
        <v>#REF!</v>
      </c>
      <c r="C26" s="3" t="e">
        <f>'Fleet Fuel'!#REF!</f>
        <v>#REF!</v>
      </c>
      <c r="D26" s="3" t="e">
        <f>'Fleet Fuel'!#REF!</f>
        <v>#REF!</v>
      </c>
      <c r="E26" s="3" t="e">
        <f>'Fleet Fuel'!#REF!</f>
        <v>#REF!</v>
      </c>
      <c r="F26" s="3" t="e">
        <f>'Fleet Fuel'!#REF!</f>
        <v>#REF!</v>
      </c>
      <c r="G26" s="3" t="e">
        <f>'Fleet Fuel'!#REF!</f>
        <v>#REF!</v>
      </c>
      <c r="H26" s="3" t="e">
        <f>'Fleet Fuel'!#REF!</f>
        <v>#REF!</v>
      </c>
      <c r="I26" s="3">
        <f>'Fleet Fuel'!U16</f>
        <v>0</v>
      </c>
      <c r="J26" s="3">
        <f>'Fleet Fuel'!V16</f>
        <v>0</v>
      </c>
      <c r="K26" s="3">
        <f>'Fleet Fuel'!W16</f>
        <v>0</v>
      </c>
      <c r="L26" s="3">
        <f>'Fleet Fuel'!X16</f>
        <v>0</v>
      </c>
      <c r="M26" s="3">
        <f>'Fleet Fuel'!Y16</f>
        <v>0</v>
      </c>
    </row>
    <row r="27" spans="1:13">
      <c r="A27" s="5" t="e">
        <f>'Fleet Fuel'!#REF!</f>
        <v>#REF!</v>
      </c>
      <c r="B27" s="3" t="e">
        <f>'Fleet Fuel'!#REF!</f>
        <v>#REF!</v>
      </c>
      <c r="C27" s="3" t="e">
        <f>'Fleet Fuel'!#REF!</f>
        <v>#REF!</v>
      </c>
      <c r="D27" s="3" t="e">
        <f>'Fleet Fuel'!#REF!</f>
        <v>#REF!</v>
      </c>
      <c r="E27" s="3" t="e">
        <f>'Fleet Fuel'!#REF!</f>
        <v>#REF!</v>
      </c>
      <c r="F27" s="3" t="e">
        <f>'Fleet Fuel'!#REF!</f>
        <v>#REF!</v>
      </c>
      <c r="G27" s="3" t="e">
        <f>'Fleet Fuel'!#REF!</f>
        <v>#REF!</v>
      </c>
      <c r="H27" s="3" t="e">
        <f>'Fleet Fuel'!#REF!</f>
        <v>#REF!</v>
      </c>
      <c r="I27" s="3">
        <f>'Fleet Fuel'!U17</f>
        <v>0</v>
      </c>
      <c r="J27" s="3">
        <f>'Fleet Fuel'!V17</f>
        <v>0</v>
      </c>
      <c r="K27" s="3">
        <f>'Fleet Fuel'!W17</f>
        <v>0</v>
      </c>
      <c r="L27" s="3">
        <f>'Fleet Fuel'!X17</f>
        <v>0</v>
      </c>
      <c r="M27" s="3">
        <f>'Fleet Fuel'!Y17</f>
        <v>0</v>
      </c>
    </row>
    <row r="28" spans="1:13">
      <c r="A28" s="5" t="e">
        <f>'Fleet Fuel'!#REF!</f>
        <v>#REF!</v>
      </c>
      <c r="B28" s="3" t="e">
        <f>'Fleet Fuel'!#REF!</f>
        <v>#REF!</v>
      </c>
      <c r="C28" s="3" t="e">
        <f>'Fleet Fuel'!#REF!</f>
        <v>#REF!</v>
      </c>
      <c r="D28" s="3" t="e">
        <f>'Fleet Fuel'!#REF!</f>
        <v>#REF!</v>
      </c>
      <c r="E28" s="3" t="e">
        <f>'Fleet Fuel'!#REF!</f>
        <v>#REF!</v>
      </c>
      <c r="F28" s="3" t="e">
        <f>'Fleet Fuel'!#REF!</f>
        <v>#REF!</v>
      </c>
      <c r="G28" s="3" t="e">
        <f>'Fleet Fuel'!#REF!</f>
        <v>#REF!</v>
      </c>
      <c r="H28" s="3" t="e">
        <f>'Fleet Fuel'!#REF!</f>
        <v>#REF!</v>
      </c>
      <c r="I28" s="3">
        <f>'Fleet Fuel'!U18</f>
        <v>0</v>
      </c>
      <c r="J28" s="3">
        <f>'Fleet Fuel'!V18</f>
        <v>0</v>
      </c>
      <c r="K28" s="3">
        <f>'Fleet Fuel'!W18</f>
        <v>0</v>
      </c>
      <c r="L28" s="3">
        <f>'Fleet Fuel'!X18</f>
        <v>0</v>
      </c>
      <c r="M28" s="3">
        <f>'Fleet Fuel'!Y18</f>
        <v>0</v>
      </c>
    </row>
    <row r="29" spans="1:13">
      <c r="A29" s="5" t="e">
        <f>'Fleet Fuel'!#REF!</f>
        <v>#REF!</v>
      </c>
      <c r="B29" s="3" t="e">
        <f>'Fleet Fuel'!#REF!</f>
        <v>#REF!</v>
      </c>
      <c r="C29" s="3" t="e">
        <f>'Fleet Fuel'!#REF!</f>
        <v>#REF!</v>
      </c>
      <c r="D29" s="3" t="e">
        <f>'Fleet Fuel'!#REF!</f>
        <v>#REF!</v>
      </c>
      <c r="E29" s="3" t="e">
        <f>'Fleet Fuel'!#REF!</f>
        <v>#REF!</v>
      </c>
      <c r="F29" s="3" t="e">
        <f>'Fleet Fuel'!#REF!</f>
        <v>#REF!</v>
      </c>
      <c r="G29" s="3" t="e">
        <f>'Fleet Fuel'!#REF!</f>
        <v>#REF!</v>
      </c>
      <c r="H29" s="3" t="e">
        <f>'Fleet Fuel'!#REF!</f>
        <v>#REF!</v>
      </c>
      <c r="I29" s="3">
        <f>'Fleet Fuel'!U19</f>
        <v>0</v>
      </c>
      <c r="J29" s="3">
        <f>'Fleet Fuel'!V19</f>
        <v>0</v>
      </c>
      <c r="K29" s="3">
        <f>'Fleet Fuel'!W19</f>
        <v>0</v>
      </c>
      <c r="L29" s="3">
        <f>'Fleet Fuel'!X19</f>
        <v>0</v>
      </c>
      <c r="M29" s="3">
        <f>'Fleet Fuel'!Y19</f>
        <v>0</v>
      </c>
    </row>
    <row r="30" spans="1:13">
      <c r="A30" s="5" t="e">
        <f>'Fleet Fuel'!#REF!</f>
        <v>#REF!</v>
      </c>
      <c r="B30" s="3" t="e">
        <f>'Fleet Fuel'!#REF!</f>
        <v>#REF!</v>
      </c>
      <c r="C30" s="3" t="e">
        <f>'Fleet Fuel'!#REF!</f>
        <v>#REF!</v>
      </c>
      <c r="D30" s="3" t="e">
        <f>'Fleet Fuel'!#REF!</f>
        <v>#REF!</v>
      </c>
      <c r="E30" s="3" t="e">
        <f>'Fleet Fuel'!#REF!</f>
        <v>#REF!</v>
      </c>
      <c r="F30" s="3" t="e">
        <f>'Fleet Fuel'!#REF!</f>
        <v>#REF!</v>
      </c>
      <c r="G30" s="3" t="e">
        <f>'Fleet Fuel'!#REF!</f>
        <v>#REF!</v>
      </c>
      <c r="H30" s="3" t="e">
        <f>'Fleet Fuel'!#REF!</f>
        <v>#REF!</v>
      </c>
      <c r="I30" s="3">
        <f>'Fleet Fuel'!U20</f>
        <v>0</v>
      </c>
      <c r="J30" s="3">
        <f>'Fleet Fuel'!V20</f>
        <v>0</v>
      </c>
      <c r="K30" s="3">
        <f>'Fleet Fuel'!W20</f>
        <v>0</v>
      </c>
      <c r="L30" s="3">
        <f>'Fleet Fuel'!X20</f>
        <v>0</v>
      </c>
      <c r="M30" s="3">
        <f>'Fleet Fuel'!Y20</f>
        <v>0</v>
      </c>
    </row>
    <row r="31" spans="1:13">
      <c r="A31" s="5" t="e">
        <f>'Fleet Fuel'!#REF!</f>
        <v>#REF!</v>
      </c>
      <c r="B31" s="3" t="e">
        <f>'Fleet Fuel'!#REF!</f>
        <v>#REF!</v>
      </c>
      <c r="C31" s="3" t="e">
        <f>'Fleet Fuel'!#REF!</f>
        <v>#REF!</v>
      </c>
      <c r="D31" s="3" t="e">
        <f>'Fleet Fuel'!#REF!</f>
        <v>#REF!</v>
      </c>
      <c r="E31" s="3" t="e">
        <f>'Fleet Fuel'!#REF!</f>
        <v>#REF!</v>
      </c>
      <c r="F31" s="3" t="e">
        <f>'Fleet Fuel'!#REF!</f>
        <v>#REF!</v>
      </c>
      <c r="G31" s="3" t="e">
        <f>'Fleet Fuel'!#REF!</f>
        <v>#REF!</v>
      </c>
      <c r="H31" s="3" t="e">
        <f>'Fleet Fuel'!#REF!</f>
        <v>#REF!</v>
      </c>
      <c r="I31" s="3">
        <f>'Fleet Fuel'!U21</f>
        <v>0</v>
      </c>
      <c r="J31" s="3">
        <f>'Fleet Fuel'!V21</f>
        <v>0</v>
      </c>
      <c r="K31" s="3">
        <f>'Fleet Fuel'!W21</f>
        <v>0</v>
      </c>
      <c r="L31" s="3">
        <f>'Fleet Fuel'!X21</f>
        <v>0</v>
      </c>
      <c r="M31" s="3">
        <f>'Fleet Fuel'!Y21</f>
        <v>0</v>
      </c>
    </row>
    <row r="34" spans="1:3">
      <c r="A34" s="4" t="s">
        <v>87</v>
      </c>
    </row>
    <row r="36" spans="1:3">
      <c r="A36" s="11" t="s">
        <v>1</v>
      </c>
      <c r="B36" s="11" t="s">
        <v>77</v>
      </c>
      <c r="C36" s="11" t="s">
        <v>22</v>
      </c>
    </row>
    <row r="37" spans="1:3">
      <c r="A37" s="5" t="e">
        <f>#REF!</f>
        <v>#REF!</v>
      </c>
      <c r="B37" s="3" t="e">
        <f>#REF!</f>
        <v>#REF!</v>
      </c>
      <c r="C37" s="3" t="e">
        <f>#REF!</f>
        <v>#REF!</v>
      </c>
    </row>
    <row r="38" spans="1:3">
      <c r="A38" s="5" t="e">
        <f>#REF!</f>
        <v>#REF!</v>
      </c>
      <c r="B38" s="3" t="e">
        <f>#REF!</f>
        <v>#REF!</v>
      </c>
      <c r="C38" s="3" t="e">
        <f>#REF!</f>
        <v>#REF!</v>
      </c>
    </row>
    <row r="39" spans="1:3">
      <c r="A39" s="5" t="e">
        <f>#REF!</f>
        <v>#REF!</v>
      </c>
      <c r="B39" s="3" t="e">
        <f>#REF!</f>
        <v>#REF!</v>
      </c>
      <c r="C39" s="3" t="e">
        <f>#REF!</f>
        <v>#REF!</v>
      </c>
    </row>
    <row r="40" spans="1:3">
      <c r="A40" s="5" t="e">
        <f>#REF!</f>
        <v>#REF!</v>
      </c>
      <c r="B40" s="3" t="e">
        <f>#REF!</f>
        <v>#REF!</v>
      </c>
      <c r="C40" s="3" t="e">
        <f>#REF!</f>
        <v>#REF!</v>
      </c>
    </row>
    <row r="41" spans="1:3">
      <c r="A41" s="5" t="e">
        <f>#REF!</f>
        <v>#REF!</v>
      </c>
      <c r="B41" s="3" t="e">
        <f>#REF!</f>
        <v>#REF!</v>
      </c>
      <c r="C41" s="3" t="e">
        <f>#REF!</f>
        <v>#REF!</v>
      </c>
    </row>
    <row r="42" spans="1:3">
      <c r="A42" s="5"/>
      <c r="B42" s="3"/>
      <c r="C42" s="3"/>
    </row>
  </sheetData>
  <mergeCells count="6">
    <mergeCell ref="M19:M20"/>
    <mergeCell ref="A19:A20"/>
    <mergeCell ref="B19:D19"/>
    <mergeCell ref="E19:G19"/>
    <mergeCell ref="H19:J19"/>
    <mergeCell ref="K19:L19"/>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
  <sheetViews>
    <sheetView workbookViewId="0"/>
  </sheetViews>
  <sheetFormatPr defaultRowHeight="14.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E163"/>
  <sheetViews>
    <sheetView zoomScaleNormal="100" workbookViewId="0">
      <selection activeCell="I25" sqref="I25"/>
    </sheetView>
  </sheetViews>
  <sheetFormatPr defaultColWidth="9.1796875" defaultRowHeight="14.5"/>
  <cols>
    <col min="1" max="1" width="11.81640625" style="29" customWidth="1"/>
    <col min="2" max="7" width="16.453125" style="29" customWidth="1"/>
    <col min="8" max="8" width="20.1796875" style="29" customWidth="1"/>
    <col min="9" max="9" width="19.7265625" style="29" customWidth="1"/>
    <col min="10" max="10" width="16.453125" style="29" customWidth="1"/>
    <col min="11" max="24" width="9" style="29" customWidth="1"/>
    <col min="25" max="16384" width="9.1796875" style="29"/>
  </cols>
  <sheetData>
    <row r="1" spans="1:31" ht="20" thickBot="1">
      <c r="A1" s="32" t="s">
        <v>608</v>
      </c>
      <c r="B1" s="32"/>
      <c r="C1" s="32"/>
      <c r="D1" s="32"/>
      <c r="E1" s="32"/>
      <c r="H1" s="18" t="s">
        <v>106</v>
      </c>
    </row>
    <row r="2" spans="1:31" ht="16" thickTop="1">
      <c r="A2" s="35"/>
      <c r="H2" s="18" t="s">
        <v>13</v>
      </c>
      <c r="L2" s="18"/>
      <c r="R2" s="253"/>
      <c r="S2" s="253"/>
      <c r="T2" s="37"/>
      <c r="U2" s="37"/>
      <c r="V2" s="37"/>
      <c r="W2" s="37"/>
      <c r="X2" s="37"/>
      <c r="Y2" s="37"/>
      <c r="Z2" s="37"/>
      <c r="AA2" s="37"/>
      <c r="AB2" s="37"/>
      <c r="AC2" s="37"/>
      <c r="AD2" s="37"/>
      <c r="AE2" s="37"/>
    </row>
    <row r="3" spans="1:31" ht="17">
      <c r="A3" s="33" t="s">
        <v>572</v>
      </c>
      <c r="B3" s="34" t="s">
        <v>9</v>
      </c>
      <c r="C3" s="34" t="s">
        <v>10</v>
      </c>
      <c r="D3" s="34" t="s">
        <v>14</v>
      </c>
      <c r="E3" s="34" t="s">
        <v>11</v>
      </c>
      <c r="F3" s="34" t="s">
        <v>9</v>
      </c>
      <c r="G3" s="34" t="s">
        <v>9</v>
      </c>
    </row>
    <row r="4" spans="1:31">
      <c r="A4" s="46" t="s">
        <v>1</v>
      </c>
      <c r="B4" s="46" t="s">
        <v>7</v>
      </c>
      <c r="C4" s="46" t="s">
        <v>5</v>
      </c>
      <c r="D4" s="48" t="s">
        <v>195</v>
      </c>
      <c r="E4" s="46" t="s">
        <v>6</v>
      </c>
      <c r="F4" s="52" t="s">
        <v>122</v>
      </c>
      <c r="G4" s="46" t="s">
        <v>4</v>
      </c>
      <c r="J4" s="76"/>
    </row>
    <row r="5" spans="1:31">
      <c r="A5" s="49">
        <v>2005</v>
      </c>
      <c r="B5" s="50">
        <v>356809528</v>
      </c>
      <c r="C5" s="50">
        <v>112171274</v>
      </c>
      <c r="D5" s="50">
        <v>50998.168947368424</v>
      </c>
      <c r="E5" s="50">
        <v>1122885</v>
      </c>
      <c r="F5" s="50">
        <v>11112.1</v>
      </c>
      <c r="G5" s="50">
        <v>4560</v>
      </c>
    </row>
    <row r="6" spans="1:31" s="77" customFormat="1">
      <c r="A6" s="72">
        <v>2019</v>
      </c>
      <c r="B6" s="73">
        <v>207877794</v>
      </c>
      <c r="C6" s="73">
        <v>90025550</v>
      </c>
      <c r="D6" s="73">
        <v>42774.13</v>
      </c>
      <c r="E6" s="73">
        <v>1567189</v>
      </c>
      <c r="F6" s="73">
        <v>7128.5999999999985</v>
      </c>
      <c r="G6" s="73">
        <v>3980</v>
      </c>
      <c r="H6" s="39"/>
      <c r="N6" s="39"/>
      <c r="O6" s="39"/>
      <c r="P6" s="39"/>
      <c r="Q6" s="39"/>
      <c r="R6" s="39"/>
      <c r="S6" s="39"/>
      <c r="X6" s="39"/>
      <c r="Y6" s="40"/>
      <c r="Z6" s="39"/>
      <c r="AA6" s="27"/>
    </row>
    <row r="7" spans="1:31">
      <c r="A7" t="s">
        <v>609</v>
      </c>
      <c r="B7" s="248">
        <f>B6/B5</f>
        <v>0.58260157783678912</v>
      </c>
      <c r="C7" s="248">
        <f t="shared" ref="C7:G7" si="0">C6/C5</f>
        <v>0.80257223431375135</v>
      </c>
      <c r="D7" s="248">
        <f t="shared" si="0"/>
        <v>0.83873854459645658</v>
      </c>
      <c r="E7" s="248">
        <f t="shared" si="0"/>
        <v>1.3956807687341091</v>
      </c>
      <c r="F7" s="248">
        <f t="shared" si="0"/>
        <v>0.64151690499545522</v>
      </c>
      <c r="G7" s="248">
        <f t="shared" si="0"/>
        <v>0.8728070175438597</v>
      </c>
    </row>
    <row r="8" spans="1:31">
      <c r="B8" s="42"/>
      <c r="C8" s="38"/>
      <c r="D8" s="41"/>
      <c r="E8" s="43"/>
      <c r="F8" s="43"/>
      <c r="G8" s="43"/>
    </row>
    <row r="9" spans="1:31" ht="17">
      <c r="A9" s="33" t="s">
        <v>8</v>
      </c>
      <c r="C9" s="34" t="s">
        <v>17</v>
      </c>
      <c r="D9" s="34" t="s">
        <v>15</v>
      </c>
      <c r="E9" s="34" t="s">
        <v>18</v>
      </c>
      <c r="F9" s="34" t="s">
        <v>16</v>
      </c>
      <c r="G9" s="34" t="s">
        <v>16</v>
      </c>
    </row>
    <row r="10" spans="1:31" ht="17">
      <c r="A10" s="33" t="s">
        <v>19</v>
      </c>
      <c r="C10" s="34">
        <f>INDEX(heat[HF],MATCH("Electricity",heat[Fuel],0))</f>
        <v>3.41214</v>
      </c>
      <c r="D10" s="34" t="s">
        <v>196</v>
      </c>
      <c r="E10" s="34">
        <f>INDEX(heat[HF],MATCH("Natural Gas",heat[Fuel],0))</f>
        <v>100</v>
      </c>
      <c r="F10" s="120">
        <f>INDEX(heat[HF],MATCH("Propane",heat[Fuel],0))</f>
        <v>91.452380952380949</v>
      </c>
      <c r="G10" s="34" t="s">
        <v>196</v>
      </c>
      <c r="X10" s="81"/>
      <c r="Y10" s="81"/>
      <c r="Z10" s="81"/>
    </row>
    <row r="11" spans="1:31">
      <c r="A11" s="48" t="s">
        <v>1</v>
      </c>
      <c r="B11" s="48" t="s">
        <v>7</v>
      </c>
      <c r="C11" s="48" t="s">
        <v>5</v>
      </c>
      <c r="D11" s="48" t="s">
        <v>194</v>
      </c>
      <c r="E11" s="48" t="s">
        <v>6</v>
      </c>
      <c r="F11" s="48" t="s">
        <v>122</v>
      </c>
      <c r="G11" s="48" t="s">
        <v>4</v>
      </c>
      <c r="H11" s="48" t="s">
        <v>111</v>
      </c>
      <c r="I11" s="48" t="s">
        <v>110</v>
      </c>
      <c r="J11" s="48" t="s">
        <v>12</v>
      </c>
      <c r="X11" s="81"/>
      <c r="Y11" s="81"/>
      <c r="Z11" s="81"/>
    </row>
    <row r="12" spans="1:31">
      <c r="A12">
        <v>2005</v>
      </c>
      <c r="B12" s="51"/>
      <c r="C12" s="50">
        <f>$C$10/1000*INDEX(Purchased[Electricity],MATCH(Usage_BTU[[#This Row],[FY]:[FY]],Purchased[[FY]:[FY]],0))</f>
        <v>382744.09086636</v>
      </c>
      <c r="D12" s="50">
        <f>INDEX(heat_2x0[Average Btu/lb],MATCH(Usage_BTU[[#This Row],[FY]],heat_2x0[FY],0))*0.002*INDEX(PlantUse[2x0 Coal '[ton/y']],MATCH(Usage_BTU[[#This Row],[FY]],PlantUse[FY],0))+INDEX(heat_stoker[Average Btu/lb],MATCH(MIN(Usage_BTU[[#This Row],[FY]],2009),heat_stoker[FY],0))*0.002*INDEX(PlantUse[Stoker Coal '[ton/y']],MATCH(Usage_BTU[[#This Row],[FY]],PlantUse[FY],0))</f>
        <v>1087395.2799002188</v>
      </c>
      <c r="E12" s="50">
        <f>E$10/1000*INDEX(Purchased[Nat. Gas],MATCH(Usage_BTU[[#This Row],[FY]:[FY]],Purchased[[FY]:[FY]],0))</f>
        <v>112288.5</v>
      </c>
      <c r="F12" s="50">
        <f>F$10/1000*INDEX(Purchased[Propane],MATCH(Usage_BTU[[#This Row],[FY]:[FY]],Purchased[[FY]:[FY]],0))</f>
        <v>1016.2280023809524</v>
      </c>
      <c r="G12" s="50">
        <f>(MIN(1,MAX(0,(Usage_BTU[[#This Row],[FY]]-2007)*0.125))*INDEX(heat[HF],MATCH("Diesel ULSD",heat[Fuel],0))+MIN(1,MAX(0,1-((Usage_BTU[[#This Row],[FY]]-2007)*0.125)))*INDEX(heat[HF],MATCH("Diesel LSD",heat[Fuel],0)))/1000*INDEX(Purchased[Fuel Oil],MATCH(Usage_BTU[[#This Row],[FY]:[FY]],Purchased[[FY]:[FY]],0))</f>
        <v>632.42857142857144</v>
      </c>
      <c r="H12" s="50">
        <f>SUM(Usage_BTU[[#This Row],[Electricity]:[Fuel Oil]])</f>
        <v>1584076.5273403884</v>
      </c>
      <c r="I12" s="50">
        <f>INDEX(FleetFuelEnergy[Total],MATCH(Usage_BTU[[#This Row],[FY]],FleetFuelEnergy[FY],0))</f>
        <v>31182.913893304765</v>
      </c>
      <c r="J12" s="50">
        <f>Usage_BTU[[#This Row],[Physical Plant Total]]+Usage_BTU[[#This Row],[Travel Service Fuel]]</f>
        <v>1615259.4412336932</v>
      </c>
      <c r="X12" s="81"/>
      <c r="Y12" s="81"/>
      <c r="Z12" s="81"/>
    </row>
    <row r="13" spans="1:31">
      <c r="A13">
        <v>2019</v>
      </c>
      <c r="B13" s="79"/>
      <c r="C13" s="78">
        <f>$C$10/1000*INDEX(Purchased[Electricity],MATCH(Usage_BTU[[#This Row],[FY]:[FY]],Purchased[[FY]:[FY]],0))</f>
        <v>307179.78017700004</v>
      </c>
      <c r="D13" s="50">
        <f>INDEX(heat_2x0[Average Btu/lb],MATCH(Usage_BTU[[#This Row],[FY]],heat_2x0[FY],0))*0.002*INDEX(PlantUse[2x0 Coal '[ton/y']],MATCH(Usage_BTU[[#This Row],[FY]],PlantUse[FY],0))+INDEX(heat_stoker[Average Btu/lb],MATCH(MIN(Usage_BTU[[#This Row],[FY]],2009),heat_stoker[FY],0))*0.002*INDEX(PlantUse[Stoker Coal '[ton/y']],MATCH(Usage_BTU[[#This Row],[FY]],PlantUse[FY],0))</f>
        <v>958905.08963565168</v>
      </c>
      <c r="E13" s="78">
        <f>E$10/1000*INDEX(Purchased[Nat. Gas],MATCH(Usage_BTU[[#This Row],[FY]:[FY]],Purchased[[FY]:[FY]],0))</f>
        <v>156718.9</v>
      </c>
      <c r="F13" s="78">
        <f>F$10/1000*INDEX(Purchased[Propane],MATCH(Usage_BTU[[#This Row],[FY]:[FY]],Purchased[[FY]:[FY]],0))</f>
        <v>651.92744285714275</v>
      </c>
      <c r="G13" s="78">
        <f>(MIN(1,MAX(0,(Usage_BTU[[#This Row],[FY]]-2007)*0.125))*INDEX(heat[HF],MATCH("Diesel ULSD",heat[Fuel],0))+MIN(1,MAX(0,1-((Usage_BTU[[#This Row],[FY]]-2007)*0.125)))*INDEX(heat[HF],MATCH("Diesel LSD",heat[Fuel],0)))/1000*INDEX(Purchased[Fuel Oil],MATCH(Usage_BTU[[#This Row],[FY]:[FY]],Purchased[[FY]:[FY]],0))</f>
        <v>546.77619047619044</v>
      </c>
      <c r="H13" s="78">
        <f>SUM(Usage_BTU[[#This Row],[Electricity]:[Fuel Oil]])</f>
        <v>1424002.473445985</v>
      </c>
      <c r="I13" s="78">
        <f>INDEX(FleetFuelEnergy[Total],MATCH(Usage_BTU[[#This Row],[FY]],FleetFuelEnergy[FY],0))</f>
        <v>24041.891153671429</v>
      </c>
      <c r="J13" s="78">
        <f>Usage_BTU[[#This Row],[Physical Plant Total]]+Usage_BTU[[#This Row],[Travel Service Fuel]]</f>
        <v>1448044.3645996563</v>
      </c>
      <c r="X13" s="81"/>
      <c r="Y13" s="81"/>
      <c r="Z13" s="81"/>
    </row>
    <row r="14" spans="1:31">
      <c r="A14" t="s">
        <v>609</v>
      </c>
      <c r="B14" s="248"/>
      <c r="C14" s="248">
        <f t="shared" ref="C14" si="1">C13/C12</f>
        <v>0.80257223431375135</v>
      </c>
      <c r="D14" s="248">
        <f t="shared" ref="D14" si="2">D13/D12</f>
        <v>0.8818367224507746</v>
      </c>
      <c r="E14" s="248">
        <f t="shared" ref="E14" si="3">E13/E12</f>
        <v>1.3956807687341091</v>
      </c>
      <c r="F14" s="248">
        <f t="shared" ref="F14" si="4">F13/F12</f>
        <v>0.64151690499545533</v>
      </c>
      <c r="G14" s="248">
        <f t="shared" ref="G14" si="5">G13/G12</f>
        <v>0.86456592124087028</v>
      </c>
      <c r="H14" s="248">
        <f t="shared" ref="H14" si="6">H13/H12</f>
        <v>0.8989480298889585</v>
      </c>
      <c r="I14" s="248">
        <f t="shared" ref="I14" si="7">I13/I12</f>
        <v>0.7709956560164003</v>
      </c>
      <c r="J14" s="248">
        <f t="shared" ref="J14" si="8">J13/J12</f>
        <v>0.89647788314035648</v>
      </c>
      <c r="X14" s="81"/>
      <c r="Y14" s="81"/>
      <c r="Z14" s="81"/>
    </row>
    <row r="15" spans="1:31">
      <c r="A15" s="72"/>
      <c r="B15" s="74"/>
      <c r="C15" s="73"/>
      <c r="D15" s="73"/>
      <c r="E15" s="73"/>
      <c r="F15" s="73"/>
      <c r="G15" s="73"/>
      <c r="H15" s="73"/>
      <c r="I15" s="73"/>
      <c r="J15" s="73"/>
    </row>
    <row r="17" spans="1:11" ht="20">
      <c r="A17" s="33" t="s">
        <v>595</v>
      </c>
    </row>
    <row r="18" spans="1:11" ht="17">
      <c r="A18" s="33" t="s">
        <v>589</v>
      </c>
    </row>
    <row r="19" spans="1:11" ht="15" thickBot="1">
      <c r="A19" s="115" t="s">
        <v>1</v>
      </c>
      <c r="B19" s="48" t="s">
        <v>7</v>
      </c>
      <c r="C19" s="229" t="s">
        <v>5</v>
      </c>
      <c r="D19" s="229" t="s">
        <v>194</v>
      </c>
      <c r="E19" s="229" t="s">
        <v>6</v>
      </c>
      <c r="F19" s="229" t="s">
        <v>122</v>
      </c>
      <c r="G19" s="229" t="s">
        <v>4</v>
      </c>
      <c r="H19" s="229" t="s">
        <v>111</v>
      </c>
      <c r="I19" s="229" t="s">
        <v>110</v>
      </c>
      <c r="J19" s="230" t="s">
        <v>12</v>
      </c>
    </row>
    <row r="20" spans="1:11" ht="15" thickTop="1">
      <c r="A20" s="231">
        <v>2005</v>
      </c>
      <c r="B20" s="51"/>
      <c r="C20" s="233">
        <f>INDEX(ElecCO2[Total],MATCH(CO2eq_FY[[#This Row],[FY]],ElecCO2[FY],0))</f>
        <v>104439.65490728336</v>
      </c>
      <c r="D20" s="239">
        <f>INDEX(Usage_BTU[Coal Burned],MATCH(CO2eq_FY[[#This Row],[FY]:[FY]],Usage_BTU[[FY]:[FY]],0))*INDEX(Fuels[CO2e (kg/MMBtu)],MATCH("Bituminous Coal",Fuels[Fuel],0))/1000</f>
        <v>102228.20505397939</v>
      </c>
      <c r="E20" s="239">
        <f>INDEX(Usage_BTU[Nat. Gas],MATCH(CO2eq_FY[[#This Row],[FY]:[FY]],Usage_BTU[[FY]:[FY]],0))*INDEX(Fuels[CO2e (kg/MMBtu)],MATCH("Natural Gas",Fuels[Fuel],0))/1000</f>
        <v>5964.1475332500004</v>
      </c>
      <c r="F20" s="239">
        <f>INDEX(Usage_BTU[Propane],MATCH(CO2eq_FY[[#This Row],[FY]:[FY]],Usage_BTU[[FY]:[FY]],0))*INDEX(Fuels[CO2e (kg/MMBtu)],MATCH("Propane",Fuels[Fuel],0))/1000</f>
        <v>64.137197914269052</v>
      </c>
      <c r="G20" s="239">
        <f>INDEX(Usage_BTU[Fuel Oil],MATCH(CO2eq_FY[[#This Row],[FY]:[FY]],Usage_BTU[[FY]:[FY]],0))*INDEX(Fuels[CO2e (kg/MMBtu)],MATCH("Fuel Oil #2",Fuels[Fuel],0))/1000</f>
        <v>46.928097285714294</v>
      </c>
      <c r="H20" s="234">
        <f>SUM(CO2eq_FY[[#This Row],[Water]:[Fuel Oil]])</f>
        <v>212743.07278971272</v>
      </c>
      <c r="I20" s="244">
        <f>INDEX(FleetFuelEnergy[Gasoline],MATCH(CO2eq_FY[[#This Row],[FY]],FleetFuelEnergy[FY],0))*INDEX(Fuels[CO2e (kg/MMBtu)],MATCH("E-10",Fuels[Fuel],0))/1000+INDEX(FleetFuelEnergy[Ethanol],MATCH(CO2eq_FY[[#This Row],[FY]],FleetFuelEnergy[FY],0))*INDEX(Fuels[CO2e (kg/MMBtu)],MATCH("E-85",Fuels[Fuel],0))/1000+INDEX(FleetFuelEnergy[Diesel],MATCH(CO2eq_FY[[#This Row],[FY]],FleetFuelEnergy[FY],0))*INDEX(Fuels[CO2e (kg/MMBtu)],MATCH("Fuel Oil #2",Fuels[Fuel],0))/1000</f>
        <v>2204.2765150425325</v>
      </c>
      <c r="J20" s="235">
        <f>SUM(CO2eq_FY[[#This Row],[Physical Plant Total]:[Travel Service Fuel]])</f>
        <v>214947.34930475525</v>
      </c>
    </row>
    <row r="21" spans="1:11">
      <c r="A21" s="232">
        <v>2019</v>
      </c>
      <c r="B21" s="79"/>
      <c r="C21" s="236">
        <f>INDEX(ElecCO2[Total],MATCH(CO2eq_FY[[#This Row],[FY]],ElecCO2[FY],0))</f>
        <v>44292.983967157794</v>
      </c>
      <c r="D21" s="239">
        <f>INDEX(Usage_BTU[Coal Burned],MATCH(CO2eq_FY[[#This Row],[FY]:[FY]],Usage_BTU[[FY]:[FY]],0))*INDEX(Fuels[CO2e (kg/MMBtu)],MATCH("Bituminous Coal",Fuels[Fuel],0))/1000</f>
        <v>90148.585286826899</v>
      </c>
      <c r="E21" s="237">
        <f>INDEX(Usage_BTU[Nat. Gas],MATCH(CO2eq_FY[[#This Row],[FY]:[FY]],Usage_BTU[[FY]:[FY]],0))*INDEX(Fuels[CO2e (kg/MMBtu)],MATCH("Natural Gas",Fuels[Fuel],0))/1000</f>
        <v>8324.0460140499999</v>
      </c>
      <c r="F21" s="237">
        <f>INDEX(Usage_BTU[Propane],MATCH(CO2eq_FY[[#This Row],[FY]:[FY]],Usage_BTU[[FY]:[FY]],0))*INDEX(Fuels[CO2e (kg/MMBtu)],MATCH("Propane",Fuels[Fuel],0))/1000</f>
        <v>41.145096701042853</v>
      </c>
      <c r="G21" s="237">
        <f>INDEX(Usage_BTU[Fuel Oil],MATCH(CO2eq_FY[[#This Row],[FY]:[FY]],Usage_BTU[[FY]:[FY]],0))*INDEX(Fuels[CO2e (kg/MMBtu)],MATCH("Fuel Oil #2",Fuels[Fuel],0))/1000</f>
        <v>40.572433661904761</v>
      </c>
      <c r="H21" s="237">
        <f>SUM(CO2eq_FY[[#This Row],[Water]:[Fuel Oil]])</f>
        <v>142847.33279839763</v>
      </c>
      <c r="I21" s="245">
        <f>INDEX(FleetFuelEnergy[Gasoline],MATCH(CO2eq_FY[[#This Row],[FY]],FleetFuelEnergy[FY],0))*INDEX(Fuels[CO2e (kg/MMBtu)],MATCH("E-10",Fuels[Fuel],0))/1000+INDEX(FleetFuelEnergy[Ethanol],MATCH(CO2eq_FY[[#This Row],[FY]],FleetFuelEnergy[FY],0))*INDEX(Fuels[CO2e (kg/MMBtu)],MATCH("E-85",Fuels[Fuel],0))/1000+INDEX(FleetFuelEnergy[Diesel],MATCH(CO2eq_FY[[#This Row],[FY]],FleetFuelEnergy[FY],0))*INDEX(Fuels[CO2e (kg/MMBtu)],MATCH("Fuel Oil #2",Fuels[Fuel],0))/1000</f>
        <v>1706.2433963562087</v>
      </c>
      <c r="J21" s="238">
        <f>SUM(CO2eq_FY[[#This Row],[Physical Plant Total]:[Travel Service Fuel]])</f>
        <v>144553.57619475384</v>
      </c>
    </row>
    <row r="22" spans="1:11">
      <c r="A22" t="s">
        <v>605</v>
      </c>
      <c r="B22" s="218"/>
      <c r="C22" s="249">
        <f>C21/C20</f>
        <v>0.42410120951164604</v>
      </c>
      <c r="D22" s="249">
        <f t="shared" ref="D22:J22" si="9">D21/D20</f>
        <v>0.88183672245077471</v>
      </c>
      <c r="E22" s="249">
        <f t="shared" si="9"/>
        <v>1.3956807687341088</v>
      </c>
      <c r="F22" s="249">
        <f t="shared" si="9"/>
        <v>0.64151690499545533</v>
      </c>
      <c r="G22" s="249">
        <f t="shared" si="9"/>
        <v>0.86456592124087028</v>
      </c>
      <c r="H22" s="249">
        <f t="shared" si="9"/>
        <v>0.67145468440044587</v>
      </c>
      <c r="I22" s="249">
        <f t="shared" si="9"/>
        <v>0.77406050679775351</v>
      </c>
      <c r="J22" s="249">
        <f t="shared" si="9"/>
        <v>0.67250690302676785</v>
      </c>
    </row>
    <row r="24" spans="1:11">
      <c r="K24" s="44"/>
    </row>
    <row r="28" spans="1:11">
      <c r="B28" s="2"/>
      <c r="C28" s="2"/>
      <c r="D28" s="2"/>
      <c r="F28" s="2"/>
      <c r="G28" s="2"/>
      <c r="H28" s="2"/>
      <c r="I28" s="44"/>
      <c r="J28" s="44"/>
    </row>
    <row r="29" spans="1:11">
      <c r="B29" s="2"/>
      <c r="C29" s="2"/>
      <c r="D29" s="2"/>
      <c r="E29" s="2"/>
      <c r="F29" s="2"/>
      <c r="G29" s="2"/>
      <c r="H29" s="44"/>
      <c r="I29" s="44"/>
      <c r="J29" s="44"/>
    </row>
    <row r="44" spans="2:11">
      <c r="K44" s="45"/>
    </row>
    <row r="48" spans="2:11">
      <c r="B48" s="45"/>
      <c r="C48" s="45"/>
      <c r="D48" s="45"/>
      <c r="F48" s="45"/>
      <c r="G48" s="45"/>
      <c r="H48" s="45"/>
      <c r="I48" s="45"/>
      <c r="J48" s="45"/>
    </row>
    <row r="67" spans="2:8">
      <c r="B67" s="45"/>
      <c r="C67" s="45"/>
      <c r="D67" s="45"/>
      <c r="F67" s="45"/>
      <c r="G67" s="45"/>
      <c r="H67" s="45"/>
    </row>
    <row r="82" spans="2:11">
      <c r="K82" s="45"/>
    </row>
    <row r="86" spans="2:11">
      <c r="B86" s="45"/>
      <c r="C86" s="45"/>
      <c r="D86" s="45"/>
      <c r="F86" s="45"/>
      <c r="G86" s="45"/>
      <c r="H86" s="45"/>
      <c r="I86" s="45"/>
      <c r="J86" s="45"/>
    </row>
    <row r="127" spans="9:10">
      <c r="I127" s="46"/>
      <c r="J127" s="46"/>
    </row>
    <row r="128" spans="9:10">
      <c r="I128" s="47"/>
      <c r="J128" s="47"/>
    </row>
    <row r="129" spans="2:10">
      <c r="I129" s="45"/>
      <c r="J129" s="45"/>
    </row>
    <row r="130" spans="2:10">
      <c r="I130" s="45"/>
      <c r="J130" s="45"/>
    </row>
    <row r="131" spans="2:10">
      <c r="I131" s="45"/>
      <c r="J131" s="45"/>
    </row>
    <row r="132" spans="2:10">
      <c r="I132" s="45"/>
      <c r="J132" s="45"/>
    </row>
    <row r="133" spans="2:10">
      <c r="I133" s="45"/>
      <c r="J133" s="45"/>
    </row>
    <row r="134" spans="2:10">
      <c r="I134" s="45"/>
      <c r="J134" s="45"/>
    </row>
    <row r="135" spans="2:10">
      <c r="I135" s="45"/>
      <c r="J135" s="45"/>
    </row>
    <row r="136" spans="2:10">
      <c r="I136" s="45"/>
      <c r="J136" s="45"/>
    </row>
    <row r="137" spans="2:10">
      <c r="I137" s="45"/>
      <c r="J137" s="45"/>
    </row>
    <row r="138" spans="2:10">
      <c r="I138" s="45"/>
      <c r="J138" s="45"/>
    </row>
    <row r="139" spans="2:10">
      <c r="I139" s="45"/>
      <c r="J139" s="45"/>
    </row>
    <row r="140" spans="2:10">
      <c r="I140" s="45"/>
      <c r="J140" s="45"/>
    </row>
    <row r="141" spans="2:10">
      <c r="I141" s="45"/>
      <c r="J141" s="45"/>
    </row>
    <row r="142" spans="2:10">
      <c r="I142" s="45"/>
      <c r="J142" s="45"/>
    </row>
    <row r="144" spans="2:10">
      <c r="B144" s="36"/>
      <c r="C144" s="36"/>
      <c r="D144" s="36"/>
      <c r="E144" s="36"/>
      <c r="F144" s="36"/>
    </row>
    <row r="145" spans="2:6">
      <c r="B145" s="36"/>
      <c r="C145" s="36"/>
      <c r="D145" s="36"/>
      <c r="E145" s="36"/>
      <c r="F145" s="36"/>
    </row>
    <row r="146" spans="2:6">
      <c r="B146" s="36"/>
      <c r="C146" s="36"/>
      <c r="D146" s="36"/>
      <c r="E146" s="36"/>
      <c r="F146" s="36"/>
    </row>
    <row r="147" spans="2:6">
      <c r="B147" s="36"/>
      <c r="C147" s="36"/>
      <c r="D147" s="36"/>
      <c r="E147" s="36"/>
      <c r="F147" s="36"/>
    </row>
    <row r="148" spans="2:6">
      <c r="B148" s="36"/>
      <c r="C148" s="36"/>
      <c r="D148" s="36"/>
      <c r="E148" s="36"/>
      <c r="F148" s="36"/>
    </row>
    <row r="149" spans="2:6">
      <c r="B149" s="36"/>
      <c r="C149" s="36"/>
      <c r="D149" s="36"/>
      <c r="E149" s="36"/>
      <c r="F149" s="36"/>
    </row>
    <row r="150" spans="2:6">
      <c r="B150" s="36"/>
      <c r="C150" s="36"/>
      <c r="D150" s="36"/>
      <c r="E150" s="36"/>
      <c r="F150" s="36"/>
    </row>
    <row r="151" spans="2:6">
      <c r="B151" s="36"/>
      <c r="C151" s="36"/>
      <c r="D151" s="36"/>
      <c r="E151" s="36"/>
      <c r="F151" s="36"/>
    </row>
    <row r="152" spans="2:6">
      <c r="B152" s="36"/>
      <c r="C152" s="36"/>
      <c r="D152" s="36"/>
      <c r="E152" s="36"/>
      <c r="F152" s="36"/>
    </row>
    <row r="153" spans="2:6">
      <c r="B153" s="36"/>
      <c r="C153" s="36"/>
      <c r="D153" s="36"/>
      <c r="E153" s="36"/>
      <c r="F153" s="36"/>
    </row>
    <row r="154" spans="2:6">
      <c r="B154" s="36"/>
      <c r="C154" s="36"/>
      <c r="D154" s="36"/>
      <c r="E154" s="36"/>
      <c r="F154" s="36"/>
    </row>
    <row r="155" spans="2:6">
      <c r="B155" s="36"/>
      <c r="C155" s="36"/>
      <c r="D155" s="36"/>
      <c r="E155" s="36"/>
      <c r="F155" s="36"/>
    </row>
    <row r="156" spans="2:6">
      <c r="B156" s="36"/>
      <c r="C156" s="36"/>
      <c r="D156" s="36"/>
      <c r="E156" s="36"/>
      <c r="F156" s="36"/>
    </row>
    <row r="157" spans="2:6">
      <c r="B157" s="36"/>
      <c r="C157" s="36"/>
      <c r="D157" s="36"/>
      <c r="E157" s="36"/>
      <c r="F157" s="36"/>
    </row>
    <row r="158" spans="2:6">
      <c r="B158" s="36"/>
      <c r="C158" s="36"/>
      <c r="D158" s="36"/>
      <c r="E158" s="36"/>
      <c r="F158" s="36"/>
    </row>
    <row r="159" spans="2:6">
      <c r="B159" s="36"/>
      <c r="C159" s="36"/>
      <c r="D159" s="36"/>
      <c r="E159" s="36"/>
      <c r="F159" s="36"/>
    </row>
    <row r="160" spans="2:6">
      <c r="B160" s="36"/>
      <c r="C160" s="36"/>
      <c r="D160" s="36"/>
      <c r="E160" s="36"/>
      <c r="F160" s="36"/>
    </row>
    <row r="161" spans="2:6">
      <c r="B161" s="36"/>
      <c r="C161" s="36"/>
      <c r="D161" s="36"/>
      <c r="E161" s="36"/>
      <c r="F161" s="36"/>
    </row>
    <row r="162" spans="2:6">
      <c r="B162" s="36"/>
      <c r="C162" s="36"/>
      <c r="D162" s="36"/>
      <c r="E162" s="36"/>
      <c r="F162" s="36"/>
    </row>
    <row r="163" spans="2:6">
      <c r="B163" s="36"/>
      <c r="C163" s="36"/>
      <c r="D163" s="36"/>
      <c r="E163" s="36"/>
      <c r="F163" s="36"/>
    </row>
  </sheetData>
  <mergeCells count="1">
    <mergeCell ref="R2:S2"/>
  </mergeCells>
  <phoneticPr fontId="6" type="noConversion"/>
  <pageMargins left="0.75" right="0.75" top="1" bottom="1" header="0.5" footer="0.5"/>
  <pageSetup scale="67" orientation="landscape" r:id="rId1"/>
  <headerFooter alignWithMargins="0">
    <oddFooter>&amp;LUpdated 27-Jan-2010, J. Harrell&amp;R&amp;P of &amp;N</oddFooter>
  </headerFooter>
  <rowBreaks count="5" manualBreakCount="5">
    <brk id="28" max="8" man="1"/>
    <brk id="84" max="8" man="1"/>
    <brk id="139" max="8" man="1"/>
    <brk id="159" max="8" man="1"/>
    <brk id="209" max="8" man="1"/>
  </rowBreaks>
  <drawing r:id="rId2"/>
  <legacyDrawing r:id="rId3"/>
  <tableParts count="3">
    <tablePart r:id="rId4"/>
    <tablePart r:id="rId5"/>
    <tablePart r:id="rId6"/>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H296"/>
  <sheetViews>
    <sheetView topLeftCell="M1" workbookViewId="0">
      <selection activeCell="M16" sqref="M16"/>
    </sheetView>
  </sheetViews>
  <sheetFormatPr defaultRowHeight="14.5"/>
  <cols>
    <col min="1" max="2" width="10.453125" customWidth="1"/>
    <col min="3" max="3" width="18.81640625" customWidth="1"/>
    <col min="4" max="4" width="18" customWidth="1"/>
    <col min="5" max="5" width="12.7265625" bestFit="1" customWidth="1"/>
    <col min="6" max="6" width="10.7265625" bestFit="1" customWidth="1"/>
    <col min="7" max="7" width="2.54296875" customWidth="1"/>
    <col min="8" max="8" width="8.81640625" customWidth="1"/>
    <col min="9" max="9" width="21.7265625" customWidth="1"/>
    <col min="10" max="10" width="9.26953125" customWidth="1"/>
    <col min="11" max="11" width="10.26953125" customWidth="1"/>
    <col min="12" max="12" width="9.453125" customWidth="1"/>
    <col min="13" max="13" width="11.81640625" customWidth="1"/>
    <col min="14" max="15" width="14.26953125" customWidth="1"/>
    <col min="16" max="16" width="14.54296875" customWidth="1"/>
    <col min="17" max="17" width="14.26953125" customWidth="1"/>
    <col min="18" max="18" width="15.54296875" customWidth="1"/>
    <col min="19" max="19" width="14.453125" customWidth="1"/>
    <col min="20" max="21" width="12.54296875" customWidth="1"/>
    <col min="22" max="22" width="13.7265625" customWidth="1"/>
    <col min="23" max="24" width="11.54296875" customWidth="1"/>
    <col min="25" max="25" width="15.26953125" customWidth="1"/>
    <col min="26" max="26" width="12" customWidth="1"/>
    <col min="27" max="27" width="10" customWidth="1"/>
    <col min="28" max="28" width="10.26953125" customWidth="1"/>
    <col min="29" max="29" width="10.54296875" customWidth="1"/>
    <col min="30" max="30" width="11.7265625" customWidth="1"/>
    <col min="31" max="31" width="10.26953125" customWidth="1"/>
    <col min="32" max="32" width="10.54296875" customWidth="1"/>
    <col min="33" max="35" width="11" customWidth="1"/>
    <col min="36" max="42" width="12.453125" customWidth="1"/>
    <col min="43" max="69" width="24.7265625" bestFit="1" customWidth="1"/>
    <col min="70" max="70" width="30.453125" bestFit="1" customWidth="1"/>
    <col min="71" max="71" width="29.453125" customWidth="1"/>
  </cols>
  <sheetData>
    <row r="1" spans="1:25">
      <c r="A1" s="4" t="s">
        <v>102</v>
      </c>
      <c r="M1" s="4" t="s">
        <v>108</v>
      </c>
    </row>
    <row r="2" spans="1:25">
      <c r="A2" t="s">
        <v>25</v>
      </c>
      <c r="M2" s="4" t="s">
        <v>610</v>
      </c>
    </row>
    <row r="3" spans="1:25">
      <c r="A3" t="s">
        <v>26</v>
      </c>
      <c r="M3" s="4" t="s">
        <v>109</v>
      </c>
    </row>
    <row r="4" spans="1:25">
      <c r="A4" t="s">
        <v>27</v>
      </c>
    </row>
    <row r="5" spans="1:25">
      <c r="A5" t="s">
        <v>28</v>
      </c>
      <c r="D5" s="10" t="s">
        <v>100</v>
      </c>
      <c r="E5" s="22">
        <v>43739</v>
      </c>
      <c r="M5" s="4" t="s">
        <v>106</v>
      </c>
    </row>
    <row r="6" spans="1:25">
      <c r="A6" t="s">
        <v>29</v>
      </c>
    </row>
    <row r="7" spans="1:25">
      <c r="A7" s="254" t="s">
        <v>68</v>
      </c>
      <c r="B7" s="255"/>
      <c r="C7" s="255"/>
      <c r="D7" s="256"/>
      <c r="E7" s="19" t="s">
        <v>67</v>
      </c>
      <c r="F7" s="20"/>
    </row>
    <row r="8" spans="1:25">
      <c r="A8" s="7" t="s">
        <v>24</v>
      </c>
      <c r="B8" s="7" t="s">
        <v>0</v>
      </c>
      <c r="C8" s="7" t="s">
        <v>103</v>
      </c>
      <c r="D8" s="7" t="s">
        <v>104</v>
      </c>
      <c r="E8" s="9" t="s">
        <v>66</v>
      </c>
      <c r="F8" s="9" t="s">
        <v>65</v>
      </c>
      <c r="H8" s="7" t="s">
        <v>24</v>
      </c>
      <c r="I8" s="7" t="s">
        <v>51</v>
      </c>
      <c r="J8" s="7" t="s">
        <v>65</v>
      </c>
      <c r="K8" s="7" t="s">
        <v>72</v>
      </c>
      <c r="M8" s="53" t="s">
        <v>105</v>
      </c>
      <c r="N8" s="53" t="s">
        <v>65</v>
      </c>
      <c r="O8" s="54" t="s">
        <v>66</v>
      </c>
      <c r="P8" s="55"/>
      <c r="Q8" s="55"/>
      <c r="R8" s="55"/>
      <c r="S8" s="55"/>
      <c r="T8" s="55"/>
      <c r="U8" s="55"/>
      <c r="V8" s="55"/>
      <c r="W8" s="55"/>
      <c r="X8" s="55"/>
      <c r="Y8" s="56"/>
    </row>
    <row r="9" spans="1:25">
      <c r="B9">
        <v>2001</v>
      </c>
      <c r="C9" s="27">
        <v>4.2</v>
      </c>
      <c r="D9" s="27">
        <v>5.41</v>
      </c>
      <c r="E9" t="e">
        <f t="shared" ref="E9:E40" si="0">INDEX(purch,MATCH(A9,subcode,0))</f>
        <v>#N/A</v>
      </c>
      <c r="F9" t="e">
        <f t="shared" ref="F9:F40" si="1">INDEX(fuel,MATCH(A9,subcode,0))</f>
        <v>#N/A</v>
      </c>
      <c r="H9">
        <v>1040</v>
      </c>
      <c r="I9" t="s">
        <v>31</v>
      </c>
      <c r="J9" s="10" t="s">
        <v>73</v>
      </c>
      <c r="K9" s="10" t="s">
        <v>80</v>
      </c>
      <c r="M9" s="57"/>
      <c r="N9" s="58" t="s">
        <v>78</v>
      </c>
      <c r="O9" s="55"/>
      <c r="P9" s="58" t="s">
        <v>79</v>
      </c>
      <c r="Q9" s="58" t="s">
        <v>70</v>
      </c>
      <c r="R9" s="55"/>
      <c r="S9" s="58" t="s">
        <v>74</v>
      </c>
      <c r="T9" s="58" t="s">
        <v>69</v>
      </c>
      <c r="U9" s="55"/>
      <c r="V9" s="58" t="s">
        <v>75</v>
      </c>
      <c r="W9" s="58" t="s">
        <v>71</v>
      </c>
      <c r="X9" s="58" t="s">
        <v>76</v>
      </c>
      <c r="Y9" s="59" t="s">
        <v>30</v>
      </c>
    </row>
    <row r="10" spans="1:25">
      <c r="B10">
        <v>2004</v>
      </c>
      <c r="C10" s="27">
        <v>0</v>
      </c>
      <c r="D10" s="27">
        <v>0</v>
      </c>
      <c r="E10" t="e">
        <f t="shared" si="0"/>
        <v>#N/A</v>
      </c>
      <c r="F10" t="e">
        <f t="shared" si="1"/>
        <v>#N/A</v>
      </c>
      <c r="H10">
        <v>1041</v>
      </c>
      <c r="I10" t="s">
        <v>32</v>
      </c>
      <c r="J10" s="10" t="s">
        <v>70</v>
      </c>
      <c r="K10" s="10" t="s">
        <v>81</v>
      </c>
      <c r="M10" s="53" t="s">
        <v>0</v>
      </c>
      <c r="N10" s="58" t="s">
        <v>81</v>
      </c>
      <c r="O10" s="60" t="s">
        <v>80</v>
      </c>
      <c r="P10" s="57"/>
      <c r="Q10" s="58" t="s">
        <v>81</v>
      </c>
      <c r="R10" s="60" t="s">
        <v>80</v>
      </c>
      <c r="S10" s="57"/>
      <c r="T10" s="58" t="s">
        <v>81</v>
      </c>
      <c r="U10" s="60" t="s">
        <v>80</v>
      </c>
      <c r="V10" s="57"/>
      <c r="W10" s="58" t="s">
        <v>80</v>
      </c>
      <c r="X10" s="57"/>
      <c r="Y10" s="61"/>
    </row>
    <row r="11" spans="1:25">
      <c r="B11">
        <v>2006</v>
      </c>
      <c r="C11" s="27">
        <v>0</v>
      </c>
      <c r="D11" s="27">
        <v>0</v>
      </c>
      <c r="E11" t="e">
        <f t="shared" si="0"/>
        <v>#N/A</v>
      </c>
      <c r="F11" t="e">
        <f t="shared" si="1"/>
        <v>#N/A</v>
      </c>
      <c r="H11">
        <v>1042</v>
      </c>
      <c r="I11" t="s">
        <v>33</v>
      </c>
      <c r="J11" s="8" t="s">
        <v>78</v>
      </c>
      <c r="K11" s="10" t="s">
        <v>81</v>
      </c>
      <c r="M11" s="58">
        <v>2005</v>
      </c>
      <c r="N11" s="64">
        <v>157012.06</v>
      </c>
      <c r="O11" s="65">
        <v>67674.680000000008</v>
      </c>
      <c r="P11" s="64">
        <v>224686.74</v>
      </c>
      <c r="Q11" s="64">
        <v>21166.799999999999</v>
      </c>
      <c r="R11" s="65">
        <v>1670.53</v>
      </c>
      <c r="S11" s="64">
        <v>22837.329999999998</v>
      </c>
      <c r="T11" s="64">
        <v>8588.1</v>
      </c>
      <c r="U11" s="65">
        <v>167.22</v>
      </c>
      <c r="V11" s="64">
        <v>8755.32</v>
      </c>
      <c r="W11" s="64">
        <v>756.33</v>
      </c>
      <c r="X11" s="64">
        <v>756.33</v>
      </c>
      <c r="Y11" s="66">
        <v>257035.71999999997</v>
      </c>
    </row>
    <row r="12" spans="1:25">
      <c r="B12">
        <v>2008</v>
      </c>
      <c r="C12" s="27">
        <v>0</v>
      </c>
      <c r="D12" s="27">
        <v>0</v>
      </c>
      <c r="E12" t="e">
        <f t="shared" si="0"/>
        <v>#N/A</v>
      </c>
      <c r="F12" t="e">
        <f t="shared" si="1"/>
        <v>#N/A</v>
      </c>
      <c r="H12">
        <v>1043</v>
      </c>
      <c r="I12" t="s">
        <v>34</v>
      </c>
      <c r="J12" s="8"/>
      <c r="K12" s="10" t="s">
        <v>81</v>
      </c>
      <c r="M12" s="62">
        <v>2019</v>
      </c>
      <c r="N12" s="67">
        <v>86843.42</v>
      </c>
      <c r="O12" s="1">
        <v>56695.59</v>
      </c>
      <c r="P12" s="67">
        <v>143539.01</v>
      </c>
      <c r="Q12" s="67">
        <v>29503.1</v>
      </c>
      <c r="R12" s="1">
        <v>4205.7700000000004</v>
      </c>
      <c r="S12" s="67">
        <v>33708.869999999995</v>
      </c>
      <c r="T12" s="67">
        <v>21715.1</v>
      </c>
      <c r="U12" s="1">
        <v>881.24</v>
      </c>
      <c r="V12" s="67">
        <v>22596.34</v>
      </c>
      <c r="W12" s="67">
        <v>1616.63</v>
      </c>
      <c r="X12" s="67">
        <v>1616.63</v>
      </c>
      <c r="Y12" s="68">
        <v>201460.85</v>
      </c>
    </row>
    <row r="13" spans="1:25">
      <c r="B13">
        <v>2013</v>
      </c>
      <c r="C13" s="27">
        <v>5.18</v>
      </c>
      <c r="D13" s="27">
        <v>20.010000000000002</v>
      </c>
      <c r="E13" t="e">
        <f t="shared" si="0"/>
        <v>#N/A</v>
      </c>
      <c r="F13" t="e">
        <f t="shared" si="1"/>
        <v>#N/A</v>
      </c>
      <c r="H13">
        <v>1044</v>
      </c>
      <c r="I13" t="s">
        <v>35</v>
      </c>
      <c r="J13" s="10" t="s">
        <v>69</v>
      </c>
      <c r="K13" s="10" t="s">
        <v>81</v>
      </c>
      <c r="M13" s="63" t="s">
        <v>30</v>
      </c>
      <c r="N13" s="69">
        <v>243855.47999999998</v>
      </c>
      <c r="O13" s="70">
        <v>124370.27</v>
      </c>
      <c r="P13" s="69">
        <v>368225.75</v>
      </c>
      <c r="Q13" s="69">
        <v>50669.899999999994</v>
      </c>
      <c r="R13" s="70">
        <v>5876.3</v>
      </c>
      <c r="S13" s="69">
        <v>56546.2</v>
      </c>
      <c r="T13" s="69">
        <v>30303.199999999997</v>
      </c>
      <c r="U13" s="70">
        <v>1048.46</v>
      </c>
      <c r="V13" s="69">
        <v>31351.66</v>
      </c>
      <c r="W13" s="69">
        <v>2372.96</v>
      </c>
      <c r="X13" s="69">
        <v>2372.96</v>
      </c>
      <c r="Y13" s="71">
        <v>458496.56999999995</v>
      </c>
    </row>
    <row r="14" spans="1:25">
      <c r="B14">
        <v>2014</v>
      </c>
      <c r="C14" s="27">
        <v>150</v>
      </c>
      <c r="D14" s="27">
        <v>510.45</v>
      </c>
      <c r="E14" t="e">
        <f t="shared" si="0"/>
        <v>#N/A</v>
      </c>
      <c r="F14" t="e">
        <f t="shared" si="1"/>
        <v>#N/A</v>
      </c>
      <c r="H14">
        <v>1045</v>
      </c>
      <c r="I14" t="s">
        <v>36</v>
      </c>
      <c r="J14" s="10" t="s">
        <v>69</v>
      </c>
      <c r="K14" s="10" t="s">
        <v>80</v>
      </c>
    </row>
    <row r="15" spans="1:25">
      <c r="B15">
        <v>2017</v>
      </c>
      <c r="C15" s="27">
        <v>23.1</v>
      </c>
      <c r="D15" s="27">
        <v>48.14</v>
      </c>
      <c r="E15" t="e">
        <f t="shared" si="0"/>
        <v>#N/A</v>
      </c>
      <c r="F15" t="e">
        <f t="shared" si="1"/>
        <v>#N/A</v>
      </c>
      <c r="H15">
        <v>1046</v>
      </c>
      <c r="I15" t="s">
        <v>37</v>
      </c>
      <c r="J15" s="10" t="s">
        <v>78</v>
      </c>
      <c r="K15" s="10" t="s">
        <v>80</v>
      </c>
    </row>
    <row r="16" spans="1:25" ht="20" thickBot="1">
      <c r="B16">
        <v>2018</v>
      </c>
      <c r="C16" s="27">
        <v>0</v>
      </c>
      <c r="D16" s="27">
        <v>15</v>
      </c>
      <c r="E16" t="e">
        <f t="shared" si="0"/>
        <v>#N/A</v>
      </c>
      <c r="F16" t="e">
        <f t="shared" si="1"/>
        <v>#N/A</v>
      </c>
      <c r="H16">
        <v>1047</v>
      </c>
      <c r="I16" t="s">
        <v>38</v>
      </c>
      <c r="J16" s="10" t="s">
        <v>70</v>
      </c>
      <c r="K16" s="10" t="s">
        <v>81</v>
      </c>
      <c r="M16" s="32" t="s">
        <v>199</v>
      </c>
      <c r="N16" s="32"/>
      <c r="O16" s="32"/>
      <c r="P16" s="32"/>
      <c r="Q16" s="32"/>
      <c r="R16" s="32"/>
      <c r="S16" s="32"/>
      <c r="T16" s="32"/>
    </row>
    <row r="17" spans="1:20" ht="15" thickTop="1">
      <c r="A17">
        <v>1040</v>
      </c>
      <c r="B17">
        <v>2000</v>
      </c>
      <c r="C17" s="27">
        <v>59.3</v>
      </c>
      <c r="D17" s="27">
        <v>1050.01</v>
      </c>
      <c r="E17" t="str">
        <f t="shared" si="0"/>
        <v>off-campus</v>
      </c>
      <c r="F17" t="str">
        <f t="shared" si="1"/>
        <v>propane</v>
      </c>
      <c r="H17">
        <v>1048</v>
      </c>
      <c r="I17" t="s">
        <v>39</v>
      </c>
      <c r="J17" s="10" t="s">
        <v>78</v>
      </c>
      <c r="K17" s="10" t="s">
        <v>81</v>
      </c>
    </row>
    <row r="18" spans="1:20">
      <c r="A18">
        <v>1040</v>
      </c>
      <c r="B18">
        <v>2001</v>
      </c>
      <c r="C18" s="27">
        <v>0</v>
      </c>
      <c r="D18" s="27">
        <v>883.58</v>
      </c>
      <c r="E18" t="str">
        <f t="shared" si="0"/>
        <v>off-campus</v>
      </c>
      <c r="F18" t="str">
        <f t="shared" si="1"/>
        <v>propane</v>
      </c>
      <c r="H18">
        <v>1049</v>
      </c>
      <c r="I18" t="s">
        <v>40</v>
      </c>
      <c r="M18" t="s">
        <v>1</v>
      </c>
      <c r="N18" s="10" t="s">
        <v>77</v>
      </c>
      <c r="O18" s="10" t="s">
        <v>20</v>
      </c>
      <c r="P18" t="s">
        <v>22</v>
      </c>
      <c r="Q18" t="s">
        <v>12</v>
      </c>
      <c r="R18" s="121" t="s">
        <v>200</v>
      </c>
      <c r="S18" s="121" t="s">
        <v>201</v>
      </c>
      <c r="T18" t="s">
        <v>202</v>
      </c>
    </row>
    <row r="19" spans="1:20">
      <c r="A19">
        <v>1040</v>
      </c>
      <c r="B19">
        <v>2002</v>
      </c>
      <c r="C19" s="27">
        <v>0</v>
      </c>
      <c r="D19" s="27">
        <v>544.94000000000005</v>
      </c>
      <c r="E19" t="str">
        <f t="shared" si="0"/>
        <v>off-campus</v>
      </c>
      <c r="F19" t="str">
        <f t="shared" si="1"/>
        <v>propane</v>
      </c>
      <c r="H19">
        <v>8203</v>
      </c>
      <c r="I19" t="s">
        <v>41</v>
      </c>
      <c r="M19">
        <v>2005</v>
      </c>
      <c r="N19" s="23">
        <f>INDEX(heat[HF],MATCH(IF(FleetFuelEnergy[[#This Row],[FY]]&lt;2007,"E-10 (&lt;FY07)","E-10"),heat[Fuel],0))/1000*GETPIVOTDATA("gallons",$M$8,"trans_fy",$M19,"fuel",N$18)</f>
        <v>27184.955666285718</v>
      </c>
      <c r="O19" s="23">
        <f>INDEX(heat[HF],MATCH(IF(FleetFuelEnergy[[#This Row],[FY]]&lt;2007,"E-85 (&lt;FY07)","E-85"),heat[Fuel],0))/1000*GETPIVOTDATA("gallons",$M$8,"trans_fy",$M19,"fuel",O$18)</f>
        <v>830.63805439999999</v>
      </c>
      <c r="P19" s="23">
        <f>(MIN(1,MAX(0,(FleetFuelEnergy[[#This Row],[FY]]-2006)*0.2))*INDEX(heat[HF],MATCH("Diesel ULSD",heat[Fuel],0))+MIN(1,MAX(0,1-((FleetFuelEnergy[[#This Row],[FY]]-2006)*0.2)))*INDEX(heat[HF],MATCH("Diesel LSD",heat[Fuel],0)))/1000*GETPIVOTDATA("gallons",$M$8,"trans_fy",$M19,"fuel",P$18)</f>
        <v>3167.3201726190473</v>
      </c>
      <c r="Q19" s="25">
        <f t="shared" ref="Q19" si="2">SUM(N19:P19)</f>
        <v>31182.913893304765</v>
      </c>
      <c r="R19" s="26">
        <f>N19/$Q19</f>
        <v>0.87179010144149993</v>
      </c>
      <c r="S19" s="26">
        <f>O19/$Q19</f>
        <v>2.6637602157454084E-2</v>
      </c>
      <c r="T19" s="26">
        <f>P19/$Q19</f>
        <v>0.10157229640104601</v>
      </c>
    </row>
    <row r="20" spans="1:20">
      <c r="A20">
        <v>1040</v>
      </c>
      <c r="B20">
        <v>2003</v>
      </c>
      <c r="C20" s="27">
        <v>0</v>
      </c>
      <c r="D20" s="27">
        <v>12.38</v>
      </c>
      <c r="E20" t="str">
        <f t="shared" si="0"/>
        <v>off-campus</v>
      </c>
      <c r="F20" t="str">
        <f t="shared" si="1"/>
        <v>propane</v>
      </c>
      <c r="H20">
        <v>8220</v>
      </c>
      <c r="I20" t="s">
        <v>42</v>
      </c>
      <c r="M20">
        <v>2019</v>
      </c>
      <c r="N20" s="23">
        <f>INDEX(heat[HF],MATCH(IF(FleetFuelEnergy[[#This Row],[FY]]&lt;2007,"E-10 (&lt;FY07)","E-10"),heat[Fuel],0))/1000*GETPIVOTDATA("gallons",$M$8,"trans_fy",$M20,"fuel",N$18)</f>
        <v>17271.502258023811</v>
      </c>
      <c r="O20" s="23">
        <f>INDEX(heat[HF],MATCH(IF(FleetFuelEnergy[[#This Row],[FY]]&lt;2007,"E-85 (&lt;FY07)","E-85"),heat[Fuel],0))/1000*GETPIVOTDATA("gallons",$M$8,"trans_fy",$M20,"fuel",O$18)</f>
        <v>2139.432231361905</v>
      </c>
      <c r="P20" s="23">
        <f>(MIN(1,MAX(0,(FleetFuelEnergy[[#This Row],[FY]]-2006)*0.2))*INDEX(heat[HF],MATCH("Diesel ULSD",heat[Fuel],0))+MIN(1,MAX(0,1-((FleetFuelEnergy[[#This Row],[FY]]-2006)*0.2)))*INDEX(heat[HF],MATCH("Diesel LSD",heat[Fuel],0)))/1000*GETPIVOTDATA("gallons",$M$8,"trans_fy",$M20,"fuel",P$18)</f>
        <v>4630.9566642857135</v>
      </c>
      <c r="Q20" s="25">
        <f t="shared" ref="Q20" si="3">SUM(N20:P20)</f>
        <v>24041.891153671429</v>
      </c>
      <c r="R20" s="26">
        <f>N20/$Q20</f>
        <v>0.71839199951565724</v>
      </c>
      <c r="S20" s="26">
        <f>O20/$Q20</f>
        <v>8.8987684774339937E-2</v>
      </c>
      <c r="T20" s="26">
        <f>P20/$Q20</f>
        <v>0.19262031571000277</v>
      </c>
    </row>
    <row r="21" spans="1:20">
      <c r="A21">
        <v>1041</v>
      </c>
      <c r="B21">
        <v>1999</v>
      </c>
      <c r="C21" s="27">
        <v>7.8</v>
      </c>
      <c r="D21" s="27">
        <v>7.52</v>
      </c>
      <c r="E21" t="str">
        <f t="shared" si="0"/>
        <v>on-campus</v>
      </c>
      <c r="F21" t="str">
        <f t="shared" si="1"/>
        <v>diesel</v>
      </c>
      <c r="H21">
        <v>8241</v>
      </c>
      <c r="I21" t="s">
        <v>43</v>
      </c>
      <c r="J21" s="10" t="s">
        <v>70</v>
      </c>
      <c r="K21" s="10" t="s">
        <v>80</v>
      </c>
    </row>
    <row r="22" spans="1:20">
      <c r="A22">
        <v>1041</v>
      </c>
      <c r="B22">
        <v>2000</v>
      </c>
      <c r="C22" s="27">
        <v>10142.200000000001</v>
      </c>
      <c r="D22" s="27">
        <v>11162.32</v>
      </c>
      <c r="E22" t="str">
        <f t="shared" si="0"/>
        <v>on-campus</v>
      </c>
      <c r="F22" t="str">
        <f t="shared" si="1"/>
        <v>diesel</v>
      </c>
      <c r="H22">
        <v>8242</v>
      </c>
      <c r="I22" t="s">
        <v>44</v>
      </c>
      <c r="J22" s="10" t="s">
        <v>78</v>
      </c>
      <c r="K22" s="10" t="s">
        <v>80</v>
      </c>
      <c r="M22" t="s">
        <v>534</v>
      </c>
    </row>
    <row r="23" spans="1:20">
      <c r="A23">
        <v>1041</v>
      </c>
      <c r="B23">
        <v>2001</v>
      </c>
      <c r="C23" s="27">
        <v>10496.5</v>
      </c>
      <c r="D23" s="27">
        <v>14170.94</v>
      </c>
      <c r="E23" t="str">
        <f t="shared" si="0"/>
        <v>on-campus</v>
      </c>
      <c r="F23" t="str">
        <f t="shared" si="1"/>
        <v>diesel</v>
      </c>
      <c r="H23">
        <v>8243</v>
      </c>
      <c r="I23" t="s">
        <v>45</v>
      </c>
      <c r="J23" s="10" t="s">
        <v>78</v>
      </c>
      <c r="K23" s="10" t="s">
        <v>80</v>
      </c>
      <c r="M23" t="s">
        <v>611</v>
      </c>
    </row>
    <row r="24" spans="1:20">
      <c r="A24">
        <v>1041</v>
      </c>
      <c r="B24">
        <v>2002</v>
      </c>
      <c r="C24" s="27">
        <v>10446.299999999999</v>
      </c>
      <c r="D24" s="27">
        <v>12621.22</v>
      </c>
      <c r="E24" t="str">
        <f t="shared" si="0"/>
        <v>on-campus</v>
      </c>
      <c r="F24" t="str">
        <f t="shared" si="1"/>
        <v>diesel</v>
      </c>
      <c r="H24">
        <v>8244</v>
      </c>
      <c r="I24" t="s">
        <v>46</v>
      </c>
      <c r="J24" s="10" t="s">
        <v>78</v>
      </c>
      <c r="K24" s="10" t="s">
        <v>80</v>
      </c>
      <c r="M24" t="s">
        <v>612</v>
      </c>
    </row>
    <row r="25" spans="1:20">
      <c r="A25">
        <v>1041</v>
      </c>
      <c r="B25">
        <v>2003</v>
      </c>
      <c r="C25" s="27">
        <v>9691.2000000000007</v>
      </c>
      <c r="D25" s="27">
        <v>12755.23</v>
      </c>
      <c r="E25" t="str">
        <f t="shared" si="0"/>
        <v>on-campus</v>
      </c>
      <c r="F25" t="str">
        <f t="shared" si="1"/>
        <v>diesel</v>
      </c>
      <c r="H25">
        <v>8250</v>
      </c>
      <c r="I25" t="s">
        <v>47</v>
      </c>
    </row>
    <row r="26" spans="1:20">
      <c r="A26">
        <v>1041</v>
      </c>
      <c r="B26">
        <v>2004</v>
      </c>
      <c r="C26" s="27">
        <v>9678.1</v>
      </c>
      <c r="D26" s="27">
        <v>14444.69</v>
      </c>
      <c r="E26" t="str">
        <f t="shared" si="0"/>
        <v>on-campus</v>
      </c>
      <c r="F26" t="str">
        <f t="shared" si="1"/>
        <v>diesel</v>
      </c>
      <c r="H26">
        <v>8270</v>
      </c>
      <c r="I26" t="s">
        <v>48</v>
      </c>
    </row>
    <row r="27" spans="1:20">
      <c r="A27">
        <v>1041</v>
      </c>
      <c r="B27">
        <v>2005</v>
      </c>
      <c r="C27" s="27">
        <v>7469.8</v>
      </c>
      <c r="D27" s="27">
        <v>14311.37</v>
      </c>
      <c r="E27" t="str">
        <f t="shared" si="0"/>
        <v>on-campus</v>
      </c>
      <c r="F27" t="str">
        <f t="shared" si="1"/>
        <v>diesel</v>
      </c>
      <c r="H27">
        <v>8280</v>
      </c>
      <c r="I27" t="s">
        <v>49</v>
      </c>
    </row>
    <row r="28" spans="1:20">
      <c r="A28">
        <v>1041</v>
      </c>
      <c r="B28">
        <v>2006</v>
      </c>
      <c r="C28" s="27">
        <v>8640.84</v>
      </c>
      <c r="D28" s="27">
        <v>19465.68</v>
      </c>
      <c r="E28" t="str">
        <f t="shared" si="0"/>
        <v>on-campus</v>
      </c>
      <c r="F28" t="str">
        <f t="shared" si="1"/>
        <v>diesel</v>
      </c>
      <c r="H28">
        <v>8299</v>
      </c>
      <c r="I28" t="s">
        <v>50</v>
      </c>
    </row>
    <row r="29" spans="1:20">
      <c r="A29">
        <v>1041</v>
      </c>
      <c r="B29">
        <v>2007</v>
      </c>
      <c r="C29" s="27">
        <v>9568.2999999999993</v>
      </c>
      <c r="D29" s="27">
        <v>24627.01</v>
      </c>
      <c r="E29" t="str">
        <f t="shared" si="0"/>
        <v>on-campus</v>
      </c>
      <c r="F29" t="str">
        <f t="shared" si="1"/>
        <v>diesel</v>
      </c>
      <c r="H29">
        <v>8403</v>
      </c>
      <c r="I29" t="s">
        <v>52</v>
      </c>
    </row>
    <row r="30" spans="1:20">
      <c r="A30">
        <v>1041</v>
      </c>
      <c r="B30">
        <v>2008</v>
      </c>
      <c r="C30" s="27">
        <v>10583</v>
      </c>
      <c r="D30" s="27">
        <v>32422.86</v>
      </c>
      <c r="E30" t="str">
        <f t="shared" si="0"/>
        <v>on-campus</v>
      </c>
      <c r="F30" t="str">
        <f t="shared" si="1"/>
        <v>diesel</v>
      </c>
      <c r="H30">
        <v>8420</v>
      </c>
      <c r="I30" t="s">
        <v>53</v>
      </c>
    </row>
    <row r="31" spans="1:20">
      <c r="A31">
        <v>1041</v>
      </c>
      <c r="B31">
        <v>2009</v>
      </c>
      <c r="C31" s="27">
        <v>13191.3</v>
      </c>
      <c r="D31" s="27">
        <v>42316.55</v>
      </c>
      <c r="E31" t="str">
        <f t="shared" si="0"/>
        <v>on-campus</v>
      </c>
      <c r="F31" t="str">
        <f t="shared" si="1"/>
        <v>diesel</v>
      </c>
      <c r="H31">
        <v>8441</v>
      </c>
      <c r="I31" t="s">
        <v>54</v>
      </c>
      <c r="J31" s="10" t="s">
        <v>70</v>
      </c>
      <c r="K31" s="10" t="s">
        <v>80</v>
      </c>
    </row>
    <row r="32" spans="1:20">
      <c r="A32">
        <v>1041</v>
      </c>
      <c r="B32">
        <v>2010</v>
      </c>
      <c r="C32" s="27">
        <v>14193.3</v>
      </c>
      <c r="D32" s="27">
        <v>36638.26</v>
      </c>
      <c r="E32" t="str">
        <f t="shared" si="0"/>
        <v>on-campus</v>
      </c>
      <c r="F32" t="str">
        <f t="shared" si="1"/>
        <v>diesel</v>
      </c>
      <c r="H32">
        <v>8442</v>
      </c>
      <c r="I32" t="s">
        <v>55</v>
      </c>
      <c r="J32" s="10" t="s">
        <v>78</v>
      </c>
      <c r="K32" s="10" t="s">
        <v>80</v>
      </c>
    </row>
    <row r="33" spans="1:11">
      <c r="A33">
        <v>1041</v>
      </c>
      <c r="B33">
        <v>2011</v>
      </c>
      <c r="C33" s="27">
        <v>12478.9</v>
      </c>
      <c r="D33" s="27">
        <v>42115.02</v>
      </c>
      <c r="E33" t="str">
        <f t="shared" si="0"/>
        <v>on-campus</v>
      </c>
      <c r="F33" t="str">
        <f t="shared" si="1"/>
        <v>diesel</v>
      </c>
      <c r="H33">
        <v>8443</v>
      </c>
      <c r="I33" t="s">
        <v>56</v>
      </c>
      <c r="J33" s="10" t="s">
        <v>78</v>
      </c>
      <c r="K33" s="10" t="s">
        <v>80</v>
      </c>
    </row>
    <row r="34" spans="1:11">
      <c r="A34">
        <v>1041</v>
      </c>
      <c r="B34">
        <v>2012</v>
      </c>
      <c r="C34" s="27">
        <v>13905.9</v>
      </c>
      <c r="D34" s="27">
        <v>57502.02</v>
      </c>
      <c r="E34" t="str">
        <f t="shared" si="0"/>
        <v>on-campus</v>
      </c>
      <c r="F34" t="str">
        <f t="shared" si="1"/>
        <v>diesel</v>
      </c>
      <c r="H34">
        <v>8444</v>
      </c>
      <c r="I34" t="s">
        <v>57</v>
      </c>
      <c r="J34" s="10" t="s">
        <v>78</v>
      </c>
      <c r="K34" s="10" t="s">
        <v>80</v>
      </c>
    </row>
    <row r="35" spans="1:11">
      <c r="A35">
        <v>1041</v>
      </c>
      <c r="B35">
        <v>2013</v>
      </c>
      <c r="C35" s="27">
        <v>15117.5</v>
      </c>
      <c r="D35" s="27">
        <v>58272.12</v>
      </c>
      <c r="E35" t="str">
        <f t="shared" si="0"/>
        <v>on-campus</v>
      </c>
      <c r="F35" t="str">
        <f t="shared" si="1"/>
        <v>diesel</v>
      </c>
      <c r="H35">
        <v>8445</v>
      </c>
      <c r="I35" t="s">
        <v>58</v>
      </c>
      <c r="J35" s="10" t="s">
        <v>71</v>
      </c>
      <c r="K35" s="10" t="s">
        <v>80</v>
      </c>
    </row>
    <row r="36" spans="1:11">
      <c r="A36">
        <v>1041</v>
      </c>
      <c r="B36">
        <v>2014</v>
      </c>
      <c r="C36" s="27">
        <v>12658.8</v>
      </c>
      <c r="D36" s="27">
        <v>48541.88</v>
      </c>
      <c r="E36" t="str">
        <f t="shared" si="0"/>
        <v>on-campus</v>
      </c>
      <c r="F36" t="str">
        <f t="shared" si="1"/>
        <v>diesel</v>
      </c>
      <c r="H36">
        <v>8446</v>
      </c>
      <c r="I36" t="s">
        <v>59</v>
      </c>
      <c r="J36" s="10" t="s">
        <v>69</v>
      </c>
      <c r="K36" s="10" t="s">
        <v>80</v>
      </c>
    </row>
    <row r="37" spans="1:11">
      <c r="A37">
        <v>1041</v>
      </c>
      <c r="B37">
        <v>2015</v>
      </c>
      <c r="C37" s="27">
        <v>12449.9</v>
      </c>
      <c r="D37" s="27">
        <v>41966.67</v>
      </c>
      <c r="E37" t="str">
        <f t="shared" si="0"/>
        <v>on-campus</v>
      </c>
      <c r="F37" t="str">
        <f t="shared" si="1"/>
        <v>diesel</v>
      </c>
      <c r="H37">
        <v>8449</v>
      </c>
      <c r="I37" t="s">
        <v>60</v>
      </c>
    </row>
    <row r="38" spans="1:11">
      <c r="A38">
        <v>1041</v>
      </c>
      <c r="B38">
        <v>2016</v>
      </c>
      <c r="C38" s="27">
        <v>13103.4</v>
      </c>
      <c r="D38" s="27">
        <v>31193.64</v>
      </c>
      <c r="E38" t="str">
        <f t="shared" si="0"/>
        <v>on-campus</v>
      </c>
      <c r="F38" t="str">
        <f t="shared" si="1"/>
        <v>diesel</v>
      </c>
      <c r="H38">
        <v>8450</v>
      </c>
      <c r="I38" t="s">
        <v>61</v>
      </c>
    </row>
    <row r="39" spans="1:11">
      <c r="A39">
        <v>1041</v>
      </c>
      <c r="B39">
        <v>2017</v>
      </c>
      <c r="C39" s="27">
        <v>9779.6</v>
      </c>
      <c r="D39" s="27">
        <v>21631.16</v>
      </c>
      <c r="E39" t="str">
        <f t="shared" si="0"/>
        <v>on-campus</v>
      </c>
      <c r="F39" t="str">
        <f t="shared" si="1"/>
        <v>diesel</v>
      </c>
      <c r="H39">
        <v>8470</v>
      </c>
      <c r="I39" t="s">
        <v>62</v>
      </c>
    </row>
    <row r="40" spans="1:11">
      <c r="A40">
        <v>1041</v>
      </c>
      <c r="B40">
        <v>2018</v>
      </c>
      <c r="C40" s="27">
        <v>10070.5</v>
      </c>
      <c r="D40" s="27">
        <v>25553.93</v>
      </c>
      <c r="E40" t="str">
        <f t="shared" si="0"/>
        <v>on-campus</v>
      </c>
      <c r="F40" t="str">
        <f t="shared" si="1"/>
        <v>diesel</v>
      </c>
      <c r="H40">
        <v>8480</v>
      </c>
      <c r="I40" t="s">
        <v>63</v>
      </c>
    </row>
    <row r="41" spans="1:11">
      <c r="A41">
        <v>1041</v>
      </c>
      <c r="B41">
        <v>2019</v>
      </c>
      <c r="C41" s="27">
        <v>12534.1</v>
      </c>
      <c r="D41" s="27">
        <v>37782.81</v>
      </c>
      <c r="E41" t="str">
        <f t="shared" ref="E41:E72" si="4">INDEX(purch,MATCH(A41,subcode,0))</f>
        <v>on-campus</v>
      </c>
      <c r="F41" t="str">
        <f t="shared" ref="F41:F72" si="5">INDEX(fuel,MATCH(A41,subcode,0))</f>
        <v>diesel</v>
      </c>
      <c r="H41">
        <v>8499</v>
      </c>
      <c r="I41" t="s">
        <v>64</v>
      </c>
    </row>
    <row r="42" spans="1:11">
      <c r="A42">
        <v>1041</v>
      </c>
      <c r="B42">
        <v>2020</v>
      </c>
      <c r="C42" s="27">
        <v>3177.1</v>
      </c>
      <c r="D42" s="27">
        <v>9228.44</v>
      </c>
      <c r="E42" t="str">
        <f t="shared" si="4"/>
        <v>on-campus</v>
      </c>
      <c r="F42" t="str">
        <f t="shared" si="5"/>
        <v>diesel</v>
      </c>
    </row>
    <row r="43" spans="1:11">
      <c r="A43">
        <v>1042</v>
      </c>
      <c r="B43">
        <v>1999</v>
      </c>
      <c r="C43" s="27">
        <v>1425</v>
      </c>
      <c r="D43" s="27">
        <v>1449.87</v>
      </c>
      <c r="E43" t="str">
        <f t="shared" si="4"/>
        <v>on-campus</v>
      </c>
      <c r="F43" t="str">
        <f t="shared" si="5"/>
        <v>gasoline</v>
      </c>
    </row>
    <row r="44" spans="1:11">
      <c r="A44">
        <v>1042</v>
      </c>
      <c r="B44">
        <v>2000</v>
      </c>
      <c r="C44" s="27">
        <v>162472.18</v>
      </c>
      <c r="D44" s="27">
        <v>194132.11</v>
      </c>
      <c r="E44" t="str">
        <f t="shared" si="4"/>
        <v>on-campus</v>
      </c>
      <c r="F44" t="str">
        <f t="shared" si="5"/>
        <v>gasoline</v>
      </c>
      <c r="H44" s="8"/>
      <c r="I44" s="8"/>
    </row>
    <row r="45" spans="1:11">
      <c r="A45">
        <v>1042</v>
      </c>
      <c r="B45">
        <v>2001</v>
      </c>
      <c r="C45" s="27">
        <v>159804.9</v>
      </c>
      <c r="D45" s="27">
        <v>223714.58</v>
      </c>
      <c r="E45" t="str">
        <f t="shared" si="4"/>
        <v>on-campus</v>
      </c>
      <c r="F45" t="str">
        <f t="shared" si="5"/>
        <v>gasoline</v>
      </c>
    </row>
    <row r="46" spans="1:11">
      <c r="A46">
        <v>1042</v>
      </c>
      <c r="B46">
        <v>2002</v>
      </c>
      <c r="C46" s="27">
        <v>157798.18</v>
      </c>
      <c r="D46" s="27">
        <v>189557.67</v>
      </c>
      <c r="E46" t="str">
        <f t="shared" si="4"/>
        <v>on-campus</v>
      </c>
      <c r="F46" t="str">
        <f t="shared" si="5"/>
        <v>gasoline</v>
      </c>
    </row>
    <row r="47" spans="1:11">
      <c r="A47">
        <v>1042</v>
      </c>
      <c r="B47">
        <v>2003</v>
      </c>
      <c r="C47" s="27">
        <v>150469.24</v>
      </c>
      <c r="D47" s="27">
        <v>199009.94</v>
      </c>
      <c r="E47" t="str">
        <f t="shared" si="4"/>
        <v>on-campus</v>
      </c>
      <c r="F47" t="str">
        <f t="shared" si="5"/>
        <v>gasoline</v>
      </c>
    </row>
    <row r="48" spans="1:11">
      <c r="A48">
        <v>1042</v>
      </c>
      <c r="B48">
        <v>2004</v>
      </c>
      <c r="C48" s="27">
        <v>147020.9</v>
      </c>
      <c r="D48" s="27">
        <v>218245.23</v>
      </c>
      <c r="E48" t="str">
        <f t="shared" si="4"/>
        <v>on-campus</v>
      </c>
      <c r="F48" t="str">
        <f t="shared" si="5"/>
        <v>gasoline</v>
      </c>
    </row>
    <row r="49" spans="1:34">
      <c r="A49">
        <v>1042</v>
      </c>
      <c r="B49">
        <v>2005</v>
      </c>
      <c r="C49" s="27">
        <v>150500.06</v>
      </c>
      <c r="D49" s="27">
        <v>266941.59999999998</v>
      </c>
      <c r="E49" t="str">
        <f t="shared" si="4"/>
        <v>on-campus</v>
      </c>
      <c r="F49" t="str">
        <f t="shared" si="5"/>
        <v>gasoline</v>
      </c>
    </row>
    <row r="50" spans="1:34">
      <c r="A50">
        <v>1042</v>
      </c>
      <c r="B50">
        <v>2006</v>
      </c>
      <c r="C50" s="27">
        <v>148010.26999999999</v>
      </c>
      <c r="D50" s="27">
        <v>339162.43</v>
      </c>
      <c r="E50" t="str">
        <f t="shared" si="4"/>
        <v>on-campus</v>
      </c>
      <c r="F50" t="str">
        <f t="shared" si="5"/>
        <v>gasoline</v>
      </c>
    </row>
    <row r="51" spans="1:34">
      <c r="A51">
        <v>1042</v>
      </c>
      <c r="B51">
        <v>2007</v>
      </c>
      <c r="C51" s="27">
        <v>139275.93</v>
      </c>
      <c r="D51" s="27">
        <v>322067.33</v>
      </c>
      <c r="E51" t="str">
        <f t="shared" si="4"/>
        <v>on-campus</v>
      </c>
      <c r="F51" t="str">
        <f t="shared" si="5"/>
        <v>gasoline</v>
      </c>
      <c r="AH51" t="s">
        <v>107</v>
      </c>
    </row>
    <row r="52" spans="1:34">
      <c r="A52">
        <v>1042</v>
      </c>
      <c r="B52">
        <v>2008</v>
      </c>
      <c r="C52" s="27">
        <v>132250</v>
      </c>
      <c r="D52" s="27">
        <v>375645.52</v>
      </c>
      <c r="E52" t="str">
        <f t="shared" si="4"/>
        <v>on-campus</v>
      </c>
      <c r="F52" t="str">
        <f t="shared" si="5"/>
        <v>gasoline</v>
      </c>
    </row>
    <row r="53" spans="1:34">
      <c r="A53">
        <v>1042</v>
      </c>
      <c r="B53">
        <v>2009</v>
      </c>
      <c r="C53" s="27">
        <v>129897.4</v>
      </c>
      <c r="D53" s="27">
        <v>315513.33</v>
      </c>
      <c r="E53" t="str">
        <f t="shared" si="4"/>
        <v>on-campus</v>
      </c>
      <c r="F53" t="str">
        <f t="shared" si="5"/>
        <v>gasoline</v>
      </c>
    </row>
    <row r="54" spans="1:34">
      <c r="A54">
        <v>1042</v>
      </c>
      <c r="B54">
        <v>2010</v>
      </c>
      <c r="C54" s="27">
        <v>113444.2</v>
      </c>
      <c r="D54" s="27">
        <v>279944.65999999997</v>
      </c>
      <c r="E54" t="str">
        <f t="shared" si="4"/>
        <v>on-campus</v>
      </c>
      <c r="F54" t="str">
        <f t="shared" si="5"/>
        <v>gasoline</v>
      </c>
    </row>
    <row r="55" spans="1:34">
      <c r="A55">
        <v>1042</v>
      </c>
      <c r="B55">
        <v>2011</v>
      </c>
      <c r="C55" s="27">
        <v>104360.52</v>
      </c>
      <c r="D55" s="27">
        <v>311232.71999999997</v>
      </c>
      <c r="E55" t="str">
        <f t="shared" si="4"/>
        <v>on-campus</v>
      </c>
      <c r="F55" t="str">
        <f t="shared" si="5"/>
        <v>gasoline</v>
      </c>
    </row>
    <row r="56" spans="1:34">
      <c r="A56">
        <v>1042</v>
      </c>
      <c r="B56">
        <v>2012</v>
      </c>
      <c r="C56" s="27">
        <v>106340.7</v>
      </c>
      <c r="D56" s="27">
        <v>362772.31</v>
      </c>
      <c r="E56" t="str">
        <f t="shared" si="4"/>
        <v>on-campus</v>
      </c>
      <c r="F56" t="str">
        <f t="shared" si="5"/>
        <v>gasoline</v>
      </c>
    </row>
    <row r="57" spans="1:34">
      <c r="A57">
        <v>1042</v>
      </c>
      <c r="B57">
        <v>2013</v>
      </c>
      <c r="C57" s="27">
        <v>101602.81</v>
      </c>
      <c r="D57" s="27">
        <v>339999.21</v>
      </c>
      <c r="E57" t="str">
        <f t="shared" si="4"/>
        <v>on-campus</v>
      </c>
      <c r="F57" t="str">
        <f t="shared" si="5"/>
        <v>gasoline</v>
      </c>
    </row>
    <row r="58" spans="1:34">
      <c r="A58">
        <v>1042</v>
      </c>
      <c r="B58">
        <v>2014</v>
      </c>
      <c r="C58" s="27">
        <v>108272.66</v>
      </c>
      <c r="D58" s="27">
        <v>355993.42</v>
      </c>
      <c r="E58" t="str">
        <f t="shared" si="4"/>
        <v>on-campus</v>
      </c>
      <c r="F58" t="str">
        <f t="shared" si="5"/>
        <v>gasoline</v>
      </c>
    </row>
    <row r="59" spans="1:34">
      <c r="A59">
        <v>1042</v>
      </c>
      <c r="B59">
        <v>2015</v>
      </c>
      <c r="C59" s="27">
        <v>101232.5</v>
      </c>
      <c r="D59" s="27">
        <v>269297.71000000002</v>
      </c>
      <c r="E59" t="str">
        <f t="shared" si="4"/>
        <v>on-campus</v>
      </c>
      <c r="F59" t="str">
        <f t="shared" si="5"/>
        <v>gasoline</v>
      </c>
      <c r="M59" s="24"/>
      <c r="N59" s="75"/>
      <c r="O59" s="75"/>
      <c r="P59" s="75"/>
      <c r="Q59" s="75"/>
      <c r="R59" s="75"/>
      <c r="S59" s="75"/>
      <c r="T59" s="75"/>
      <c r="U59" s="75"/>
      <c r="V59" s="75"/>
      <c r="W59" s="75"/>
      <c r="X59" s="75"/>
      <c r="Y59" s="75"/>
    </row>
    <row r="60" spans="1:34">
      <c r="A60">
        <v>1042</v>
      </c>
      <c r="B60">
        <v>2016</v>
      </c>
      <c r="C60" s="27">
        <v>93463.21</v>
      </c>
      <c r="D60" s="27">
        <v>191210.65</v>
      </c>
      <c r="E60" t="str">
        <f t="shared" si="4"/>
        <v>on-campus</v>
      </c>
      <c r="F60" t="str">
        <f t="shared" si="5"/>
        <v>gasoline</v>
      </c>
      <c r="M60" s="24"/>
      <c r="N60" s="75"/>
      <c r="O60" s="75"/>
      <c r="P60" s="75"/>
      <c r="Q60" s="75"/>
      <c r="R60" s="75"/>
      <c r="S60" s="75"/>
      <c r="T60" s="75"/>
      <c r="U60" s="75"/>
      <c r="V60" s="75"/>
      <c r="W60" s="75"/>
      <c r="X60" s="75"/>
      <c r="Y60" s="75"/>
    </row>
    <row r="61" spans="1:34">
      <c r="A61">
        <v>1042</v>
      </c>
      <c r="B61">
        <v>2017</v>
      </c>
      <c r="C61" s="27">
        <v>86236.9</v>
      </c>
      <c r="D61" s="27">
        <v>174477.07</v>
      </c>
      <c r="E61" t="str">
        <f t="shared" si="4"/>
        <v>on-campus</v>
      </c>
      <c r="F61" t="str">
        <f t="shared" si="5"/>
        <v>gasoline</v>
      </c>
    </row>
    <row r="62" spans="1:34">
      <c r="A62">
        <v>1042</v>
      </c>
      <c r="B62">
        <v>2018</v>
      </c>
      <c r="C62" s="27">
        <v>80227.899999999994</v>
      </c>
      <c r="D62" s="27">
        <v>178347.6</v>
      </c>
      <c r="E62" t="str">
        <f t="shared" si="4"/>
        <v>on-campus</v>
      </c>
      <c r="F62" t="str">
        <f t="shared" si="5"/>
        <v>gasoline</v>
      </c>
    </row>
    <row r="63" spans="1:34">
      <c r="A63">
        <v>1042</v>
      </c>
      <c r="B63">
        <v>2019</v>
      </c>
      <c r="C63" s="27">
        <v>81879.42</v>
      </c>
      <c r="D63" s="27">
        <v>191129.41</v>
      </c>
      <c r="E63" t="str">
        <f t="shared" si="4"/>
        <v>on-campus</v>
      </c>
      <c r="F63" t="str">
        <f t="shared" si="5"/>
        <v>gasoline</v>
      </c>
    </row>
    <row r="64" spans="1:34">
      <c r="A64">
        <v>1042</v>
      </c>
      <c r="B64">
        <v>2020</v>
      </c>
      <c r="C64" s="27">
        <v>22947.3</v>
      </c>
      <c r="D64" s="27">
        <v>55462.64</v>
      </c>
      <c r="E64" t="str">
        <f t="shared" si="4"/>
        <v>on-campus</v>
      </c>
      <c r="F64" t="str">
        <f t="shared" si="5"/>
        <v>gasoline</v>
      </c>
    </row>
    <row r="65" spans="1:6" ht="15" customHeight="1">
      <c r="A65">
        <v>1044</v>
      </c>
      <c r="B65">
        <v>1999</v>
      </c>
      <c r="C65" s="27">
        <v>74.599999999999994</v>
      </c>
      <c r="D65" s="27">
        <v>100.72</v>
      </c>
      <c r="E65" t="str">
        <f t="shared" si="4"/>
        <v>on-campus</v>
      </c>
      <c r="F65" t="str">
        <f t="shared" si="5"/>
        <v>ethanol</v>
      </c>
    </row>
    <row r="66" spans="1:6">
      <c r="A66">
        <v>1044</v>
      </c>
      <c r="B66">
        <v>2000</v>
      </c>
      <c r="C66" s="27">
        <v>5249.1</v>
      </c>
      <c r="D66" s="27">
        <v>7384.51</v>
      </c>
      <c r="E66" t="str">
        <f t="shared" si="4"/>
        <v>on-campus</v>
      </c>
      <c r="F66" t="str">
        <f t="shared" si="5"/>
        <v>ethanol</v>
      </c>
    </row>
    <row r="67" spans="1:6">
      <c r="A67">
        <v>1044</v>
      </c>
      <c r="B67">
        <v>2001</v>
      </c>
      <c r="C67" s="27">
        <v>6268.9</v>
      </c>
      <c r="D67" s="27">
        <v>10740.19</v>
      </c>
      <c r="E67" t="str">
        <f t="shared" si="4"/>
        <v>on-campus</v>
      </c>
      <c r="F67" t="str">
        <f t="shared" si="5"/>
        <v>ethanol</v>
      </c>
    </row>
    <row r="68" spans="1:6">
      <c r="A68">
        <v>1044</v>
      </c>
      <c r="B68">
        <v>2002</v>
      </c>
      <c r="C68" s="27">
        <v>6522.7</v>
      </c>
      <c r="D68" s="27">
        <v>11444.99</v>
      </c>
      <c r="E68" t="str">
        <f t="shared" si="4"/>
        <v>on-campus</v>
      </c>
      <c r="F68" t="str">
        <f t="shared" si="5"/>
        <v>ethanol</v>
      </c>
    </row>
    <row r="69" spans="1:6">
      <c r="A69">
        <v>1044</v>
      </c>
      <c r="B69">
        <v>2003</v>
      </c>
      <c r="C69" s="27">
        <v>7849.3</v>
      </c>
      <c r="D69" s="27">
        <v>9386.06</v>
      </c>
      <c r="E69" t="str">
        <f t="shared" si="4"/>
        <v>on-campus</v>
      </c>
      <c r="F69" t="str">
        <f t="shared" si="5"/>
        <v>ethanol</v>
      </c>
    </row>
    <row r="70" spans="1:6">
      <c r="A70">
        <v>1044</v>
      </c>
      <c r="B70">
        <v>2004</v>
      </c>
      <c r="C70" s="27">
        <v>7953.31</v>
      </c>
      <c r="D70" s="27">
        <v>13290.71</v>
      </c>
      <c r="E70" t="str">
        <f t="shared" si="4"/>
        <v>on-campus</v>
      </c>
      <c r="F70" t="str">
        <f t="shared" si="5"/>
        <v>ethanol</v>
      </c>
    </row>
    <row r="71" spans="1:6">
      <c r="A71">
        <v>1044</v>
      </c>
      <c r="B71">
        <v>2005</v>
      </c>
      <c r="C71" s="27">
        <v>8588.1</v>
      </c>
      <c r="D71" s="27">
        <v>16741.21</v>
      </c>
      <c r="E71" t="str">
        <f t="shared" si="4"/>
        <v>on-campus</v>
      </c>
      <c r="F71" t="str">
        <f t="shared" si="5"/>
        <v>ethanol</v>
      </c>
    </row>
    <row r="72" spans="1:6">
      <c r="A72">
        <v>1044</v>
      </c>
      <c r="B72">
        <v>2006</v>
      </c>
      <c r="C72" s="27">
        <v>13061.5</v>
      </c>
      <c r="D72" s="27">
        <v>33325.79</v>
      </c>
      <c r="E72" t="str">
        <f t="shared" si="4"/>
        <v>on-campus</v>
      </c>
      <c r="F72" t="str">
        <f t="shared" si="5"/>
        <v>ethanol</v>
      </c>
    </row>
    <row r="73" spans="1:6">
      <c r="A73">
        <v>1044</v>
      </c>
      <c r="B73">
        <v>2007</v>
      </c>
      <c r="C73" s="27">
        <v>13467.78</v>
      </c>
      <c r="D73" s="27">
        <v>39386.769999999997</v>
      </c>
      <c r="E73" t="str">
        <f t="shared" ref="E73:E104" si="6">INDEX(purch,MATCH(A73,subcode,0))</f>
        <v>on-campus</v>
      </c>
      <c r="F73" t="str">
        <f t="shared" ref="F73:F104" si="7">INDEX(fuel,MATCH(A73,subcode,0))</f>
        <v>ethanol</v>
      </c>
    </row>
    <row r="74" spans="1:6">
      <c r="A74">
        <v>1044</v>
      </c>
      <c r="B74">
        <v>2008</v>
      </c>
      <c r="C74" s="27">
        <v>11902.44</v>
      </c>
      <c r="D74" s="27">
        <v>34151.230000000003</v>
      </c>
      <c r="E74" t="str">
        <f t="shared" si="6"/>
        <v>on-campus</v>
      </c>
      <c r="F74" t="str">
        <f t="shared" si="7"/>
        <v>ethanol</v>
      </c>
    </row>
    <row r="75" spans="1:6">
      <c r="A75">
        <v>1044</v>
      </c>
      <c r="B75">
        <v>2009</v>
      </c>
      <c r="C75" s="27">
        <v>11866.2</v>
      </c>
      <c r="D75" s="27">
        <v>29537.47</v>
      </c>
      <c r="E75" t="str">
        <f t="shared" si="6"/>
        <v>on-campus</v>
      </c>
      <c r="F75" t="str">
        <f t="shared" si="7"/>
        <v>ethanol</v>
      </c>
    </row>
    <row r="76" spans="1:6">
      <c r="A76">
        <v>1044</v>
      </c>
      <c r="B76">
        <v>2010</v>
      </c>
      <c r="C76" s="27">
        <v>13699.3</v>
      </c>
      <c r="D76" s="27">
        <v>33099.97</v>
      </c>
      <c r="E76" t="str">
        <f t="shared" si="6"/>
        <v>on-campus</v>
      </c>
      <c r="F76" t="str">
        <f t="shared" si="7"/>
        <v>ethanol</v>
      </c>
    </row>
    <row r="77" spans="1:6">
      <c r="A77">
        <v>1044</v>
      </c>
      <c r="B77">
        <v>2011</v>
      </c>
      <c r="C77" s="27">
        <v>27733</v>
      </c>
      <c r="D77" s="27">
        <v>84283.63</v>
      </c>
      <c r="E77" t="str">
        <f t="shared" si="6"/>
        <v>on-campus</v>
      </c>
      <c r="F77" t="str">
        <f t="shared" si="7"/>
        <v>ethanol</v>
      </c>
    </row>
    <row r="78" spans="1:6">
      <c r="A78">
        <v>1044</v>
      </c>
      <c r="B78">
        <v>2012</v>
      </c>
      <c r="C78" s="27">
        <v>29228.3</v>
      </c>
      <c r="D78" s="27">
        <v>95708.49</v>
      </c>
      <c r="E78" t="str">
        <f t="shared" si="6"/>
        <v>on-campus</v>
      </c>
      <c r="F78" t="str">
        <f t="shared" si="7"/>
        <v>ethanol</v>
      </c>
    </row>
    <row r="79" spans="1:6">
      <c r="A79">
        <v>1044</v>
      </c>
      <c r="B79">
        <v>2013</v>
      </c>
      <c r="C79" s="27">
        <v>29545.73</v>
      </c>
      <c r="D79" s="27">
        <v>96213.73</v>
      </c>
      <c r="E79" t="str">
        <f t="shared" si="6"/>
        <v>on-campus</v>
      </c>
      <c r="F79" t="str">
        <f t="shared" si="7"/>
        <v>ethanol</v>
      </c>
    </row>
    <row r="80" spans="1:6">
      <c r="A80">
        <v>1044</v>
      </c>
      <c r="B80">
        <v>2014</v>
      </c>
      <c r="C80" s="27">
        <v>24568.3</v>
      </c>
      <c r="D80" s="27">
        <v>78398.559999999998</v>
      </c>
      <c r="E80" t="str">
        <f t="shared" si="6"/>
        <v>on-campus</v>
      </c>
      <c r="F80" t="str">
        <f t="shared" si="7"/>
        <v>ethanol</v>
      </c>
    </row>
    <row r="81" spans="1:6">
      <c r="A81">
        <v>1044</v>
      </c>
      <c r="B81">
        <v>2015</v>
      </c>
      <c r="C81" s="27">
        <v>20955.900000000001</v>
      </c>
      <c r="D81" s="27">
        <v>56446.69</v>
      </c>
      <c r="E81" t="str">
        <f t="shared" si="6"/>
        <v>on-campus</v>
      </c>
      <c r="F81" t="str">
        <f t="shared" si="7"/>
        <v>ethanol</v>
      </c>
    </row>
    <row r="82" spans="1:6">
      <c r="A82">
        <v>1044</v>
      </c>
      <c r="B82">
        <v>2016</v>
      </c>
      <c r="C82" s="27">
        <v>20665.16</v>
      </c>
      <c r="D82" s="27">
        <v>45668.59</v>
      </c>
      <c r="E82" t="str">
        <f t="shared" si="6"/>
        <v>on-campus</v>
      </c>
      <c r="F82" t="str">
        <f t="shared" si="7"/>
        <v>ethanol</v>
      </c>
    </row>
    <row r="83" spans="1:6">
      <c r="A83">
        <v>1044</v>
      </c>
      <c r="B83">
        <v>2017</v>
      </c>
      <c r="C83" s="27">
        <v>17046.599999999999</v>
      </c>
      <c r="D83" s="27">
        <v>35163.08</v>
      </c>
      <c r="E83" t="str">
        <f t="shared" si="6"/>
        <v>on-campus</v>
      </c>
      <c r="F83" t="str">
        <f t="shared" si="7"/>
        <v>ethanol</v>
      </c>
    </row>
    <row r="84" spans="1:6">
      <c r="A84">
        <v>1044</v>
      </c>
      <c r="B84">
        <v>2018</v>
      </c>
      <c r="C84" s="27">
        <v>18798.91</v>
      </c>
      <c r="D84" s="27">
        <v>42802.69</v>
      </c>
      <c r="E84" t="str">
        <f t="shared" si="6"/>
        <v>on-campus</v>
      </c>
      <c r="F84" t="str">
        <f t="shared" si="7"/>
        <v>ethanol</v>
      </c>
    </row>
    <row r="85" spans="1:6">
      <c r="A85">
        <v>1044</v>
      </c>
      <c r="B85">
        <v>2019</v>
      </c>
      <c r="C85" s="27">
        <v>21715.1</v>
      </c>
      <c r="D85" s="27">
        <v>53321.81</v>
      </c>
      <c r="E85" t="str">
        <f t="shared" si="6"/>
        <v>on-campus</v>
      </c>
      <c r="F85" t="str">
        <f t="shared" si="7"/>
        <v>ethanol</v>
      </c>
    </row>
    <row r="86" spans="1:6">
      <c r="A86">
        <v>1044</v>
      </c>
      <c r="B86">
        <v>2020</v>
      </c>
      <c r="C86" s="27">
        <v>6648.9</v>
      </c>
      <c r="D86" s="27">
        <v>17396.25</v>
      </c>
      <c r="E86" t="str">
        <f t="shared" si="6"/>
        <v>on-campus</v>
      </c>
      <c r="F86" t="str">
        <f t="shared" si="7"/>
        <v>ethanol</v>
      </c>
    </row>
    <row r="87" spans="1:6">
      <c r="A87">
        <v>1045</v>
      </c>
      <c r="B87">
        <v>2020</v>
      </c>
      <c r="C87" s="27">
        <v>0</v>
      </c>
      <c r="D87" s="27">
        <v>0</v>
      </c>
      <c r="E87" t="str">
        <f t="shared" si="6"/>
        <v>off-campus</v>
      </c>
      <c r="F87" t="str">
        <f t="shared" si="7"/>
        <v>ethanol</v>
      </c>
    </row>
    <row r="88" spans="1:6">
      <c r="A88">
        <v>1046</v>
      </c>
      <c r="B88">
        <v>2004</v>
      </c>
      <c r="C88" s="27">
        <v>1</v>
      </c>
      <c r="D88" s="27">
        <v>34.380000000000003</v>
      </c>
      <c r="E88" t="str">
        <f t="shared" si="6"/>
        <v>off-campus</v>
      </c>
      <c r="F88" t="str">
        <f t="shared" si="7"/>
        <v>gasoline</v>
      </c>
    </row>
    <row r="89" spans="1:6">
      <c r="A89">
        <v>1046</v>
      </c>
      <c r="B89">
        <v>2007</v>
      </c>
      <c r="C89" s="27">
        <v>14.73</v>
      </c>
      <c r="D89" s="27">
        <v>67.11</v>
      </c>
      <c r="E89" t="str">
        <f t="shared" si="6"/>
        <v>off-campus</v>
      </c>
      <c r="F89" t="str">
        <f t="shared" si="7"/>
        <v>gasoline</v>
      </c>
    </row>
    <row r="90" spans="1:6">
      <c r="A90">
        <v>1046</v>
      </c>
      <c r="B90">
        <v>2009</v>
      </c>
      <c r="C90" s="27">
        <v>2</v>
      </c>
      <c r="D90" s="27">
        <v>45.4</v>
      </c>
      <c r="E90" t="str">
        <f t="shared" si="6"/>
        <v>off-campus</v>
      </c>
      <c r="F90" t="str">
        <f t="shared" si="7"/>
        <v>gasoline</v>
      </c>
    </row>
    <row r="91" spans="1:6">
      <c r="A91">
        <v>1046</v>
      </c>
      <c r="B91">
        <v>2010</v>
      </c>
      <c r="C91" s="27">
        <v>2.44</v>
      </c>
      <c r="D91" s="27">
        <v>6</v>
      </c>
      <c r="E91" t="str">
        <f t="shared" si="6"/>
        <v>off-campus</v>
      </c>
      <c r="F91" t="str">
        <f t="shared" si="7"/>
        <v>gasoline</v>
      </c>
    </row>
    <row r="92" spans="1:6">
      <c r="A92">
        <v>1047</v>
      </c>
      <c r="B92">
        <v>2000</v>
      </c>
      <c r="C92" s="27">
        <v>10436</v>
      </c>
      <c r="D92" s="27">
        <v>10316.69</v>
      </c>
      <c r="E92" t="str">
        <f t="shared" si="6"/>
        <v>on-campus</v>
      </c>
      <c r="F92" t="str">
        <f t="shared" si="7"/>
        <v>diesel</v>
      </c>
    </row>
    <row r="93" spans="1:6">
      <c r="A93">
        <v>1047</v>
      </c>
      <c r="B93">
        <v>2001</v>
      </c>
      <c r="C93" s="27">
        <v>16078</v>
      </c>
      <c r="D93" s="27">
        <v>20637.77</v>
      </c>
      <c r="E93" t="str">
        <f t="shared" si="6"/>
        <v>on-campus</v>
      </c>
      <c r="F93" t="str">
        <f t="shared" si="7"/>
        <v>diesel</v>
      </c>
    </row>
    <row r="94" spans="1:6">
      <c r="A94">
        <v>1047</v>
      </c>
      <c r="B94">
        <v>2002</v>
      </c>
      <c r="C94" s="27">
        <v>13112</v>
      </c>
      <c r="D94" s="27">
        <v>13988.29</v>
      </c>
      <c r="E94" t="str">
        <f t="shared" si="6"/>
        <v>on-campus</v>
      </c>
      <c r="F94" t="str">
        <f t="shared" si="7"/>
        <v>diesel</v>
      </c>
    </row>
    <row r="95" spans="1:6">
      <c r="A95">
        <v>1047</v>
      </c>
      <c r="B95">
        <v>2003</v>
      </c>
      <c r="C95" s="27">
        <v>12099</v>
      </c>
      <c r="D95" s="27">
        <v>13658.52</v>
      </c>
      <c r="E95" t="str">
        <f t="shared" si="6"/>
        <v>on-campus</v>
      </c>
      <c r="F95" t="str">
        <f t="shared" si="7"/>
        <v>diesel</v>
      </c>
    </row>
    <row r="96" spans="1:6">
      <c r="A96">
        <v>1047</v>
      </c>
      <c r="B96">
        <v>2004</v>
      </c>
      <c r="C96" s="27">
        <v>14269</v>
      </c>
      <c r="D96" s="27">
        <v>19927.96</v>
      </c>
      <c r="E96" t="str">
        <f t="shared" si="6"/>
        <v>on-campus</v>
      </c>
      <c r="F96" t="str">
        <f t="shared" si="7"/>
        <v>diesel</v>
      </c>
    </row>
    <row r="97" spans="1:6">
      <c r="A97">
        <v>1047</v>
      </c>
      <c r="B97">
        <v>2005</v>
      </c>
      <c r="C97" s="27">
        <v>13697</v>
      </c>
      <c r="D97" s="27">
        <v>27334.799999999999</v>
      </c>
      <c r="E97" t="str">
        <f t="shared" si="6"/>
        <v>on-campus</v>
      </c>
      <c r="F97" t="str">
        <f t="shared" si="7"/>
        <v>diesel</v>
      </c>
    </row>
    <row r="98" spans="1:6">
      <c r="A98">
        <v>1047</v>
      </c>
      <c r="B98">
        <v>2006</v>
      </c>
      <c r="C98" s="27">
        <v>18800</v>
      </c>
      <c r="D98" s="27">
        <v>53158.15</v>
      </c>
      <c r="E98" t="str">
        <f t="shared" si="6"/>
        <v>on-campus</v>
      </c>
      <c r="F98" t="str">
        <f t="shared" si="7"/>
        <v>diesel</v>
      </c>
    </row>
    <row r="99" spans="1:6">
      <c r="A99">
        <v>1047</v>
      </c>
      <c r="B99">
        <v>2007</v>
      </c>
      <c r="C99" s="27">
        <v>13647</v>
      </c>
      <c r="D99" s="27">
        <v>38725.1</v>
      </c>
      <c r="E99" t="str">
        <f t="shared" si="6"/>
        <v>on-campus</v>
      </c>
      <c r="F99" t="str">
        <f t="shared" si="7"/>
        <v>diesel</v>
      </c>
    </row>
    <row r="100" spans="1:6">
      <c r="A100">
        <v>1047</v>
      </c>
      <c r="B100">
        <v>2008</v>
      </c>
      <c r="C100" s="27">
        <v>14784</v>
      </c>
      <c r="D100" s="27">
        <v>56701.11</v>
      </c>
      <c r="E100" t="str">
        <f t="shared" si="6"/>
        <v>on-campus</v>
      </c>
      <c r="F100" t="str">
        <f t="shared" si="7"/>
        <v>diesel</v>
      </c>
    </row>
    <row r="101" spans="1:6">
      <c r="A101">
        <v>1047</v>
      </c>
      <c r="B101">
        <v>2009</v>
      </c>
      <c r="C101" s="27">
        <v>17880</v>
      </c>
      <c r="D101" s="27">
        <v>56825.7</v>
      </c>
      <c r="E101" t="str">
        <f t="shared" si="6"/>
        <v>on-campus</v>
      </c>
      <c r="F101" t="str">
        <f t="shared" si="7"/>
        <v>diesel</v>
      </c>
    </row>
    <row r="102" spans="1:6">
      <c r="A102">
        <v>1047</v>
      </c>
      <c r="B102">
        <v>2010</v>
      </c>
      <c r="C102" s="27">
        <v>17500</v>
      </c>
      <c r="D102" s="27">
        <v>49223.73</v>
      </c>
      <c r="E102" t="str">
        <f t="shared" si="6"/>
        <v>on-campus</v>
      </c>
      <c r="F102" t="str">
        <f t="shared" si="7"/>
        <v>diesel</v>
      </c>
    </row>
    <row r="103" spans="1:6">
      <c r="A103">
        <v>1047</v>
      </c>
      <c r="B103">
        <v>2011</v>
      </c>
      <c r="C103" s="27">
        <v>17822</v>
      </c>
      <c r="D103" s="27">
        <v>67292.98</v>
      </c>
      <c r="E103" t="str">
        <f t="shared" si="6"/>
        <v>on-campus</v>
      </c>
      <c r="F103" t="str">
        <f t="shared" si="7"/>
        <v>diesel</v>
      </c>
    </row>
    <row r="104" spans="1:6">
      <c r="A104">
        <v>1047</v>
      </c>
      <c r="B104">
        <v>2012</v>
      </c>
      <c r="C104" s="27">
        <v>14921</v>
      </c>
      <c r="D104" s="27">
        <v>74052.33</v>
      </c>
      <c r="E104" t="str">
        <f t="shared" si="6"/>
        <v>on-campus</v>
      </c>
      <c r="F104" t="str">
        <f t="shared" si="7"/>
        <v>diesel</v>
      </c>
    </row>
    <row r="105" spans="1:6">
      <c r="A105">
        <v>1047</v>
      </c>
      <c r="B105">
        <v>2013</v>
      </c>
      <c r="C105" s="27">
        <v>19166</v>
      </c>
      <c r="D105" s="27">
        <v>80158.210000000006</v>
      </c>
      <c r="E105" t="str">
        <f t="shared" ref="E105:E136" si="8">INDEX(purch,MATCH(A105,subcode,0))</f>
        <v>on-campus</v>
      </c>
      <c r="F105" t="str">
        <f t="shared" ref="F105:F136" si="9">INDEX(fuel,MATCH(A105,subcode,0))</f>
        <v>diesel</v>
      </c>
    </row>
    <row r="106" spans="1:6">
      <c r="A106">
        <v>1047</v>
      </c>
      <c r="B106">
        <v>2014</v>
      </c>
      <c r="C106" s="27">
        <v>21740</v>
      </c>
      <c r="D106" s="27">
        <v>88510.99</v>
      </c>
      <c r="E106" t="str">
        <f t="shared" si="8"/>
        <v>on-campus</v>
      </c>
      <c r="F106" t="str">
        <f t="shared" si="9"/>
        <v>diesel</v>
      </c>
    </row>
    <row r="107" spans="1:6">
      <c r="A107">
        <v>1047</v>
      </c>
      <c r="B107">
        <v>2015</v>
      </c>
      <c r="C107" s="27">
        <v>18484.5</v>
      </c>
      <c r="D107" s="27">
        <v>65607.14</v>
      </c>
      <c r="E107" t="str">
        <f t="shared" si="8"/>
        <v>on-campus</v>
      </c>
      <c r="F107" t="str">
        <f t="shared" si="9"/>
        <v>diesel</v>
      </c>
    </row>
    <row r="108" spans="1:6">
      <c r="A108">
        <v>1047</v>
      </c>
      <c r="B108">
        <v>2016</v>
      </c>
      <c r="C108" s="27">
        <v>21146.799999999999</v>
      </c>
      <c r="D108" s="27">
        <v>45917.5</v>
      </c>
      <c r="E108" t="str">
        <f t="shared" si="8"/>
        <v>on-campus</v>
      </c>
      <c r="F108" t="str">
        <f t="shared" si="9"/>
        <v>diesel</v>
      </c>
    </row>
    <row r="109" spans="1:6">
      <c r="A109">
        <v>1047</v>
      </c>
      <c r="B109">
        <v>2017</v>
      </c>
      <c r="C109" s="27">
        <v>16869.8</v>
      </c>
      <c r="D109" s="27">
        <v>36210.82</v>
      </c>
      <c r="E109" t="str">
        <f t="shared" si="8"/>
        <v>on-campus</v>
      </c>
      <c r="F109" t="str">
        <f t="shared" si="9"/>
        <v>diesel</v>
      </c>
    </row>
    <row r="110" spans="1:6">
      <c r="A110">
        <v>1047</v>
      </c>
      <c r="B110">
        <v>2018</v>
      </c>
      <c r="C110" s="27">
        <v>13659.7</v>
      </c>
      <c r="D110" s="27">
        <v>44936.15</v>
      </c>
      <c r="E110" t="str">
        <f t="shared" si="8"/>
        <v>on-campus</v>
      </c>
      <c r="F110" t="str">
        <f t="shared" si="9"/>
        <v>diesel</v>
      </c>
    </row>
    <row r="111" spans="1:6">
      <c r="A111">
        <v>1047</v>
      </c>
      <c r="B111">
        <v>2019</v>
      </c>
      <c r="C111" s="27">
        <v>16969</v>
      </c>
      <c r="D111" s="27">
        <v>52702.17</v>
      </c>
      <c r="E111" t="str">
        <f t="shared" si="8"/>
        <v>on-campus</v>
      </c>
      <c r="F111" t="str">
        <f t="shared" si="9"/>
        <v>diesel</v>
      </c>
    </row>
    <row r="112" spans="1:6">
      <c r="A112">
        <v>1047</v>
      </c>
      <c r="B112">
        <v>2020</v>
      </c>
      <c r="C112" s="27">
        <v>7840</v>
      </c>
      <c r="D112" s="27">
        <v>22500.81</v>
      </c>
      <c r="E112" t="str">
        <f t="shared" si="8"/>
        <v>on-campus</v>
      </c>
      <c r="F112" t="str">
        <f t="shared" si="9"/>
        <v>diesel</v>
      </c>
    </row>
    <row r="113" spans="1:6">
      <c r="A113">
        <v>1048</v>
      </c>
      <c r="B113">
        <v>2000</v>
      </c>
      <c r="C113" s="27">
        <v>4439</v>
      </c>
      <c r="D113" s="27">
        <v>5850.35</v>
      </c>
      <c r="E113" t="str">
        <f t="shared" si="8"/>
        <v>on-campus</v>
      </c>
      <c r="F113" t="str">
        <f t="shared" si="9"/>
        <v>gasoline</v>
      </c>
    </row>
    <row r="114" spans="1:6">
      <c r="A114">
        <v>1048</v>
      </c>
      <c r="B114">
        <v>2001</v>
      </c>
      <c r="C114" s="27">
        <v>5194</v>
      </c>
      <c r="D114" s="28">
        <v>8024.79</v>
      </c>
      <c r="E114" t="str">
        <f t="shared" si="8"/>
        <v>on-campus</v>
      </c>
      <c r="F114" t="str">
        <f t="shared" si="9"/>
        <v>gasoline</v>
      </c>
    </row>
    <row r="115" spans="1:6">
      <c r="A115">
        <v>1048</v>
      </c>
      <c r="B115">
        <v>2002</v>
      </c>
      <c r="C115" s="27">
        <v>3467</v>
      </c>
      <c r="D115" s="27">
        <v>5514.24</v>
      </c>
      <c r="E115" t="str">
        <f t="shared" si="8"/>
        <v>on-campus</v>
      </c>
      <c r="F115" t="str">
        <f t="shared" si="9"/>
        <v>gasoline</v>
      </c>
    </row>
    <row r="116" spans="1:6">
      <c r="A116">
        <v>1048</v>
      </c>
      <c r="B116">
        <v>2003</v>
      </c>
      <c r="C116" s="27">
        <v>3446</v>
      </c>
      <c r="D116" s="27">
        <v>5109.7299999999996</v>
      </c>
      <c r="E116" t="str">
        <f t="shared" si="8"/>
        <v>on-campus</v>
      </c>
      <c r="F116" t="str">
        <f t="shared" si="9"/>
        <v>gasoline</v>
      </c>
    </row>
    <row r="117" spans="1:6">
      <c r="A117">
        <v>1048</v>
      </c>
      <c r="B117">
        <v>2004</v>
      </c>
      <c r="C117" s="27">
        <v>5081</v>
      </c>
      <c r="D117" s="27">
        <v>8913.91</v>
      </c>
      <c r="E117" t="str">
        <f t="shared" si="8"/>
        <v>on-campus</v>
      </c>
      <c r="F117" t="str">
        <f t="shared" si="9"/>
        <v>gasoline</v>
      </c>
    </row>
    <row r="118" spans="1:6">
      <c r="A118">
        <v>1048</v>
      </c>
      <c r="B118">
        <v>2005</v>
      </c>
      <c r="C118" s="27">
        <v>6512</v>
      </c>
      <c r="D118" s="27">
        <v>16004.66</v>
      </c>
      <c r="E118" t="str">
        <f t="shared" si="8"/>
        <v>on-campus</v>
      </c>
      <c r="F118" t="str">
        <f t="shared" si="9"/>
        <v>gasoline</v>
      </c>
    </row>
    <row r="119" spans="1:6">
      <c r="A119">
        <v>1048</v>
      </c>
      <c r="B119">
        <v>2006</v>
      </c>
      <c r="C119" s="27">
        <v>13078</v>
      </c>
      <c r="D119" s="28">
        <v>39160.11</v>
      </c>
      <c r="E119" t="str">
        <f t="shared" si="8"/>
        <v>on-campus</v>
      </c>
      <c r="F119" t="str">
        <f t="shared" si="9"/>
        <v>gasoline</v>
      </c>
    </row>
    <row r="120" spans="1:6">
      <c r="A120">
        <v>1048</v>
      </c>
      <c r="B120">
        <v>2007</v>
      </c>
      <c r="C120" s="27">
        <v>-3383</v>
      </c>
      <c r="D120" s="27">
        <v>-10529.27</v>
      </c>
      <c r="E120" t="str">
        <f t="shared" si="8"/>
        <v>on-campus</v>
      </c>
      <c r="F120" t="str">
        <f t="shared" si="9"/>
        <v>gasoline</v>
      </c>
    </row>
    <row r="121" spans="1:6">
      <c r="A121">
        <v>1048</v>
      </c>
      <c r="B121">
        <v>2008</v>
      </c>
      <c r="C121" s="27">
        <v>4468</v>
      </c>
      <c r="D121" s="27">
        <v>19693.59</v>
      </c>
      <c r="E121" t="str">
        <f t="shared" si="8"/>
        <v>on-campus</v>
      </c>
      <c r="F121" t="str">
        <f t="shared" si="9"/>
        <v>gasoline</v>
      </c>
    </row>
    <row r="122" spans="1:6">
      <c r="A122">
        <v>1048</v>
      </c>
      <c r="B122">
        <v>2009</v>
      </c>
      <c r="C122" s="27">
        <v>5286</v>
      </c>
      <c r="D122" s="27">
        <v>16900.78</v>
      </c>
      <c r="E122" t="str">
        <f t="shared" si="8"/>
        <v>on-campus</v>
      </c>
      <c r="F122" t="str">
        <f t="shared" si="9"/>
        <v>gasoline</v>
      </c>
    </row>
    <row r="123" spans="1:6">
      <c r="A123">
        <v>1048</v>
      </c>
      <c r="B123">
        <v>2010</v>
      </c>
      <c r="C123" s="27">
        <v>4356</v>
      </c>
      <c r="D123" s="27">
        <v>13396.04</v>
      </c>
      <c r="E123" t="str">
        <f t="shared" si="8"/>
        <v>on-campus</v>
      </c>
      <c r="F123" t="str">
        <f t="shared" si="9"/>
        <v>gasoline</v>
      </c>
    </row>
    <row r="124" spans="1:6">
      <c r="A124">
        <v>1048</v>
      </c>
      <c r="B124">
        <v>2011</v>
      </c>
      <c r="C124" s="27">
        <v>5455</v>
      </c>
      <c r="D124" s="27">
        <v>21935.759999999998</v>
      </c>
      <c r="E124" t="str">
        <f t="shared" si="8"/>
        <v>on-campus</v>
      </c>
      <c r="F124" t="str">
        <f t="shared" si="9"/>
        <v>gasoline</v>
      </c>
    </row>
    <row r="125" spans="1:6">
      <c r="A125">
        <v>1048</v>
      </c>
      <c r="B125">
        <v>2012</v>
      </c>
      <c r="C125" s="27">
        <v>3586</v>
      </c>
      <c r="D125" s="27">
        <v>16318.68</v>
      </c>
      <c r="E125" t="str">
        <f t="shared" si="8"/>
        <v>on-campus</v>
      </c>
      <c r="F125" t="str">
        <f t="shared" si="9"/>
        <v>gasoline</v>
      </c>
    </row>
    <row r="126" spans="1:6">
      <c r="A126">
        <v>1048</v>
      </c>
      <c r="B126">
        <v>2013</v>
      </c>
      <c r="C126" s="27">
        <v>5044</v>
      </c>
      <c r="D126" s="27">
        <v>20926.84</v>
      </c>
      <c r="E126" t="str">
        <f t="shared" si="8"/>
        <v>on-campus</v>
      </c>
      <c r="F126" t="str">
        <f t="shared" si="9"/>
        <v>gasoline</v>
      </c>
    </row>
    <row r="127" spans="1:6">
      <c r="A127">
        <v>1048</v>
      </c>
      <c r="B127">
        <v>2014</v>
      </c>
      <c r="C127" s="27">
        <v>3620</v>
      </c>
      <c r="D127" s="27">
        <v>15006.73</v>
      </c>
      <c r="E127" t="str">
        <f t="shared" si="8"/>
        <v>on-campus</v>
      </c>
      <c r="F127" t="str">
        <f t="shared" si="9"/>
        <v>gasoline</v>
      </c>
    </row>
    <row r="128" spans="1:6">
      <c r="A128">
        <v>1048</v>
      </c>
      <c r="B128">
        <v>2015</v>
      </c>
      <c r="C128" s="27">
        <v>3798</v>
      </c>
      <c r="D128" s="27">
        <v>12962.4</v>
      </c>
      <c r="E128" t="str">
        <f t="shared" si="8"/>
        <v>on-campus</v>
      </c>
      <c r="F128" t="str">
        <f t="shared" si="9"/>
        <v>gasoline</v>
      </c>
    </row>
    <row r="129" spans="1:6">
      <c r="A129">
        <v>1048</v>
      </c>
      <c r="B129">
        <v>2016</v>
      </c>
      <c r="C129" s="27">
        <v>3410.9</v>
      </c>
      <c r="D129" s="27">
        <v>8511.61</v>
      </c>
      <c r="E129" t="str">
        <f t="shared" si="8"/>
        <v>on-campus</v>
      </c>
      <c r="F129" t="str">
        <f t="shared" si="9"/>
        <v>gasoline</v>
      </c>
    </row>
    <row r="130" spans="1:6">
      <c r="A130">
        <v>1048</v>
      </c>
      <c r="B130">
        <v>2017</v>
      </c>
      <c r="C130" s="27">
        <v>3295.4</v>
      </c>
      <c r="D130" s="27">
        <v>8198.02</v>
      </c>
      <c r="E130" t="str">
        <f t="shared" si="8"/>
        <v>on-campus</v>
      </c>
      <c r="F130" t="str">
        <f t="shared" si="9"/>
        <v>gasoline</v>
      </c>
    </row>
    <row r="131" spans="1:6">
      <c r="A131">
        <v>1048</v>
      </c>
      <c r="B131">
        <v>2018</v>
      </c>
      <c r="C131" s="27">
        <v>1886.4</v>
      </c>
      <c r="D131" s="27">
        <v>5601.29</v>
      </c>
      <c r="E131" t="str">
        <f t="shared" si="8"/>
        <v>on-campus</v>
      </c>
      <c r="F131" t="str">
        <f t="shared" si="9"/>
        <v>gasoline</v>
      </c>
    </row>
    <row r="132" spans="1:6">
      <c r="A132">
        <v>1048</v>
      </c>
      <c r="B132">
        <v>2019</v>
      </c>
      <c r="C132" s="27">
        <v>4964</v>
      </c>
      <c r="D132" s="27">
        <v>13854.25</v>
      </c>
      <c r="E132" t="str">
        <f t="shared" si="8"/>
        <v>on-campus</v>
      </c>
      <c r="F132" t="str">
        <f t="shared" si="9"/>
        <v>gasoline</v>
      </c>
    </row>
    <row r="133" spans="1:6">
      <c r="A133">
        <v>1048</v>
      </c>
      <c r="B133">
        <v>2020</v>
      </c>
      <c r="C133" s="27">
        <v>193</v>
      </c>
      <c r="D133" s="27">
        <v>581.30999999999995</v>
      </c>
      <c r="E133" t="str">
        <f t="shared" si="8"/>
        <v>on-campus</v>
      </c>
      <c r="F133" t="str">
        <f t="shared" si="9"/>
        <v>gasoline</v>
      </c>
    </row>
    <row r="134" spans="1:6">
      <c r="A134">
        <v>1049</v>
      </c>
      <c r="B134">
        <v>2008</v>
      </c>
      <c r="C134" s="27">
        <v>10.5</v>
      </c>
      <c r="D134" s="27">
        <v>26.35</v>
      </c>
      <c r="E134">
        <f t="shared" si="8"/>
        <v>0</v>
      </c>
      <c r="F134">
        <f t="shared" si="9"/>
        <v>0</v>
      </c>
    </row>
    <row r="135" spans="1:6">
      <c r="A135">
        <v>2203</v>
      </c>
      <c r="B135">
        <v>2007</v>
      </c>
      <c r="C135" s="27">
        <v>0</v>
      </c>
      <c r="D135" s="27">
        <v>0</v>
      </c>
      <c r="E135" t="e">
        <f t="shared" si="8"/>
        <v>#N/A</v>
      </c>
      <c r="F135" t="e">
        <f t="shared" si="9"/>
        <v>#N/A</v>
      </c>
    </row>
    <row r="136" spans="1:6">
      <c r="A136">
        <v>2203</v>
      </c>
      <c r="B136">
        <v>2012</v>
      </c>
      <c r="C136" s="27">
        <v>1</v>
      </c>
      <c r="D136" s="27">
        <v>3.15</v>
      </c>
      <c r="E136" t="e">
        <f t="shared" si="8"/>
        <v>#N/A</v>
      </c>
      <c r="F136" t="e">
        <f t="shared" si="9"/>
        <v>#N/A</v>
      </c>
    </row>
    <row r="137" spans="1:6">
      <c r="A137">
        <v>2209</v>
      </c>
      <c r="B137">
        <v>2000</v>
      </c>
      <c r="C137" s="27">
        <v>0</v>
      </c>
      <c r="D137" s="27">
        <v>0</v>
      </c>
      <c r="E137" t="e">
        <f t="shared" ref="E137:E168" si="10">INDEX(purch,MATCH(A137,subcode,0))</f>
        <v>#N/A</v>
      </c>
      <c r="F137" t="e">
        <f t="shared" ref="F137:F168" si="11">INDEX(fuel,MATCH(A137,subcode,0))</f>
        <v>#N/A</v>
      </c>
    </row>
    <row r="138" spans="1:6">
      <c r="A138">
        <v>2280</v>
      </c>
      <c r="B138">
        <v>2005</v>
      </c>
      <c r="C138" s="27">
        <v>0</v>
      </c>
      <c r="D138" s="27">
        <v>0</v>
      </c>
      <c r="E138" t="e">
        <f t="shared" si="10"/>
        <v>#N/A</v>
      </c>
      <c r="F138" t="e">
        <f t="shared" si="11"/>
        <v>#N/A</v>
      </c>
    </row>
    <row r="139" spans="1:6">
      <c r="A139">
        <v>2281</v>
      </c>
      <c r="B139">
        <v>2010</v>
      </c>
      <c r="C139" s="27">
        <v>0</v>
      </c>
      <c r="D139" s="27">
        <v>0</v>
      </c>
      <c r="E139" t="e">
        <f t="shared" si="10"/>
        <v>#N/A</v>
      </c>
      <c r="F139" t="e">
        <f t="shared" si="11"/>
        <v>#N/A</v>
      </c>
    </row>
    <row r="140" spans="1:6">
      <c r="A140">
        <v>2285</v>
      </c>
      <c r="B140">
        <v>2014</v>
      </c>
      <c r="C140" s="27">
        <v>0</v>
      </c>
      <c r="D140" s="27">
        <v>0</v>
      </c>
      <c r="E140" t="e">
        <f t="shared" si="10"/>
        <v>#N/A</v>
      </c>
      <c r="F140" t="e">
        <f t="shared" si="11"/>
        <v>#N/A</v>
      </c>
    </row>
    <row r="141" spans="1:6">
      <c r="A141">
        <v>2289</v>
      </c>
      <c r="B141">
        <v>2010</v>
      </c>
      <c r="C141" s="27">
        <v>0</v>
      </c>
      <c r="D141" s="27">
        <v>0</v>
      </c>
      <c r="E141" t="e">
        <f t="shared" si="10"/>
        <v>#N/A</v>
      </c>
      <c r="F141" t="e">
        <f t="shared" si="11"/>
        <v>#N/A</v>
      </c>
    </row>
    <row r="142" spans="1:6">
      <c r="A142">
        <v>2350</v>
      </c>
      <c r="B142">
        <v>2002</v>
      </c>
      <c r="C142" s="27">
        <v>0</v>
      </c>
      <c r="D142" s="27">
        <v>0</v>
      </c>
      <c r="E142" t="e">
        <f t="shared" si="10"/>
        <v>#N/A</v>
      </c>
      <c r="F142" t="e">
        <f t="shared" si="11"/>
        <v>#N/A</v>
      </c>
    </row>
    <row r="143" spans="1:6">
      <c r="A143">
        <v>8062</v>
      </c>
      <c r="B143">
        <v>2004</v>
      </c>
      <c r="C143" s="27">
        <v>92.82</v>
      </c>
      <c r="D143" s="27">
        <v>542.29999999999995</v>
      </c>
      <c r="E143" t="e">
        <f t="shared" si="10"/>
        <v>#N/A</v>
      </c>
      <c r="F143" t="e">
        <f t="shared" si="11"/>
        <v>#N/A</v>
      </c>
    </row>
    <row r="144" spans="1:6">
      <c r="A144">
        <v>8062</v>
      </c>
      <c r="B144">
        <v>2005</v>
      </c>
      <c r="C144" s="27">
        <v>22.5</v>
      </c>
      <c r="D144" s="27">
        <v>266.16000000000003</v>
      </c>
      <c r="E144" t="e">
        <f t="shared" si="10"/>
        <v>#N/A</v>
      </c>
      <c r="F144" t="e">
        <f t="shared" si="11"/>
        <v>#N/A</v>
      </c>
    </row>
    <row r="145" spans="1:6">
      <c r="A145">
        <v>8120</v>
      </c>
      <c r="B145">
        <v>2005</v>
      </c>
      <c r="C145" s="27">
        <v>3</v>
      </c>
      <c r="D145" s="27">
        <v>1.8</v>
      </c>
      <c r="E145" t="e">
        <f t="shared" si="10"/>
        <v>#N/A</v>
      </c>
      <c r="F145" t="e">
        <f t="shared" si="11"/>
        <v>#N/A</v>
      </c>
    </row>
    <row r="146" spans="1:6">
      <c r="A146">
        <v>8120</v>
      </c>
      <c r="B146">
        <v>2008</v>
      </c>
      <c r="C146" s="27">
        <v>1</v>
      </c>
      <c r="D146" s="27">
        <v>19</v>
      </c>
      <c r="E146" t="e">
        <f t="shared" si="10"/>
        <v>#N/A</v>
      </c>
      <c r="F146" t="e">
        <f t="shared" si="11"/>
        <v>#N/A</v>
      </c>
    </row>
    <row r="147" spans="1:6">
      <c r="A147">
        <v>8120</v>
      </c>
      <c r="B147">
        <v>2009</v>
      </c>
      <c r="C147" s="27">
        <v>2</v>
      </c>
      <c r="D147" s="27">
        <v>38</v>
      </c>
      <c r="E147" t="e">
        <f t="shared" si="10"/>
        <v>#N/A</v>
      </c>
      <c r="F147" t="e">
        <f t="shared" si="11"/>
        <v>#N/A</v>
      </c>
    </row>
    <row r="148" spans="1:6">
      <c r="A148">
        <v>8122</v>
      </c>
      <c r="B148">
        <v>2007</v>
      </c>
      <c r="C148" s="27">
        <v>0</v>
      </c>
      <c r="D148" s="27">
        <v>0</v>
      </c>
      <c r="E148" t="e">
        <f t="shared" si="10"/>
        <v>#N/A</v>
      </c>
      <c r="F148" t="e">
        <f t="shared" si="11"/>
        <v>#N/A</v>
      </c>
    </row>
    <row r="149" spans="1:6">
      <c r="A149">
        <v>8122</v>
      </c>
      <c r="B149">
        <v>2008</v>
      </c>
      <c r="C149" s="27">
        <v>14.5</v>
      </c>
      <c r="D149" s="27">
        <v>162.97999999999999</v>
      </c>
      <c r="E149" t="e">
        <f t="shared" si="10"/>
        <v>#N/A</v>
      </c>
      <c r="F149" t="e">
        <f t="shared" si="11"/>
        <v>#N/A</v>
      </c>
    </row>
    <row r="150" spans="1:6">
      <c r="A150">
        <v>8122</v>
      </c>
      <c r="B150">
        <v>2009</v>
      </c>
      <c r="C150" s="27">
        <v>6</v>
      </c>
      <c r="D150" s="27">
        <v>67.44</v>
      </c>
      <c r="E150" t="e">
        <f t="shared" si="10"/>
        <v>#N/A</v>
      </c>
      <c r="F150" t="e">
        <f t="shared" si="11"/>
        <v>#N/A</v>
      </c>
    </row>
    <row r="151" spans="1:6">
      <c r="A151">
        <v>8122</v>
      </c>
      <c r="B151">
        <v>2010</v>
      </c>
      <c r="C151" s="27">
        <v>13.75</v>
      </c>
      <c r="D151" s="27">
        <v>157.36000000000001</v>
      </c>
      <c r="E151" t="e">
        <f t="shared" si="10"/>
        <v>#N/A</v>
      </c>
      <c r="F151" t="e">
        <f t="shared" si="11"/>
        <v>#N/A</v>
      </c>
    </row>
    <row r="152" spans="1:6">
      <c r="A152">
        <v>8122</v>
      </c>
      <c r="B152">
        <v>2011</v>
      </c>
      <c r="C152" s="27">
        <v>0</v>
      </c>
      <c r="D152" s="27">
        <v>0</v>
      </c>
      <c r="E152" t="e">
        <f t="shared" si="10"/>
        <v>#N/A</v>
      </c>
      <c r="F152" t="e">
        <f t="shared" si="11"/>
        <v>#N/A</v>
      </c>
    </row>
    <row r="153" spans="1:6">
      <c r="A153">
        <v>8122</v>
      </c>
      <c r="B153">
        <v>2014</v>
      </c>
      <c r="C153" s="27">
        <v>0</v>
      </c>
      <c r="D153" s="27">
        <v>0</v>
      </c>
      <c r="E153" t="e">
        <f t="shared" si="10"/>
        <v>#N/A</v>
      </c>
      <c r="F153" t="e">
        <f t="shared" si="11"/>
        <v>#N/A</v>
      </c>
    </row>
    <row r="154" spans="1:6">
      <c r="A154">
        <v>8203</v>
      </c>
      <c r="B154">
        <v>2010</v>
      </c>
      <c r="C154" s="27">
        <v>5.28</v>
      </c>
      <c r="D154" s="27">
        <v>17.63</v>
      </c>
      <c r="E154">
        <f t="shared" si="10"/>
        <v>0</v>
      </c>
      <c r="F154">
        <f t="shared" si="11"/>
        <v>0</v>
      </c>
    </row>
    <row r="155" spans="1:6">
      <c r="A155">
        <v>8220</v>
      </c>
      <c r="B155">
        <v>2004</v>
      </c>
      <c r="C155" s="27">
        <v>25.02</v>
      </c>
      <c r="D155" s="27">
        <v>40.340000000000003</v>
      </c>
      <c r="E155">
        <f t="shared" si="10"/>
        <v>0</v>
      </c>
      <c r="F155">
        <f t="shared" si="11"/>
        <v>0</v>
      </c>
    </row>
    <row r="156" spans="1:6">
      <c r="A156">
        <v>8241</v>
      </c>
      <c r="B156">
        <v>2000</v>
      </c>
      <c r="C156" s="27">
        <v>0</v>
      </c>
      <c r="D156" s="27">
        <v>70</v>
      </c>
      <c r="E156" t="str">
        <f t="shared" si="10"/>
        <v>off-campus</v>
      </c>
      <c r="F156" t="str">
        <f t="shared" si="11"/>
        <v>diesel</v>
      </c>
    </row>
    <row r="157" spans="1:6">
      <c r="A157">
        <v>8241</v>
      </c>
      <c r="B157">
        <v>2001</v>
      </c>
      <c r="C157" s="27">
        <v>0</v>
      </c>
      <c r="D157" s="27">
        <v>87.3</v>
      </c>
      <c r="E157" t="str">
        <f t="shared" si="10"/>
        <v>off-campus</v>
      </c>
      <c r="F157" t="str">
        <f t="shared" si="11"/>
        <v>diesel</v>
      </c>
    </row>
    <row r="158" spans="1:6">
      <c r="A158">
        <v>8241</v>
      </c>
      <c r="B158">
        <v>2002</v>
      </c>
      <c r="C158" s="27">
        <v>0</v>
      </c>
      <c r="D158" s="27">
        <v>157.68</v>
      </c>
      <c r="E158" t="str">
        <f t="shared" si="10"/>
        <v>off-campus</v>
      </c>
      <c r="F158" t="str">
        <f t="shared" si="11"/>
        <v>diesel</v>
      </c>
    </row>
    <row r="159" spans="1:6">
      <c r="A159">
        <v>8241</v>
      </c>
      <c r="B159">
        <v>2003</v>
      </c>
      <c r="C159" s="27">
        <v>0</v>
      </c>
      <c r="D159" s="27">
        <v>27.44</v>
      </c>
      <c r="E159" t="str">
        <f t="shared" si="10"/>
        <v>off-campus</v>
      </c>
      <c r="F159" t="str">
        <f t="shared" si="11"/>
        <v>diesel</v>
      </c>
    </row>
    <row r="160" spans="1:6">
      <c r="A160">
        <v>8241</v>
      </c>
      <c r="B160">
        <v>2009</v>
      </c>
      <c r="C160" s="27">
        <v>18.739999999999998</v>
      </c>
      <c r="D160" s="27">
        <v>38.770000000000003</v>
      </c>
      <c r="E160" t="str">
        <f t="shared" si="10"/>
        <v>off-campus</v>
      </c>
      <c r="F160" t="str">
        <f t="shared" si="11"/>
        <v>diesel</v>
      </c>
    </row>
    <row r="161" spans="1:6">
      <c r="A161">
        <v>8241</v>
      </c>
      <c r="B161">
        <v>2011</v>
      </c>
      <c r="C161" s="27">
        <v>681.86</v>
      </c>
      <c r="D161" s="27">
        <v>831.69</v>
      </c>
      <c r="E161" t="str">
        <f t="shared" si="10"/>
        <v>off-campus</v>
      </c>
      <c r="F161" t="str">
        <f t="shared" si="11"/>
        <v>diesel</v>
      </c>
    </row>
    <row r="162" spans="1:6">
      <c r="A162">
        <v>8241</v>
      </c>
      <c r="B162">
        <v>2012</v>
      </c>
      <c r="C162" s="27">
        <v>464.91</v>
      </c>
      <c r="D162" s="27">
        <v>873.08</v>
      </c>
      <c r="E162" t="str">
        <f t="shared" si="10"/>
        <v>off-campus</v>
      </c>
      <c r="F162" t="str">
        <f t="shared" si="11"/>
        <v>diesel</v>
      </c>
    </row>
    <row r="163" spans="1:6">
      <c r="A163">
        <v>8241</v>
      </c>
      <c r="B163">
        <v>2014</v>
      </c>
      <c r="C163" s="27">
        <v>1</v>
      </c>
      <c r="D163" s="27">
        <v>172</v>
      </c>
      <c r="E163" t="str">
        <f t="shared" si="10"/>
        <v>off-campus</v>
      </c>
      <c r="F163" t="str">
        <f t="shared" si="11"/>
        <v>diesel</v>
      </c>
    </row>
    <row r="164" spans="1:6">
      <c r="A164">
        <v>8241</v>
      </c>
      <c r="B164">
        <v>2016</v>
      </c>
      <c r="C164" s="27">
        <v>0</v>
      </c>
      <c r="D164" s="27">
        <v>350.14</v>
      </c>
      <c r="E164" t="str">
        <f t="shared" si="10"/>
        <v>off-campus</v>
      </c>
      <c r="F164" t="str">
        <f t="shared" si="11"/>
        <v>diesel</v>
      </c>
    </row>
    <row r="165" spans="1:6">
      <c r="A165">
        <v>8242</v>
      </c>
      <c r="B165">
        <v>1999</v>
      </c>
      <c r="C165" s="27">
        <v>0</v>
      </c>
      <c r="D165" s="27">
        <v>66.510000000000005</v>
      </c>
      <c r="E165" t="str">
        <f t="shared" si="10"/>
        <v>off-campus</v>
      </c>
      <c r="F165" t="str">
        <f t="shared" si="11"/>
        <v>gasoline</v>
      </c>
    </row>
    <row r="166" spans="1:6">
      <c r="A166">
        <v>8242</v>
      </c>
      <c r="B166">
        <v>2000</v>
      </c>
      <c r="C166" s="27">
        <v>0</v>
      </c>
      <c r="D166" s="27">
        <v>2445.84</v>
      </c>
      <c r="E166" t="str">
        <f t="shared" si="10"/>
        <v>off-campus</v>
      </c>
      <c r="F166" t="str">
        <f t="shared" si="11"/>
        <v>gasoline</v>
      </c>
    </row>
    <row r="167" spans="1:6">
      <c r="A167">
        <v>8242</v>
      </c>
      <c r="B167">
        <v>2001</v>
      </c>
      <c r="C167" s="27">
        <v>0</v>
      </c>
      <c r="D167" s="27">
        <v>3672.34</v>
      </c>
      <c r="E167" t="str">
        <f t="shared" si="10"/>
        <v>off-campus</v>
      </c>
      <c r="F167" t="str">
        <f t="shared" si="11"/>
        <v>gasoline</v>
      </c>
    </row>
    <row r="168" spans="1:6">
      <c r="A168">
        <v>8242</v>
      </c>
      <c r="B168">
        <v>2002</v>
      </c>
      <c r="C168" s="27">
        <v>0</v>
      </c>
      <c r="D168" s="27">
        <v>3707.18</v>
      </c>
      <c r="E168" t="str">
        <f t="shared" si="10"/>
        <v>off-campus</v>
      </c>
      <c r="F168" t="str">
        <f t="shared" si="11"/>
        <v>gasoline</v>
      </c>
    </row>
    <row r="169" spans="1:6">
      <c r="A169">
        <v>8242</v>
      </c>
      <c r="B169">
        <v>2003</v>
      </c>
      <c r="C169" s="27">
        <v>0</v>
      </c>
      <c r="D169" s="27">
        <v>2131.9</v>
      </c>
      <c r="E169" t="str">
        <f t="shared" ref="E169:E174" si="12">INDEX(purch,MATCH(A169,subcode,0))</f>
        <v>off-campus</v>
      </c>
      <c r="F169" t="str">
        <f t="shared" ref="F169:F174" si="13">INDEX(fuel,MATCH(A169,subcode,0))</f>
        <v>gasoline</v>
      </c>
    </row>
    <row r="170" spans="1:6">
      <c r="A170">
        <v>8242</v>
      </c>
      <c r="B170">
        <v>2004</v>
      </c>
      <c r="C170" s="27">
        <v>898.57</v>
      </c>
      <c r="D170" s="27">
        <v>2368</v>
      </c>
      <c r="E170" t="str">
        <f t="shared" si="12"/>
        <v>off-campus</v>
      </c>
      <c r="F170" t="str">
        <f t="shared" si="13"/>
        <v>gasoline</v>
      </c>
    </row>
    <row r="171" spans="1:6">
      <c r="A171">
        <v>8242</v>
      </c>
      <c r="B171">
        <v>2005</v>
      </c>
      <c r="C171" s="27">
        <v>637.69000000000005</v>
      </c>
      <c r="D171" s="27">
        <v>2008.38</v>
      </c>
      <c r="E171" t="str">
        <f t="shared" si="12"/>
        <v>off-campus</v>
      </c>
      <c r="F171" t="str">
        <f t="shared" si="13"/>
        <v>gasoline</v>
      </c>
    </row>
    <row r="172" spans="1:6">
      <c r="A172">
        <v>8242</v>
      </c>
      <c r="B172">
        <v>2006</v>
      </c>
      <c r="C172" s="27">
        <v>862.52</v>
      </c>
      <c r="D172" s="27">
        <v>2767.02</v>
      </c>
      <c r="E172" t="str">
        <f t="shared" si="12"/>
        <v>off-campus</v>
      </c>
      <c r="F172" t="str">
        <f t="shared" si="13"/>
        <v>gasoline</v>
      </c>
    </row>
    <row r="173" spans="1:6">
      <c r="A173">
        <v>8242</v>
      </c>
      <c r="B173">
        <v>2007</v>
      </c>
      <c r="C173" s="27">
        <v>342.95</v>
      </c>
      <c r="D173" s="27">
        <v>1144.6600000000001</v>
      </c>
      <c r="E173" t="str">
        <f t="shared" si="12"/>
        <v>off-campus</v>
      </c>
      <c r="F173" t="str">
        <f t="shared" si="13"/>
        <v>gasoline</v>
      </c>
    </row>
    <row r="174" spans="1:6">
      <c r="A174">
        <v>8242</v>
      </c>
      <c r="B174">
        <v>2009</v>
      </c>
      <c r="C174" s="27">
        <v>324.74</v>
      </c>
      <c r="D174" s="27">
        <v>1674.15</v>
      </c>
      <c r="E174" t="str">
        <f t="shared" si="12"/>
        <v>off-campus</v>
      </c>
      <c r="F174" t="str">
        <f t="shared" si="13"/>
        <v>gasoline</v>
      </c>
    </row>
    <row r="175" spans="1:6">
      <c r="A175">
        <v>8242</v>
      </c>
      <c r="B175">
        <v>2010</v>
      </c>
      <c r="C175" s="27">
        <v>265.92</v>
      </c>
      <c r="D175" s="27">
        <v>703.34</v>
      </c>
      <c r="E175" t="str">
        <f t="shared" ref="E175:E187" si="14">INDEX(purch,MATCH(A175,subcode,0))</f>
        <v>off-campus</v>
      </c>
      <c r="F175" t="str">
        <f t="shared" ref="F175:F187" si="15">INDEX(fuel,MATCH(A175,subcode,0))</f>
        <v>gasoline</v>
      </c>
    </row>
    <row r="176" spans="1:6">
      <c r="A176">
        <v>8242</v>
      </c>
      <c r="B176">
        <v>2011</v>
      </c>
      <c r="C176" s="27">
        <v>339.94</v>
      </c>
      <c r="D176" s="27">
        <v>1255.5</v>
      </c>
      <c r="E176" t="str">
        <f t="shared" si="14"/>
        <v>off-campus</v>
      </c>
      <c r="F176" t="str">
        <f t="shared" si="15"/>
        <v>gasoline</v>
      </c>
    </row>
    <row r="177" spans="1:6">
      <c r="A177">
        <v>8242</v>
      </c>
      <c r="B177">
        <v>2012</v>
      </c>
      <c r="C177" s="27">
        <v>104.63</v>
      </c>
      <c r="D177" s="27">
        <v>369.22</v>
      </c>
      <c r="E177" t="str">
        <f t="shared" si="14"/>
        <v>off-campus</v>
      </c>
      <c r="F177" t="str">
        <f t="shared" si="15"/>
        <v>gasoline</v>
      </c>
    </row>
    <row r="178" spans="1:6">
      <c r="A178">
        <v>8242</v>
      </c>
      <c r="B178">
        <v>2013</v>
      </c>
      <c r="C178" s="27">
        <v>1</v>
      </c>
      <c r="D178" s="27">
        <v>1106.58</v>
      </c>
      <c r="E178" t="str">
        <f t="shared" si="14"/>
        <v>off-campus</v>
      </c>
      <c r="F178" t="str">
        <f t="shared" si="15"/>
        <v>gasoline</v>
      </c>
    </row>
    <row r="179" spans="1:6">
      <c r="A179">
        <v>8242</v>
      </c>
      <c r="B179">
        <v>2014</v>
      </c>
      <c r="C179" s="27">
        <v>1</v>
      </c>
      <c r="D179" s="27">
        <v>539.91</v>
      </c>
      <c r="E179" t="str">
        <f t="shared" si="14"/>
        <v>off-campus</v>
      </c>
      <c r="F179" t="str">
        <f t="shared" si="15"/>
        <v>gasoline</v>
      </c>
    </row>
    <row r="180" spans="1:6">
      <c r="A180">
        <v>8242</v>
      </c>
      <c r="B180">
        <v>2015</v>
      </c>
      <c r="C180" s="27">
        <v>0</v>
      </c>
      <c r="D180" s="27">
        <v>566.17999999999995</v>
      </c>
      <c r="E180" t="str">
        <f t="shared" si="14"/>
        <v>off-campus</v>
      </c>
      <c r="F180" t="str">
        <f t="shared" si="15"/>
        <v>gasoline</v>
      </c>
    </row>
    <row r="181" spans="1:6">
      <c r="A181">
        <v>8242</v>
      </c>
      <c r="B181">
        <v>2016</v>
      </c>
      <c r="C181" s="27">
        <v>0</v>
      </c>
      <c r="D181" s="27">
        <v>422.33</v>
      </c>
      <c r="E181" t="str">
        <f t="shared" si="14"/>
        <v>off-campus</v>
      </c>
      <c r="F181" t="str">
        <f t="shared" si="15"/>
        <v>gasoline</v>
      </c>
    </row>
    <row r="182" spans="1:6">
      <c r="A182">
        <v>8242</v>
      </c>
      <c r="B182">
        <v>2017</v>
      </c>
      <c r="C182" s="27">
        <v>0</v>
      </c>
      <c r="D182" s="27">
        <v>429.92</v>
      </c>
      <c r="E182" t="str">
        <f t="shared" si="14"/>
        <v>off-campus</v>
      </c>
      <c r="F182" t="str">
        <f t="shared" si="15"/>
        <v>gasoline</v>
      </c>
    </row>
    <row r="183" spans="1:6">
      <c r="A183">
        <v>8242</v>
      </c>
      <c r="B183">
        <v>2018</v>
      </c>
      <c r="C183" s="27">
        <v>0</v>
      </c>
      <c r="D183" s="27">
        <v>430.82</v>
      </c>
      <c r="E183" t="str">
        <f t="shared" si="14"/>
        <v>off-campus</v>
      </c>
      <c r="F183" t="str">
        <f t="shared" si="15"/>
        <v>gasoline</v>
      </c>
    </row>
    <row r="184" spans="1:6">
      <c r="A184">
        <v>8242</v>
      </c>
      <c r="B184">
        <v>2019</v>
      </c>
      <c r="C184" s="27">
        <v>0</v>
      </c>
      <c r="D184" s="27">
        <v>1308.67</v>
      </c>
      <c r="E184" t="str">
        <f t="shared" si="14"/>
        <v>off-campus</v>
      </c>
      <c r="F184" t="str">
        <f t="shared" si="15"/>
        <v>gasoline</v>
      </c>
    </row>
    <row r="185" spans="1:6">
      <c r="A185">
        <v>8242</v>
      </c>
      <c r="B185">
        <v>2020</v>
      </c>
      <c r="C185" s="27">
        <v>0</v>
      </c>
      <c r="D185" s="27">
        <v>12.96</v>
      </c>
      <c r="E185" t="str">
        <f t="shared" si="14"/>
        <v>off-campus</v>
      </c>
      <c r="F185" t="str">
        <f t="shared" si="15"/>
        <v>gasoline</v>
      </c>
    </row>
    <row r="186" spans="1:6">
      <c r="A186">
        <v>8243</v>
      </c>
      <c r="B186">
        <v>2000</v>
      </c>
      <c r="C186" s="27">
        <v>0</v>
      </c>
      <c r="D186" s="27">
        <v>16</v>
      </c>
      <c r="E186" t="str">
        <f t="shared" si="14"/>
        <v>off-campus</v>
      </c>
      <c r="F186" t="str">
        <f t="shared" si="15"/>
        <v>gasoline</v>
      </c>
    </row>
    <row r="187" spans="1:6">
      <c r="A187">
        <v>8243</v>
      </c>
      <c r="B187">
        <v>2007</v>
      </c>
      <c r="C187" s="27">
        <v>39.130000000000003</v>
      </c>
      <c r="D187" s="27">
        <v>415.82</v>
      </c>
      <c r="E187" t="str">
        <f t="shared" si="14"/>
        <v>off-campus</v>
      </c>
      <c r="F187" t="str">
        <f t="shared" si="15"/>
        <v>gasoline</v>
      </c>
    </row>
    <row r="188" spans="1:6">
      <c r="A188">
        <v>8243</v>
      </c>
      <c r="B188">
        <v>2008</v>
      </c>
      <c r="C188" s="27">
        <v>676.88</v>
      </c>
      <c r="D188" s="27">
        <v>2222.7600000000002</v>
      </c>
      <c r="E188" t="str">
        <f t="shared" ref="E188:E200" si="16">INDEX(purch,MATCH(A188,subcode,0))</f>
        <v>off-campus</v>
      </c>
      <c r="F188" t="str">
        <f t="shared" ref="F188:F200" si="17">INDEX(fuel,MATCH(A188,subcode,0))</f>
        <v>gasoline</v>
      </c>
    </row>
    <row r="189" spans="1:6">
      <c r="A189">
        <v>8243</v>
      </c>
      <c r="B189">
        <v>2009</v>
      </c>
      <c r="C189" s="27">
        <v>91.9</v>
      </c>
      <c r="D189" s="27">
        <v>415.11</v>
      </c>
      <c r="E189" t="str">
        <f t="shared" si="16"/>
        <v>off-campus</v>
      </c>
      <c r="F189" t="str">
        <f t="shared" si="17"/>
        <v>gasoline</v>
      </c>
    </row>
    <row r="190" spans="1:6">
      <c r="A190">
        <v>8244</v>
      </c>
      <c r="B190">
        <v>2003</v>
      </c>
      <c r="C190" s="27">
        <v>0</v>
      </c>
      <c r="D190" s="27">
        <v>0</v>
      </c>
      <c r="E190" t="str">
        <f t="shared" si="16"/>
        <v>off-campus</v>
      </c>
      <c r="F190" t="str">
        <f t="shared" si="17"/>
        <v>gasoline</v>
      </c>
    </row>
    <row r="191" spans="1:6">
      <c r="A191">
        <v>8244</v>
      </c>
      <c r="B191">
        <v>2004</v>
      </c>
      <c r="C191" s="27">
        <v>73.180000000000007</v>
      </c>
      <c r="D191" s="27">
        <v>137.06</v>
      </c>
      <c r="E191" t="str">
        <f t="shared" si="16"/>
        <v>off-campus</v>
      </c>
      <c r="F191" t="str">
        <f t="shared" si="17"/>
        <v>gasoline</v>
      </c>
    </row>
    <row r="192" spans="1:6">
      <c r="A192">
        <v>8250</v>
      </c>
      <c r="B192">
        <v>2009</v>
      </c>
      <c r="C192" s="27">
        <v>0</v>
      </c>
      <c r="D192" s="27">
        <v>44</v>
      </c>
      <c r="E192">
        <f t="shared" si="16"/>
        <v>0</v>
      </c>
      <c r="F192">
        <f t="shared" si="17"/>
        <v>0</v>
      </c>
    </row>
    <row r="193" spans="1:6">
      <c r="A193">
        <v>8270</v>
      </c>
      <c r="B193">
        <v>2017</v>
      </c>
      <c r="C193" s="27">
        <v>0</v>
      </c>
      <c r="D193" s="27">
        <v>95.28</v>
      </c>
      <c r="E193">
        <f t="shared" si="16"/>
        <v>0</v>
      </c>
      <c r="F193">
        <f t="shared" si="17"/>
        <v>0</v>
      </c>
    </row>
    <row r="194" spans="1:6">
      <c r="A194">
        <v>8299</v>
      </c>
      <c r="B194">
        <v>2004</v>
      </c>
      <c r="C194" s="27">
        <v>65.06</v>
      </c>
      <c r="D194" s="27">
        <v>91.87</v>
      </c>
      <c r="E194">
        <f t="shared" si="16"/>
        <v>0</v>
      </c>
      <c r="F194">
        <f t="shared" si="17"/>
        <v>0</v>
      </c>
    </row>
    <row r="195" spans="1:6">
      <c r="A195">
        <v>8299</v>
      </c>
      <c r="B195">
        <v>2006</v>
      </c>
      <c r="C195" s="27">
        <v>0</v>
      </c>
      <c r="D195" s="27">
        <v>8.48</v>
      </c>
      <c r="E195">
        <f t="shared" si="16"/>
        <v>0</v>
      </c>
      <c r="F195">
        <f t="shared" si="17"/>
        <v>0</v>
      </c>
    </row>
    <row r="196" spans="1:6">
      <c r="A196">
        <v>8299</v>
      </c>
      <c r="B196">
        <v>2007</v>
      </c>
      <c r="C196" s="27">
        <v>0</v>
      </c>
      <c r="D196" s="27">
        <v>12.8</v>
      </c>
      <c r="E196">
        <f t="shared" si="16"/>
        <v>0</v>
      </c>
      <c r="F196">
        <f t="shared" si="17"/>
        <v>0</v>
      </c>
    </row>
    <row r="197" spans="1:6">
      <c r="A197">
        <v>8299</v>
      </c>
      <c r="B197">
        <v>2013</v>
      </c>
      <c r="C197" s="27">
        <v>0</v>
      </c>
      <c r="D197" s="27">
        <v>27</v>
      </c>
      <c r="E197">
        <f t="shared" si="16"/>
        <v>0</v>
      </c>
      <c r="F197">
        <f t="shared" si="17"/>
        <v>0</v>
      </c>
    </row>
    <row r="198" spans="1:6">
      <c r="A198">
        <v>8299</v>
      </c>
      <c r="B198">
        <v>2019</v>
      </c>
      <c r="C198" s="27">
        <v>0</v>
      </c>
      <c r="D198" s="27">
        <v>29.93</v>
      </c>
      <c r="E198">
        <f t="shared" si="16"/>
        <v>0</v>
      </c>
      <c r="F198">
        <f t="shared" si="17"/>
        <v>0</v>
      </c>
    </row>
    <row r="199" spans="1:6">
      <c r="A199">
        <v>8403</v>
      </c>
      <c r="B199">
        <v>2003</v>
      </c>
      <c r="C199" s="27">
        <v>2</v>
      </c>
      <c r="D199" s="27">
        <v>4.9800000000000004</v>
      </c>
      <c r="E199">
        <f t="shared" si="16"/>
        <v>0</v>
      </c>
      <c r="F199">
        <f t="shared" si="17"/>
        <v>0</v>
      </c>
    </row>
    <row r="200" spans="1:6">
      <c r="A200">
        <v>8441</v>
      </c>
      <c r="B200">
        <v>2000</v>
      </c>
      <c r="C200" s="27">
        <v>1121.5999999999999</v>
      </c>
      <c r="D200" s="27">
        <v>1745.64</v>
      </c>
      <c r="E200" t="str">
        <f t="shared" si="16"/>
        <v>off-campus</v>
      </c>
      <c r="F200" t="str">
        <f t="shared" si="17"/>
        <v>diesel</v>
      </c>
    </row>
    <row r="201" spans="1:6">
      <c r="A201">
        <v>8441</v>
      </c>
      <c r="B201">
        <v>2001</v>
      </c>
      <c r="C201" s="27">
        <v>1239.5999999999999</v>
      </c>
      <c r="D201" s="27">
        <v>1868.87</v>
      </c>
      <c r="E201" t="str">
        <f t="shared" ref="E201:E228" si="18">INDEX(purch,MATCH(A201,subcode,0))</f>
        <v>off-campus</v>
      </c>
      <c r="F201" t="str">
        <f t="shared" ref="F201:F228" si="19">INDEX(fuel,MATCH(A201,subcode,0))</f>
        <v>diesel</v>
      </c>
    </row>
    <row r="202" spans="1:6">
      <c r="A202">
        <v>8441</v>
      </c>
      <c r="B202">
        <v>2002</v>
      </c>
      <c r="C202" s="27">
        <v>671.8</v>
      </c>
      <c r="D202" s="27">
        <v>972.09</v>
      </c>
      <c r="E202" t="str">
        <f t="shared" si="18"/>
        <v>off-campus</v>
      </c>
      <c r="F202" t="str">
        <f t="shared" si="19"/>
        <v>diesel</v>
      </c>
    </row>
    <row r="203" spans="1:6">
      <c r="A203">
        <v>8441</v>
      </c>
      <c r="B203">
        <v>2003</v>
      </c>
      <c r="C203" s="27">
        <v>267.06</v>
      </c>
      <c r="D203" s="27">
        <v>569.54</v>
      </c>
      <c r="E203" t="str">
        <f t="shared" si="18"/>
        <v>off-campus</v>
      </c>
      <c r="F203" t="str">
        <f t="shared" si="19"/>
        <v>diesel</v>
      </c>
    </row>
    <row r="204" spans="1:6">
      <c r="A204">
        <v>8441</v>
      </c>
      <c r="B204">
        <v>2004</v>
      </c>
      <c r="C204" s="27">
        <v>1297.22</v>
      </c>
      <c r="D204" s="27">
        <v>2151.73</v>
      </c>
      <c r="E204" t="str">
        <f t="shared" si="18"/>
        <v>off-campus</v>
      </c>
      <c r="F204" t="str">
        <f t="shared" si="19"/>
        <v>diesel</v>
      </c>
    </row>
    <row r="205" spans="1:6">
      <c r="A205">
        <v>8441</v>
      </c>
      <c r="B205">
        <v>2005</v>
      </c>
      <c r="C205" s="27">
        <v>1670.53</v>
      </c>
      <c r="D205" s="27">
        <v>3621.32</v>
      </c>
      <c r="E205" t="str">
        <f t="shared" si="18"/>
        <v>off-campus</v>
      </c>
      <c r="F205" t="str">
        <f t="shared" si="19"/>
        <v>diesel</v>
      </c>
    </row>
    <row r="206" spans="1:6">
      <c r="A206">
        <v>8441</v>
      </c>
      <c r="B206">
        <v>2006</v>
      </c>
      <c r="C206" s="27">
        <v>2860.95</v>
      </c>
      <c r="D206" s="27">
        <v>7954.27</v>
      </c>
      <c r="E206" t="str">
        <f t="shared" si="18"/>
        <v>off-campus</v>
      </c>
      <c r="F206" t="str">
        <f t="shared" si="19"/>
        <v>diesel</v>
      </c>
    </row>
    <row r="207" spans="1:6">
      <c r="A207">
        <v>8441</v>
      </c>
      <c r="B207">
        <v>2007</v>
      </c>
      <c r="C207" s="27">
        <v>1467.84</v>
      </c>
      <c r="D207" s="27">
        <v>3719.22</v>
      </c>
      <c r="E207" t="str">
        <f t="shared" si="18"/>
        <v>off-campus</v>
      </c>
      <c r="F207" t="str">
        <f t="shared" si="19"/>
        <v>diesel</v>
      </c>
    </row>
    <row r="208" spans="1:6">
      <c r="A208">
        <v>8441</v>
      </c>
      <c r="B208">
        <v>2008</v>
      </c>
      <c r="C208" s="27">
        <v>2790.08</v>
      </c>
      <c r="D208" s="27">
        <v>9692.9</v>
      </c>
      <c r="E208" t="str">
        <f t="shared" si="18"/>
        <v>off-campus</v>
      </c>
      <c r="F208" t="str">
        <f t="shared" si="19"/>
        <v>diesel</v>
      </c>
    </row>
    <row r="209" spans="1:6">
      <c r="A209">
        <v>8441</v>
      </c>
      <c r="B209">
        <v>2009</v>
      </c>
      <c r="C209" s="27">
        <v>2080.79</v>
      </c>
      <c r="D209" s="27">
        <v>6005.87</v>
      </c>
      <c r="E209" t="str">
        <f t="shared" si="18"/>
        <v>off-campus</v>
      </c>
      <c r="F209" t="str">
        <f t="shared" si="19"/>
        <v>diesel</v>
      </c>
    </row>
    <row r="210" spans="1:6">
      <c r="A210">
        <v>8441</v>
      </c>
      <c r="B210">
        <v>2010</v>
      </c>
      <c r="C210" s="27">
        <v>5394.63</v>
      </c>
      <c r="D210" s="27">
        <v>14831.55</v>
      </c>
      <c r="E210" t="str">
        <f t="shared" si="18"/>
        <v>off-campus</v>
      </c>
      <c r="F210" t="str">
        <f t="shared" si="19"/>
        <v>diesel</v>
      </c>
    </row>
    <row r="211" spans="1:6">
      <c r="A211">
        <v>8441</v>
      </c>
      <c r="B211">
        <v>2011</v>
      </c>
      <c r="C211" s="27">
        <v>6122.47</v>
      </c>
      <c r="D211" s="27">
        <v>21091.55</v>
      </c>
      <c r="E211" t="str">
        <f t="shared" si="18"/>
        <v>off-campus</v>
      </c>
      <c r="F211" t="str">
        <f t="shared" si="19"/>
        <v>diesel</v>
      </c>
    </row>
    <row r="212" spans="1:6">
      <c r="A212">
        <v>8441</v>
      </c>
      <c r="B212">
        <v>2012</v>
      </c>
      <c r="C212" s="27">
        <v>6978.56</v>
      </c>
      <c r="D212" s="27">
        <v>26949.55</v>
      </c>
      <c r="E212" t="str">
        <f t="shared" si="18"/>
        <v>off-campus</v>
      </c>
      <c r="F212" t="str">
        <f t="shared" si="19"/>
        <v>diesel</v>
      </c>
    </row>
    <row r="213" spans="1:6">
      <c r="A213">
        <v>8441</v>
      </c>
      <c r="B213">
        <v>2013</v>
      </c>
      <c r="C213" s="27">
        <v>6327.57</v>
      </c>
      <c r="D213" s="27">
        <v>25042.95</v>
      </c>
      <c r="E213" t="str">
        <f t="shared" si="18"/>
        <v>off-campus</v>
      </c>
      <c r="F213" t="str">
        <f t="shared" si="19"/>
        <v>diesel</v>
      </c>
    </row>
    <row r="214" spans="1:6">
      <c r="A214">
        <v>8441</v>
      </c>
      <c r="B214">
        <v>2014</v>
      </c>
      <c r="C214" s="27">
        <v>4983.13</v>
      </c>
      <c r="D214" s="27">
        <v>19343.48</v>
      </c>
      <c r="E214" t="str">
        <f t="shared" si="18"/>
        <v>off-campus</v>
      </c>
      <c r="F214" t="str">
        <f t="shared" si="19"/>
        <v>diesel</v>
      </c>
    </row>
    <row r="215" spans="1:6">
      <c r="A215">
        <v>8441</v>
      </c>
      <c r="B215">
        <v>2015</v>
      </c>
      <c r="C215" s="27">
        <v>4694.03</v>
      </c>
      <c r="D215" s="27">
        <v>15868.72</v>
      </c>
      <c r="E215" t="str">
        <f t="shared" si="18"/>
        <v>off-campus</v>
      </c>
      <c r="F215" t="str">
        <f t="shared" si="19"/>
        <v>diesel</v>
      </c>
    </row>
    <row r="216" spans="1:6">
      <c r="A216">
        <v>8441</v>
      </c>
      <c r="B216">
        <v>2016</v>
      </c>
      <c r="C216" s="27">
        <v>5250.23</v>
      </c>
      <c r="D216" s="27">
        <v>12454.37</v>
      </c>
      <c r="E216" t="str">
        <f t="shared" si="18"/>
        <v>off-campus</v>
      </c>
      <c r="F216" t="str">
        <f t="shared" si="19"/>
        <v>diesel</v>
      </c>
    </row>
    <row r="217" spans="1:6">
      <c r="A217">
        <v>8441</v>
      </c>
      <c r="B217">
        <v>2017</v>
      </c>
      <c r="C217" s="27">
        <v>4002.92</v>
      </c>
      <c r="D217" s="27">
        <v>10242.74</v>
      </c>
      <c r="E217" t="str">
        <f t="shared" si="18"/>
        <v>off-campus</v>
      </c>
      <c r="F217" t="str">
        <f t="shared" si="19"/>
        <v>diesel</v>
      </c>
    </row>
    <row r="218" spans="1:6">
      <c r="A218">
        <v>8441</v>
      </c>
      <c r="B218">
        <v>2018</v>
      </c>
      <c r="C218" s="27">
        <v>3828.05</v>
      </c>
      <c r="D218" s="27">
        <v>11311.6</v>
      </c>
      <c r="E218" t="str">
        <f t="shared" si="18"/>
        <v>off-campus</v>
      </c>
      <c r="F218" t="str">
        <f t="shared" si="19"/>
        <v>diesel</v>
      </c>
    </row>
    <row r="219" spans="1:6">
      <c r="A219">
        <v>8441</v>
      </c>
      <c r="B219">
        <v>2019</v>
      </c>
      <c r="C219" s="27">
        <v>4205.7700000000004</v>
      </c>
      <c r="D219" s="27">
        <v>13356.29</v>
      </c>
      <c r="E219" t="str">
        <f t="shared" si="18"/>
        <v>off-campus</v>
      </c>
      <c r="F219" t="str">
        <f t="shared" si="19"/>
        <v>diesel</v>
      </c>
    </row>
    <row r="220" spans="1:6">
      <c r="A220">
        <v>8441</v>
      </c>
      <c r="B220">
        <v>2020</v>
      </c>
      <c r="C220" s="27">
        <v>638.11</v>
      </c>
      <c r="D220" s="27">
        <v>1858.16</v>
      </c>
      <c r="E220" t="str">
        <f t="shared" si="18"/>
        <v>off-campus</v>
      </c>
      <c r="F220" t="str">
        <f t="shared" si="19"/>
        <v>diesel</v>
      </c>
    </row>
    <row r="221" spans="1:6">
      <c r="A221">
        <v>8442</v>
      </c>
      <c r="B221">
        <v>1999</v>
      </c>
      <c r="C221" s="27">
        <v>2934.4</v>
      </c>
      <c r="D221" s="27">
        <v>3409.93</v>
      </c>
      <c r="E221" t="str">
        <f t="shared" si="18"/>
        <v>off-campus</v>
      </c>
      <c r="F221" t="str">
        <f t="shared" si="19"/>
        <v>gasoline</v>
      </c>
    </row>
    <row r="222" spans="1:6">
      <c r="A222">
        <v>8442</v>
      </c>
      <c r="B222">
        <v>2000</v>
      </c>
      <c r="C222" s="27">
        <v>73650.69</v>
      </c>
      <c r="D222" s="27">
        <v>100154.64</v>
      </c>
      <c r="E222" t="str">
        <f t="shared" si="18"/>
        <v>off-campus</v>
      </c>
      <c r="F222" t="str">
        <f t="shared" si="19"/>
        <v>gasoline</v>
      </c>
    </row>
    <row r="223" spans="1:6">
      <c r="A223">
        <v>8442</v>
      </c>
      <c r="B223">
        <v>2001</v>
      </c>
      <c r="C223" s="27">
        <v>72237.56</v>
      </c>
      <c r="D223" s="27">
        <v>112403.43</v>
      </c>
      <c r="E223" t="str">
        <f t="shared" si="18"/>
        <v>off-campus</v>
      </c>
      <c r="F223" t="str">
        <f t="shared" si="19"/>
        <v>gasoline</v>
      </c>
    </row>
    <row r="224" spans="1:6">
      <c r="A224">
        <v>8442</v>
      </c>
      <c r="B224">
        <v>2002</v>
      </c>
      <c r="C224" s="27">
        <v>81139.009999999995</v>
      </c>
      <c r="D224" s="27">
        <v>112973.33</v>
      </c>
      <c r="E224" t="str">
        <f t="shared" si="18"/>
        <v>off-campus</v>
      </c>
      <c r="F224" t="str">
        <f t="shared" si="19"/>
        <v>gasoline</v>
      </c>
    </row>
    <row r="225" spans="1:6">
      <c r="A225">
        <v>8442</v>
      </c>
      <c r="B225">
        <v>2003</v>
      </c>
      <c r="C225" s="27">
        <v>68703.38</v>
      </c>
      <c r="D225" s="27">
        <v>99403.32</v>
      </c>
      <c r="E225" t="str">
        <f t="shared" si="18"/>
        <v>off-campus</v>
      </c>
      <c r="F225" t="str">
        <f t="shared" si="19"/>
        <v>gasoline</v>
      </c>
    </row>
    <row r="226" spans="1:6">
      <c r="A226">
        <v>8442</v>
      </c>
      <c r="B226">
        <v>2004</v>
      </c>
      <c r="C226" s="27">
        <v>64585.18</v>
      </c>
      <c r="D226" s="27">
        <v>98146.2</v>
      </c>
      <c r="E226" t="str">
        <f t="shared" si="18"/>
        <v>off-campus</v>
      </c>
      <c r="F226" t="str">
        <f t="shared" si="19"/>
        <v>gasoline</v>
      </c>
    </row>
    <row r="227" spans="1:6">
      <c r="A227">
        <v>8442</v>
      </c>
      <c r="B227">
        <v>2005</v>
      </c>
      <c r="C227" s="27">
        <v>67036.990000000005</v>
      </c>
      <c r="D227" s="27">
        <v>123209.55</v>
      </c>
      <c r="E227" t="str">
        <f t="shared" si="18"/>
        <v>off-campus</v>
      </c>
      <c r="F227" t="str">
        <f t="shared" si="19"/>
        <v>gasoline</v>
      </c>
    </row>
    <row r="228" spans="1:6">
      <c r="A228">
        <v>8442</v>
      </c>
      <c r="B228">
        <v>2006</v>
      </c>
      <c r="C228" s="27">
        <v>68057.279999999999</v>
      </c>
      <c r="D228" s="27">
        <v>166036.43</v>
      </c>
      <c r="E228" t="str">
        <f t="shared" si="18"/>
        <v>off-campus</v>
      </c>
      <c r="F228" t="str">
        <f t="shared" si="19"/>
        <v>gasoline</v>
      </c>
    </row>
    <row r="229" spans="1:6">
      <c r="A229">
        <v>8442</v>
      </c>
      <c r="B229">
        <v>2007</v>
      </c>
      <c r="C229">
        <v>77774.62</v>
      </c>
      <c r="D229">
        <v>198484.31</v>
      </c>
      <c r="E229" t="str">
        <f t="shared" ref="E229:E249" si="20">INDEX(purch,MATCH(A229,subcode,0))</f>
        <v>off-campus</v>
      </c>
      <c r="F229" t="str">
        <f t="shared" ref="F229:F249" si="21">INDEX(fuel,MATCH(A229,subcode,0))</f>
        <v>gasoline</v>
      </c>
    </row>
    <row r="230" spans="1:6">
      <c r="A230">
        <v>8442</v>
      </c>
      <c r="B230">
        <v>2008</v>
      </c>
      <c r="C230">
        <v>77579.72</v>
      </c>
      <c r="D230">
        <v>246587.15</v>
      </c>
      <c r="E230" t="str">
        <f t="shared" si="20"/>
        <v>off-campus</v>
      </c>
      <c r="F230" t="str">
        <f t="shared" si="21"/>
        <v>gasoline</v>
      </c>
    </row>
    <row r="231" spans="1:6">
      <c r="A231">
        <v>8442</v>
      </c>
      <c r="B231">
        <v>2009</v>
      </c>
      <c r="C231">
        <v>73585.350000000006</v>
      </c>
      <c r="D231">
        <v>199591.36</v>
      </c>
      <c r="E231" t="str">
        <f t="shared" si="20"/>
        <v>off-campus</v>
      </c>
      <c r="F231" t="str">
        <f t="shared" si="21"/>
        <v>gasoline</v>
      </c>
    </row>
    <row r="232" spans="1:6">
      <c r="A232">
        <v>8442</v>
      </c>
      <c r="B232">
        <v>2010</v>
      </c>
      <c r="C232">
        <v>76203.53</v>
      </c>
      <c r="D232">
        <v>202990.13</v>
      </c>
      <c r="E232" t="str">
        <f t="shared" si="20"/>
        <v>off-campus</v>
      </c>
      <c r="F232" t="str">
        <f t="shared" si="21"/>
        <v>gasoline</v>
      </c>
    </row>
    <row r="233" spans="1:6">
      <c r="A233">
        <v>8442</v>
      </c>
      <c r="B233">
        <v>2011</v>
      </c>
      <c r="C233">
        <v>77941.45</v>
      </c>
      <c r="D233">
        <v>246665.7</v>
      </c>
      <c r="E233" t="str">
        <f t="shared" si="20"/>
        <v>off-campus</v>
      </c>
      <c r="F233" t="str">
        <f t="shared" si="21"/>
        <v>gasoline</v>
      </c>
    </row>
    <row r="234" spans="1:6">
      <c r="A234">
        <v>8442</v>
      </c>
      <c r="B234">
        <v>2012</v>
      </c>
      <c r="C234">
        <v>75009.240000000005</v>
      </c>
      <c r="D234">
        <v>274088.48</v>
      </c>
      <c r="E234" t="str">
        <f t="shared" si="20"/>
        <v>off-campus</v>
      </c>
      <c r="F234" t="str">
        <f t="shared" si="21"/>
        <v>gasoline</v>
      </c>
    </row>
    <row r="235" spans="1:6">
      <c r="A235">
        <v>8442</v>
      </c>
      <c r="B235">
        <v>2013</v>
      </c>
      <c r="C235">
        <v>72565.509999999995</v>
      </c>
      <c r="D235">
        <v>265366.33</v>
      </c>
      <c r="E235" t="str">
        <f t="shared" si="20"/>
        <v>off-campus</v>
      </c>
      <c r="F235" t="str">
        <f t="shared" si="21"/>
        <v>gasoline</v>
      </c>
    </row>
    <row r="236" spans="1:6">
      <c r="A236">
        <v>8442</v>
      </c>
      <c r="B236">
        <v>2014</v>
      </c>
      <c r="C236">
        <v>63640.41</v>
      </c>
      <c r="D236">
        <v>225868.6</v>
      </c>
      <c r="E236" t="str">
        <f t="shared" si="20"/>
        <v>off-campus</v>
      </c>
      <c r="F236" t="str">
        <f t="shared" si="21"/>
        <v>gasoline</v>
      </c>
    </row>
    <row r="237" spans="1:6">
      <c r="A237">
        <v>8442</v>
      </c>
      <c r="B237">
        <v>2015</v>
      </c>
      <c r="C237">
        <v>71536.37</v>
      </c>
      <c r="D237">
        <v>204574.64</v>
      </c>
      <c r="E237" t="str">
        <f t="shared" si="20"/>
        <v>off-campus</v>
      </c>
      <c r="F237" t="str">
        <f t="shared" si="21"/>
        <v>gasoline</v>
      </c>
    </row>
    <row r="238" spans="1:6">
      <c r="A238">
        <v>8442</v>
      </c>
      <c r="B238">
        <v>2016</v>
      </c>
      <c r="C238">
        <v>63315.06</v>
      </c>
      <c r="D238">
        <v>143888.94</v>
      </c>
      <c r="E238" t="str">
        <f t="shared" si="20"/>
        <v>off-campus</v>
      </c>
      <c r="F238" t="str">
        <f t="shared" si="21"/>
        <v>gasoline</v>
      </c>
    </row>
    <row r="239" spans="1:6">
      <c r="A239">
        <v>8442</v>
      </c>
      <c r="B239">
        <v>2017</v>
      </c>
      <c r="C239">
        <v>65674.87</v>
      </c>
      <c r="D239">
        <v>159481.37</v>
      </c>
      <c r="E239" t="str">
        <f t="shared" si="20"/>
        <v>off-campus</v>
      </c>
      <c r="F239" t="str">
        <f t="shared" si="21"/>
        <v>gasoline</v>
      </c>
    </row>
    <row r="240" spans="1:6">
      <c r="A240">
        <v>8442</v>
      </c>
      <c r="B240">
        <v>2018</v>
      </c>
      <c r="C240">
        <v>59014.26</v>
      </c>
      <c r="D240">
        <v>161678.54</v>
      </c>
      <c r="E240" t="str">
        <f t="shared" si="20"/>
        <v>off-campus</v>
      </c>
      <c r="F240" t="str">
        <f t="shared" si="21"/>
        <v>gasoline</v>
      </c>
    </row>
    <row r="241" spans="1:6">
      <c r="A241">
        <v>8442</v>
      </c>
      <c r="B241">
        <v>2019</v>
      </c>
      <c r="C241">
        <v>56695.59</v>
      </c>
      <c r="D241">
        <v>158424.23000000001</v>
      </c>
      <c r="E241" t="str">
        <f t="shared" si="20"/>
        <v>off-campus</v>
      </c>
      <c r="F241" t="str">
        <f t="shared" si="21"/>
        <v>gasoline</v>
      </c>
    </row>
    <row r="242" spans="1:6">
      <c r="A242">
        <v>8442</v>
      </c>
      <c r="B242">
        <v>2020</v>
      </c>
      <c r="C242">
        <v>9772.49</v>
      </c>
      <c r="D242">
        <v>26773.59</v>
      </c>
      <c r="E242" t="str">
        <f t="shared" si="20"/>
        <v>off-campus</v>
      </c>
      <c r="F242" t="str">
        <f t="shared" si="21"/>
        <v>gasoline</v>
      </c>
    </row>
    <row r="243" spans="1:6">
      <c r="A243">
        <v>8443</v>
      </c>
      <c r="B243">
        <v>2003</v>
      </c>
      <c r="C243">
        <v>79.55</v>
      </c>
      <c r="D243">
        <v>112.5</v>
      </c>
      <c r="E243" t="str">
        <f t="shared" si="20"/>
        <v>off-campus</v>
      </c>
      <c r="F243" t="str">
        <f t="shared" si="21"/>
        <v>gasoline</v>
      </c>
    </row>
    <row r="244" spans="1:6">
      <c r="A244">
        <v>8443</v>
      </c>
      <c r="B244">
        <v>2004</v>
      </c>
      <c r="C244">
        <v>591.08000000000004</v>
      </c>
      <c r="D244">
        <v>944.1</v>
      </c>
      <c r="E244" t="str">
        <f t="shared" si="20"/>
        <v>off-campus</v>
      </c>
      <c r="F244" t="str">
        <f t="shared" si="21"/>
        <v>gasoline</v>
      </c>
    </row>
    <row r="245" spans="1:6">
      <c r="A245">
        <v>8443</v>
      </c>
      <c r="B245">
        <v>2018</v>
      </c>
      <c r="C245">
        <v>15.07</v>
      </c>
      <c r="D245">
        <v>34.630000000000003</v>
      </c>
      <c r="E245" t="str">
        <f t="shared" si="20"/>
        <v>off-campus</v>
      </c>
      <c r="F245" t="str">
        <f t="shared" si="21"/>
        <v>gasoline</v>
      </c>
    </row>
    <row r="246" spans="1:6">
      <c r="A246">
        <v>8444</v>
      </c>
      <c r="B246">
        <v>2012</v>
      </c>
      <c r="C246">
        <v>14.68</v>
      </c>
      <c r="D246">
        <v>54.84</v>
      </c>
      <c r="E246" t="str">
        <f t="shared" si="20"/>
        <v>off-campus</v>
      </c>
      <c r="F246" t="str">
        <f t="shared" si="21"/>
        <v>gasoline</v>
      </c>
    </row>
    <row r="247" spans="1:6">
      <c r="A247">
        <v>8444</v>
      </c>
      <c r="B247">
        <v>2016</v>
      </c>
      <c r="C247">
        <v>6.36</v>
      </c>
      <c r="D247">
        <v>8.7899999999999991</v>
      </c>
      <c r="E247" t="str">
        <f t="shared" si="20"/>
        <v>off-campus</v>
      </c>
      <c r="F247" t="str">
        <f t="shared" si="21"/>
        <v>gasoline</v>
      </c>
    </row>
    <row r="248" spans="1:6">
      <c r="A248">
        <v>8445</v>
      </c>
      <c r="B248">
        <v>2003</v>
      </c>
      <c r="C248">
        <v>178.84</v>
      </c>
      <c r="D248">
        <v>290.56</v>
      </c>
      <c r="E248" t="str">
        <f t="shared" si="20"/>
        <v>off-campus</v>
      </c>
      <c r="F248" t="str">
        <f t="shared" si="21"/>
        <v>other</v>
      </c>
    </row>
    <row r="249" spans="1:6">
      <c r="A249">
        <v>8445</v>
      </c>
      <c r="B249">
        <v>2004</v>
      </c>
      <c r="C249">
        <v>727.88</v>
      </c>
      <c r="D249">
        <v>1138.32</v>
      </c>
      <c r="E249" t="str">
        <f t="shared" si="20"/>
        <v>off-campus</v>
      </c>
      <c r="F249" t="str">
        <f t="shared" si="21"/>
        <v>other</v>
      </c>
    </row>
    <row r="250" spans="1:6">
      <c r="A250">
        <v>8445</v>
      </c>
      <c r="B250">
        <v>2005</v>
      </c>
      <c r="C250">
        <v>756.33</v>
      </c>
      <c r="D250">
        <v>1517.32</v>
      </c>
      <c r="E250" t="str">
        <f t="shared" ref="E250:E259" si="22">INDEX(purch,MATCH(A250,subcode,0))</f>
        <v>off-campus</v>
      </c>
      <c r="F250" t="str">
        <f t="shared" ref="F250:F259" si="23">INDEX(fuel,MATCH(A250,subcode,0))</f>
        <v>other</v>
      </c>
    </row>
    <row r="251" spans="1:6">
      <c r="A251">
        <v>8445</v>
      </c>
      <c r="B251">
        <v>2006</v>
      </c>
      <c r="C251">
        <v>1242.03</v>
      </c>
      <c r="D251">
        <v>3338.13</v>
      </c>
      <c r="E251" t="str">
        <f t="shared" si="22"/>
        <v>off-campus</v>
      </c>
      <c r="F251" t="str">
        <f t="shared" si="23"/>
        <v>other</v>
      </c>
    </row>
    <row r="252" spans="1:6">
      <c r="A252">
        <v>8445</v>
      </c>
      <c r="B252">
        <v>2007</v>
      </c>
      <c r="C252">
        <v>1193.31</v>
      </c>
      <c r="D252">
        <v>3461.36</v>
      </c>
      <c r="E252" t="str">
        <f t="shared" si="22"/>
        <v>off-campus</v>
      </c>
      <c r="F252" t="str">
        <f t="shared" si="23"/>
        <v>other</v>
      </c>
    </row>
    <row r="253" spans="1:6">
      <c r="A253">
        <v>8445</v>
      </c>
      <c r="B253">
        <v>2008</v>
      </c>
      <c r="C253">
        <v>1428.6</v>
      </c>
      <c r="D253">
        <v>5589.46</v>
      </c>
      <c r="E253" t="str">
        <f t="shared" si="22"/>
        <v>off-campus</v>
      </c>
      <c r="F253" t="str">
        <f t="shared" si="23"/>
        <v>other</v>
      </c>
    </row>
    <row r="254" spans="1:6">
      <c r="A254">
        <v>8445</v>
      </c>
      <c r="B254">
        <v>2009</v>
      </c>
      <c r="C254">
        <v>1778.66</v>
      </c>
      <c r="D254">
        <v>5468.35</v>
      </c>
      <c r="E254" t="str">
        <f t="shared" si="22"/>
        <v>off-campus</v>
      </c>
      <c r="F254" t="str">
        <f t="shared" si="23"/>
        <v>other</v>
      </c>
    </row>
    <row r="255" spans="1:6">
      <c r="A255">
        <v>8445</v>
      </c>
      <c r="B255">
        <v>2010</v>
      </c>
      <c r="C255">
        <v>1416.95</v>
      </c>
      <c r="D255">
        <v>4056.19</v>
      </c>
      <c r="E255" t="str">
        <f t="shared" si="22"/>
        <v>off-campus</v>
      </c>
      <c r="F255" t="str">
        <f t="shared" si="23"/>
        <v>other</v>
      </c>
    </row>
    <row r="256" spans="1:6">
      <c r="A256">
        <v>8445</v>
      </c>
      <c r="B256">
        <v>2011</v>
      </c>
      <c r="C256">
        <v>1268.22</v>
      </c>
      <c r="D256">
        <v>4504.8</v>
      </c>
      <c r="E256" t="str">
        <f t="shared" si="22"/>
        <v>off-campus</v>
      </c>
      <c r="F256" t="str">
        <f t="shared" si="23"/>
        <v>other</v>
      </c>
    </row>
    <row r="257" spans="1:6">
      <c r="A257">
        <v>8445</v>
      </c>
      <c r="B257">
        <v>2012</v>
      </c>
      <c r="C257">
        <v>941.77</v>
      </c>
      <c r="D257">
        <v>3700.53</v>
      </c>
      <c r="E257" t="str">
        <f t="shared" si="22"/>
        <v>off-campus</v>
      </c>
      <c r="F257" t="str">
        <f t="shared" si="23"/>
        <v>other</v>
      </c>
    </row>
    <row r="258" spans="1:6">
      <c r="A258">
        <v>8445</v>
      </c>
      <c r="B258">
        <v>2013</v>
      </c>
      <c r="C258">
        <v>1950.33</v>
      </c>
      <c r="D258">
        <v>8160.31</v>
      </c>
      <c r="E258" t="str">
        <f t="shared" si="22"/>
        <v>off-campus</v>
      </c>
      <c r="F258" t="str">
        <f t="shared" si="23"/>
        <v>other</v>
      </c>
    </row>
    <row r="259" spans="1:6">
      <c r="A259">
        <v>8445</v>
      </c>
      <c r="B259">
        <v>2014</v>
      </c>
      <c r="C259">
        <v>2618.0300000000002</v>
      </c>
      <c r="D259">
        <v>10809.05</v>
      </c>
      <c r="E259" t="str">
        <f t="shared" si="22"/>
        <v>off-campus</v>
      </c>
      <c r="F259" t="str">
        <f t="shared" si="23"/>
        <v>other</v>
      </c>
    </row>
    <row r="260" spans="1:6">
      <c r="A260">
        <v>8445</v>
      </c>
      <c r="B260">
        <v>2015</v>
      </c>
      <c r="C260">
        <v>2273.81</v>
      </c>
      <c r="D260">
        <v>8196.3700000000008</v>
      </c>
      <c r="E260" t="str">
        <f t="shared" ref="E260:E272" si="24">INDEX(purch,MATCH(A260,subcode,0))</f>
        <v>off-campus</v>
      </c>
      <c r="F260" t="str">
        <f t="shared" ref="F260:F272" si="25">INDEX(fuel,MATCH(A260,subcode,0))</f>
        <v>other</v>
      </c>
    </row>
    <row r="261" spans="1:6">
      <c r="A261">
        <v>8445</v>
      </c>
      <c r="B261">
        <v>2016</v>
      </c>
      <c r="C261">
        <v>1486.95</v>
      </c>
      <c r="D261">
        <v>3879.06</v>
      </c>
      <c r="E261" t="str">
        <f t="shared" si="24"/>
        <v>off-campus</v>
      </c>
      <c r="F261" t="str">
        <f t="shared" si="25"/>
        <v>other</v>
      </c>
    </row>
    <row r="262" spans="1:6">
      <c r="A262">
        <v>8445</v>
      </c>
      <c r="B262">
        <v>2017</v>
      </c>
      <c r="C262">
        <v>1634.65</v>
      </c>
      <c r="D262">
        <v>4212.38</v>
      </c>
      <c r="E262" t="str">
        <f t="shared" si="24"/>
        <v>off-campus</v>
      </c>
      <c r="F262" t="str">
        <f t="shared" si="25"/>
        <v>other</v>
      </c>
    </row>
    <row r="263" spans="1:6">
      <c r="A263">
        <v>8445</v>
      </c>
      <c r="B263">
        <v>2018</v>
      </c>
      <c r="C263">
        <v>1423.92</v>
      </c>
      <c r="D263">
        <v>4202.18</v>
      </c>
      <c r="E263" t="str">
        <f t="shared" si="24"/>
        <v>off-campus</v>
      </c>
      <c r="F263" t="str">
        <f t="shared" si="25"/>
        <v>other</v>
      </c>
    </row>
    <row r="264" spans="1:6">
      <c r="A264">
        <v>8445</v>
      </c>
      <c r="B264">
        <v>2019</v>
      </c>
      <c r="C264">
        <v>1616.63</v>
      </c>
      <c r="D264">
        <v>5371.66</v>
      </c>
      <c r="E264" t="str">
        <f t="shared" si="24"/>
        <v>off-campus</v>
      </c>
      <c r="F264" t="str">
        <f t="shared" si="25"/>
        <v>other</v>
      </c>
    </row>
    <row r="265" spans="1:6">
      <c r="A265">
        <v>8445</v>
      </c>
      <c r="B265">
        <v>2020</v>
      </c>
      <c r="C265">
        <v>505.73</v>
      </c>
      <c r="D265">
        <v>1621.56</v>
      </c>
      <c r="E265" t="str">
        <f t="shared" si="24"/>
        <v>off-campus</v>
      </c>
      <c r="F265" t="str">
        <f t="shared" si="25"/>
        <v>other</v>
      </c>
    </row>
    <row r="266" spans="1:6">
      <c r="A266">
        <v>8446</v>
      </c>
      <c r="B266">
        <v>2003</v>
      </c>
      <c r="C266">
        <v>43.48</v>
      </c>
      <c r="D266">
        <v>64.33</v>
      </c>
      <c r="E266" t="str">
        <f t="shared" si="24"/>
        <v>off-campus</v>
      </c>
      <c r="F266" t="str">
        <f t="shared" si="25"/>
        <v>ethanol</v>
      </c>
    </row>
    <row r="267" spans="1:6">
      <c r="A267">
        <v>8446</v>
      </c>
      <c r="B267">
        <v>2004</v>
      </c>
      <c r="C267">
        <v>1105.5999999999999</v>
      </c>
      <c r="D267">
        <v>1894.1</v>
      </c>
      <c r="E267" t="str">
        <f t="shared" si="24"/>
        <v>off-campus</v>
      </c>
      <c r="F267" t="str">
        <f t="shared" si="25"/>
        <v>ethanol</v>
      </c>
    </row>
    <row r="268" spans="1:6">
      <c r="A268">
        <v>8446</v>
      </c>
      <c r="B268">
        <v>2005</v>
      </c>
      <c r="C268">
        <v>167.22</v>
      </c>
      <c r="D268">
        <v>307.82</v>
      </c>
      <c r="E268" t="str">
        <f t="shared" si="24"/>
        <v>off-campus</v>
      </c>
      <c r="F268" t="str">
        <f t="shared" si="25"/>
        <v>ethanol</v>
      </c>
    </row>
    <row r="269" spans="1:6">
      <c r="A269">
        <v>8446</v>
      </c>
      <c r="B269">
        <v>2006</v>
      </c>
      <c r="C269">
        <v>89.38</v>
      </c>
      <c r="D269">
        <v>239.02</v>
      </c>
      <c r="E269" t="str">
        <f t="shared" si="24"/>
        <v>off-campus</v>
      </c>
      <c r="F269" t="str">
        <f t="shared" si="25"/>
        <v>ethanol</v>
      </c>
    </row>
    <row r="270" spans="1:6">
      <c r="A270">
        <v>8446</v>
      </c>
      <c r="B270">
        <v>2007</v>
      </c>
      <c r="C270">
        <v>277.75</v>
      </c>
      <c r="D270">
        <v>735.69</v>
      </c>
      <c r="E270" t="str">
        <f t="shared" si="24"/>
        <v>off-campus</v>
      </c>
      <c r="F270" t="str">
        <f t="shared" si="25"/>
        <v>ethanol</v>
      </c>
    </row>
    <row r="271" spans="1:6">
      <c r="A271">
        <v>8446</v>
      </c>
      <c r="B271">
        <v>2008</v>
      </c>
      <c r="C271">
        <v>358.14</v>
      </c>
      <c r="D271">
        <v>1069.99</v>
      </c>
      <c r="E271" t="str">
        <f t="shared" si="24"/>
        <v>off-campus</v>
      </c>
      <c r="F271" t="str">
        <f t="shared" si="25"/>
        <v>ethanol</v>
      </c>
    </row>
    <row r="272" spans="1:6">
      <c r="A272">
        <v>8446</v>
      </c>
      <c r="B272">
        <v>2009</v>
      </c>
      <c r="C272">
        <v>364.06</v>
      </c>
      <c r="D272">
        <v>969.75</v>
      </c>
      <c r="E272" t="str">
        <f t="shared" si="24"/>
        <v>off-campus</v>
      </c>
      <c r="F272" t="str">
        <f t="shared" si="25"/>
        <v>ethanol</v>
      </c>
    </row>
    <row r="273" spans="1:6">
      <c r="A273">
        <v>8446</v>
      </c>
      <c r="B273">
        <v>2010</v>
      </c>
      <c r="C273" s="27">
        <v>464.76</v>
      </c>
      <c r="D273" s="27">
        <v>1304.75</v>
      </c>
      <c r="E273" t="str">
        <f t="shared" ref="E273:E284" si="26">INDEX(purch,MATCH(A273,subcode,0))</f>
        <v>off-campus</v>
      </c>
      <c r="F273" t="str">
        <f t="shared" ref="F273:F284" si="27">INDEX(fuel,MATCH(A273,subcode,0))</f>
        <v>ethanol</v>
      </c>
    </row>
    <row r="274" spans="1:6">
      <c r="A274">
        <v>8446</v>
      </c>
      <c r="B274">
        <v>2011</v>
      </c>
      <c r="C274" s="27">
        <v>272.69</v>
      </c>
      <c r="D274" s="27">
        <v>881.96</v>
      </c>
      <c r="E274" t="str">
        <f t="shared" si="26"/>
        <v>off-campus</v>
      </c>
      <c r="F274" t="str">
        <f t="shared" si="27"/>
        <v>ethanol</v>
      </c>
    </row>
    <row r="275" spans="1:6">
      <c r="A275">
        <v>8446</v>
      </c>
      <c r="B275">
        <v>2012</v>
      </c>
      <c r="C275" s="27">
        <v>386.55</v>
      </c>
      <c r="D275" s="27">
        <v>1253.05</v>
      </c>
      <c r="E275" t="str">
        <f t="shared" si="26"/>
        <v>off-campus</v>
      </c>
      <c r="F275" t="str">
        <f t="shared" si="27"/>
        <v>ethanol</v>
      </c>
    </row>
    <row r="276" spans="1:6">
      <c r="A276">
        <v>8446</v>
      </c>
      <c r="B276">
        <v>2013</v>
      </c>
      <c r="C276" s="27">
        <v>394.15</v>
      </c>
      <c r="D276" s="27">
        <v>1247.51</v>
      </c>
      <c r="E276" t="str">
        <f t="shared" si="26"/>
        <v>off-campus</v>
      </c>
      <c r="F276" t="str">
        <f t="shared" si="27"/>
        <v>ethanol</v>
      </c>
    </row>
    <row r="277" spans="1:6">
      <c r="A277">
        <v>8446</v>
      </c>
      <c r="B277">
        <v>2014</v>
      </c>
      <c r="C277" s="27">
        <v>525.44000000000005</v>
      </c>
      <c r="D277" s="27">
        <v>1527.82</v>
      </c>
      <c r="E277" t="str">
        <f t="shared" si="26"/>
        <v>off-campus</v>
      </c>
      <c r="F277" t="str">
        <f t="shared" si="27"/>
        <v>ethanol</v>
      </c>
    </row>
    <row r="278" spans="1:6">
      <c r="A278">
        <v>8446</v>
      </c>
      <c r="B278">
        <v>2015</v>
      </c>
      <c r="C278" s="27">
        <v>471.15</v>
      </c>
      <c r="D278" s="27">
        <v>1177.9100000000001</v>
      </c>
      <c r="E278" t="str">
        <f t="shared" si="26"/>
        <v>off-campus</v>
      </c>
      <c r="F278" t="str">
        <f t="shared" si="27"/>
        <v>ethanol</v>
      </c>
    </row>
    <row r="279" spans="1:6">
      <c r="A279">
        <v>8446</v>
      </c>
      <c r="B279">
        <v>2016</v>
      </c>
      <c r="C279" s="27">
        <v>501.79</v>
      </c>
      <c r="D279" s="27">
        <v>905.07</v>
      </c>
      <c r="E279" t="str">
        <f t="shared" si="26"/>
        <v>off-campus</v>
      </c>
      <c r="F279" t="str">
        <f t="shared" si="27"/>
        <v>ethanol</v>
      </c>
    </row>
    <row r="280" spans="1:6">
      <c r="A280">
        <v>8446</v>
      </c>
      <c r="B280">
        <v>2017</v>
      </c>
      <c r="C280" s="27">
        <v>774.96</v>
      </c>
      <c r="D280" s="27">
        <v>1514.04</v>
      </c>
      <c r="E280" t="str">
        <f t="shared" si="26"/>
        <v>off-campus</v>
      </c>
      <c r="F280" t="str">
        <f t="shared" si="27"/>
        <v>ethanol</v>
      </c>
    </row>
    <row r="281" spans="1:6">
      <c r="A281">
        <v>8446</v>
      </c>
      <c r="B281">
        <v>2018</v>
      </c>
      <c r="C281" s="27">
        <v>1027.01</v>
      </c>
      <c r="D281" s="27">
        <v>2255.77</v>
      </c>
      <c r="E281" t="str">
        <f t="shared" si="26"/>
        <v>off-campus</v>
      </c>
      <c r="F281" t="str">
        <f t="shared" si="27"/>
        <v>ethanol</v>
      </c>
    </row>
    <row r="282" spans="1:6">
      <c r="A282">
        <v>8446</v>
      </c>
      <c r="B282">
        <v>2019</v>
      </c>
      <c r="C282" s="27">
        <v>881.24</v>
      </c>
      <c r="D282" s="27">
        <v>1985.94</v>
      </c>
      <c r="E282" t="str">
        <f t="shared" si="26"/>
        <v>off-campus</v>
      </c>
      <c r="F282" t="str">
        <f t="shared" si="27"/>
        <v>ethanol</v>
      </c>
    </row>
    <row r="283" spans="1:6">
      <c r="A283">
        <v>8446</v>
      </c>
      <c r="B283">
        <v>2020</v>
      </c>
      <c r="C283" s="27">
        <v>201.25</v>
      </c>
      <c r="D283" s="27">
        <v>509.31</v>
      </c>
      <c r="E283" t="str">
        <f t="shared" si="26"/>
        <v>off-campus</v>
      </c>
      <c r="F283" t="str">
        <f t="shared" si="27"/>
        <v>ethanol</v>
      </c>
    </row>
    <row r="284" spans="1:6">
      <c r="A284">
        <v>8450</v>
      </c>
      <c r="B284">
        <v>2001</v>
      </c>
      <c r="C284" s="27">
        <v>0</v>
      </c>
      <c r="D284" s="27">
        <v>0</v>
      </c>
      <c r="E284">
        <f t="shared" si="26"/>
        <v>0</v>
      </c>
      <c r="F284">
        <f t="shared" si="27"/>
        <v>0</v>
      </c>
    </row>
    <row r="285" spans="1:6">
      <c r="A285">
        <v>8450</v>
      </c>
      <c r="B285">
        <v>2005</v>
      </c>
      <c r="C285">
        <v>0</v>
      </c>
      <c r="D285">
        <v>0</v>
      </c>
      <c r="E285">
        <f t="shared" ref="E285:E296" si="28">INDEX(purch,MATCH(A285,subcode,0))</f>
        <v>0</v>
      </c>
      <c r="F285">
        <f t="shared" ref="F285:F296" si="29">INDEX(fuel,MATCH(A285,subcode,0))</f>
        <v>0</v>
      </c>
    </row>
    <row r="286" spans="1:6">
      <c r="A286">
        <v>8450</v>
      </c>
      <c r="B286">
        <v>2006</v>
      </c>
      <c r="C286">
        <v>0</v>
      </c>
      <c r="D286">
        <v>0</v>
      </c>
      <c r="E286">
        <f t="shared" si="28"/>
        <v>0</v>
      </c>
      <c r="F286">
        <f t="shared" si="29"/>
        <v>0</v>
      </c>
    </row>
    <row r="287" spans="1:6">
      <c r="A287">
        <v>8450</v>
      </c>
      <c r="B287">
        <v>2007</v>
      </c>
      <c r="C287">
        <v>0</v>
      </c>
      <c r="D287">
        <v>0</v>
      </c>
      <c r="E287">
        <f t="shared" si="28"/>
        <v>0</v>
      </c>
      <c r="F287">
        <f t="shared" si="29"/>
        <v>0</v>
      </c>
    </row>
    <row r="288" spans="1:6">
      <c r="A288">
        <v>8450</v>
      </c>
      <c r="B288">
        <v>2008</v>
      </c>
      <c r="C288">
        <v>0</v>
      </c>
      <c r="D288">
        <v>0</v>
      </c>
      <c r="E288">
        <f t="shared" si="28"/>
        <v>0</v>
      </c>
      <c r="F288">
        <f t="shared" si="29"/>
        <v>0</v>
      </c>
    </row>
    <row r="289" spans="1:6">
      <c r="A289">
        <v>8450</v>
      </c>
      <c r="B289">
        <v>2009</v>
      </c>
      <c r="C289">
        <v>0</v>
      </c>
      <c r="D289">
        <v>0</v>
      </c>
      <c r="E289">
        <f t="shared" si="28"/>
        <v>0</v>
      </c>
      <c r="F289">
        <f t="shared" si="29"/>
        <v>0</v>
      </c>
    </row>
    <row r="290" spans="1:6">
      <c r="A290">
        <v>8450</v>
      </c>
      <c r="B290">
        <v>2010</v>
      </c>
      <c r="C290">
        <v>0</v>
      </c>
      <c r="D290">
        <v>0</v>
      </c>
      <c r="E290">
        <f t="shared" si="28"/>
        <v>0</v>
      </c>
      <c r="F290">
        <f t="shared" si="29"/>
        <v>0</v>
      </c>
    </row>
    <row r="291" spans="1:6">
      <c r="A291">
        <v>8450</v>
      </c>
      <c r="B291">
        <v>2011</v>
      </c>
      <c r="C291">
        <v>0</v>
      </c>
      <c r="D291">
        <v>0</v>
      </c>
      <c r="E291">
        <f t="shared" si="28"/>
        <v>0</v>
      </c>
      <c r="F291">
        <f t="shared" si="29"/>
        <v>0</v>
      </c>
    </row>
    <row r="292" spans="1:6">
      <c r="A292">
        <v>8480</v>
      </c>
      <c r="B292">
        <v>2002</v>
      </c>
      <c r="C292">
        <v>-1</v>
      </c>
      <c r="D292">
        <v>-8.77</v>
      </c>
      <c r="E292">
        <f t="shared" si="28"/>
        <v>0</v>
      </c>
      <c r="F292">
        <f t="shared" si="29"/>
        <v>0</v>
      </c>
    </row>
    <row r="293" spans="1:6">
      <c r="A293">
        <v>8480</v>
      </c>
      <c r="B293">
        <v>2003</v>
      </c>
      <c r="C293">
        <v>4</v>
      </c>
      <c r="D293">
        <v>18</v>
      </c>
      <c r="E293">
        <f t="shared" si="28"/>
        <v>0</v>
      </c>
      <c r="F293">
        <f t="shared" si="29"/>
        <v>0</v>
      </c>
    </row>
    <row r="294" spans="1:6">
      <c r="A294">
        <v>8480</v>
      </c>
      <c r="B294">
        <v>2004</v>
      </c>
      <c r="C294">
        <v>25.1</v>
      </c>
      <c r="D294">
        <v>37.83</v>
      </c>
      <c r="E294">
        <f t="shared" si="28"/>
        <v>0</v>
      </c>
      <c r="F294">
        <f t="shared" si="29"/>
        <v>0</v>
      </c>
    </row>
    <row r="295" spans="1:6">
      <c r="A295">
        <v>8499</v>
      </c>
      <c r="B295">
        <v>2003</v>
      </c>
      <c r="C295">
        <v>17.8</v>
      </c>
      <c r="D295">
        <v>91.19</v>
      </c>
      <c r="E295">
        <f t="shared" si="28"/>
        <v>0</v>
      </c>
      <c r="F295">
        <f t="shared" si="29"/>
        <v>0</v>
      </c>
    </row>
    <row r="296" spans="1:6">
      <c r="A296">
        <v>8499</v>
      </c>
      <c r="B296">
        <v>2004</v>
      </c>
      <c r="C296">
        <v>-1</v>
      </c>
      <c r="D296">
        <v>405.9</v>
      </c>
      <c r="E296">
        <f t="shared" si="28"/>
        <v>0</v>
      </c>
      <c r="F296">
        <f t="shared" si="29"/>
        <v>0</v>
      </c>
    </row>
  </sheetData>
  <mergeCells count="1">
    <mergeCell ref="A7:D7"/>
  </mergeCells>
  <phoneticPr fontId="6" type="noConversion"/>
  <pageMargins left="0.75" right="0.75" top="1" bottom="1" header="0.5" footer="0.5"/>
  <pageSetup orientation="portrait" r:id="rId2"/>
  <headerFooter alignWithMargins="0"/>
  <drawing r:id="rId3"/>
  <legacyDrawing r:id="rId4"/>
  <tableParts count="2">
    <tablePart r:id="rId5"/>
    <tablePart r:id="rId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37"/>
  <sheetViews>
    <sheetView workbookViewId="0">
      <selection activeCell="B34" sqref="B34"/>
    </sheetView>
  </sheetViews>
  <sheetFormatPr defaultRowHeight="14.5"/>
  <cols>
    <col min="1" max="1" width="15.1796875" style="89" customWidth="1"/>
    <col min="3" max="3" width="12.1796875" customWidth="1"/>
    <col min="6" max="6" width="11.26953125" bestFit="1" customWidth="1"/>
    <col min="7" max="7" width="52" customWidth="1"/>
    <col min="9" max="14" width="11.7265625" customWidth="1"/>
    <col min="17" max="17" width="10.1796875" customWidth="1"/>
    <col min="18" max="18" width="11.26953125" customWidth="1"/>
  </cols>
  <sheetData>
    <row r="1" spans="1:18" ht="17.5" thickBot="1">
      <c r="A1" s="88" t="s">
        <v>204</v>
      </c>
      <c r="B1" s="82"/>
      <c r="C1" s="82"/>
      <c r="D1" s="82"/>
      <c r="E1" s="82"/>
      <c r="F1" s="82"/>
      <c r="G1" s="82"/>
      <c r="I1" s="33" t="s">
        <v>171</v>
      </c>
      <c r="J1" s="33"/>
      <c r="K1" s="33"/>
      <c r="L1" s="33"/>
      <c r="M1" s="33"/>
      <c r="N1" s="33"/>
      <c r="P1" s="123" t="s">
        <v>203</v>
      </c>
      <c r="Q1" s="123"/>
      <c r="R1" s="123"/>
    </row>
    <row r="2" spans="1:18" ht="30" thickTop="1" thickBot="1">
      <c r="A2" s="89" t="s">
        <v>23</v>
      </c>
      <c r="B2" t="s">
        <v>123</v>
      </c>
      <c r="C2" t="s">
        <v>124</v>
      </c>
      <c r="D2" t="s">
        <v>114</v>
      </c>
      <c r="E2" t="s">
        <v>126</v>
      </c>
      <c r="F2" t="s">
        <v>125</v>
      </c>
      <c r="G2" t="s">
        <v>129</v>
      </c>
      <c r="I2" s="122" t="s">
        <v>1</v>
      </c>
      <c r="J2" s="122" t="s">
        <v>161</v>
      </c>
      <c r="K2" s="122" t="s">
        <v>162</v>
      </c>
      <c r="L2" s="122" t="s">
        <v>163</v>
      </c>
      <c r="M2" s="122" t="s">
        <v>164</v>
      </c>
      <c r="N2" s="122" t="s">
        <v>165</v>
      </c>
      <c r="P2" s="115" t="s">
        <v>1</v>
      </c>
      <c r="Q2" s="81" t="s">
        <v>197</v>
      </c>
      <c r="R2" s="81" t="s">
        <v>198</v>
      </c>
    </row>
    <row r="3" spans="1:18" ht="15" thickTop="1">
      <c r="A3" s="89" t="s">
        <v>21</v>
      </c>
      <c r="B3" s="86">
        <v>5.359</v>
      </c>
      <c r="C3" t="s">
        <v>127</v>
      </c>
      <c r="D3" t="s">
        <v>134</v>
      </c>
      <c r="E3" s="91">
        <f t="shared" ref="E3:E14" si="0">B3*1000/42</f>
        <v>127.5952380952381</v>
      </c>
      <c r="F3" t="s">
        <v>128</v>
      </c>
      <c r="I3" s="92">
        <v>2005</v>
      </c>
      <c r="J3" s="93">
        <v>8.0508781869688395</v>
      </c>
      <c r="K3" s="93">
        <v>13.527073863636359</v>
      </c>
      <c r="L3" s="93">
        <v>3.7776672857142848</v>
      </c>
      <c r="M3" s="94">
        <v>10999.736543909348</v>
      </c>
      <c r="N3" s="95">
        <v>353</v>
      </c>
      <c r="P3" s="124">
        <v>2006</v>
      </c>
      <c r="Q3" s="125">
        <f>MIN(5,MAX(0,ULSD[[#This Row],[FY]]-2006))*0.2</f>
        <v>0</v>
      </c>
      <c r="R3" s="125">
        <f>MIN(8,MAX(0,ULSD[[#This Row],[FY]]-2007))*0.125</f>
        <v>0</v>
      </c>
    </row>
    <row r="4" spans="1:18">
      <c r="A4" s="89" t="s">
        <v>142</v>
      </c>
      <c r="B4" s="86">
        <v>5.77</v>
      </c>
      <c r="C4" t="s">
        <v>127</v>
      </c>
      <c r="D4" t="s">
        <v>134</v>
      </c>
      <c r="E4" s="91">
        <f t="shared" si="0"/>
        <v>137.38095238095238</v>
      </c>
      <c r="F4" t="s">
        <v>128</v>
      </c>
      <c r="G4" t="s">
        <v>145</v>
      </c>
      <c r="I4" s="92">
        <v>2006</v>
      </c>
      <c r="J4" s="93">
        <v>7.8968307692307684</v>
      </c>
      <c r="K4" s="93">
        <v>11.30164307692308</v>
      </c>
      <c r="L4" s="93">
        <v>3.2575384615384615</v>
      </c>
      <c r="M4" s="94">
        <v>11778.036923076923</v>
      </c>
      <c r="N4" s="95">
        <v>325</v>
      </c>
      <c r="P4" s="124">
        <v>2007</v>
      </c>
      <c r="Q4" s="125">
        <f>MIN(5,MAX(0,ULSD[[#This Row],[FY]]-2006))*0.2</f>
        <v>0.2</v>
      </c>
      <c r="R4" s="125">
        <f>MIN(8,MAX(0,ULSD[[#This Row],[FY]]-2007))*0.125</f>
        <v>0</v>
      </c>
    </row>
    <row r="5" spans="1:18">
      <c r="A5" s="89" t="s">
        <v>143</v>
      </c>
      <c r="B5" s="86">
        <v>5.8250000000000002</v>
      </c>
      <c r="C5" t="s">
        <v>127</v>
      </c>
      <c r="D5" t="s">
        <v>134</v>
      </c>
      <c r="E5" s="91">
        <f t="shared" si="0"/>
        <v>138.6904761904762</v>
      </c>
      <c r="F5" t="s">
        <v>128</v>
      </c>
      <c r="G5" t="s">
        <v>146</v>
      </c>
      <c r="I5" s="92">
        <v>2007</v>
      </c>
      <c r="J5" s="93">
        <v>8.630471976401175</v>
      </c>
      <c r="K5" s="93">
        <v>11.63041297935103</v>
      </c>
      <c r="L5" s="93">
        <v>3.6451622418879057</v>
      </c>
      <c r="M5" s="94">
        <v>11335.035398230088</v>
      </c>
      <c r="N5" s="95">
        <v>339</v>
      </c>
      <c r="P5" s="124">
        <v>2008</v>
      </c>
      <c r="Q5" s="125">
        <f>MIN(5,MAX(0,ULSD[[#This Row],[FY]]-2006))*0.2</f>
        <v>0.4</v>
      </c>
      <c r="R5" s="125">
        <f>MIN(8,MAX(0,ULSD[[#This Row],[FY]]-2007))*0.125</f>
        <v>0.125</v>
      </c>
    </row>
    <row r="6" spans="1:18">
      <c r="A6" s="89" t="s">
        <v>20</v>
      </c>
      <c r="B6" s="86">
        <v>3.5390000000000001</v>
      </c>
      <c r="C6" t="s">
        <v>127</v>
      </c>
      <c r="D6" t="s">
        <v>135</v>
      </c>
      <c r="E6" s="91">
        <f t="shared" si="0"/>
        <v>84.261904761904759</v>
      </c>
      <c r="F6" t="s">
        <v>128</v>
      </c>
      <c r="G6" t="s">
        <v>130</v>
      </c>
      <c r="I6" s="92">
        <v>2008</v>
      </c>
      <c r="J6" s="93">
        <v>7.7033038348082599</v>
      </c>
      <c r="K6" s="93">
        <v>11.594572271386431</v>
      </c>
      <c r="L6" s="93">
        <v>3.32905604719764</v>
      </c>
      <c r="M6" s="94">
        <v>11408.383480825958</v>
      </c>
      <c r="N6" s="95">
        <v>339</v>
      </c>
      <c r="P6" s="124">
        <v>2009</v>
      </c>
      <c r="Q6" s="125">
        <f>MIN(5,MAX(0,ULSD[[#This Row],[FY]]-2006))*0.2</f>
        <v>0.60000000000000009</v>
      </c>
      <c r="R6" s="125">
        <f>MIN(8,MAX(0,ULSD[[#This Row],[FY]]-2007))*0.125</f>
        <v>0.25</v>
      </c>
    </row>
    <row r="7" spans="1:18">
      <c r="A7" s="89" t="s">
        <v>77</v>
      </c>
      <c r="B7" s="86">
        <v>5.2220000000000004</v>
      </c>
      <c r="C7" t="s">
        <v>127</v>
      </c>
      <c r="D7" t="s">
        <v>134</v>
      </c>
      <c r="E7" s="91">
        <f t="shared" si="0"/>
        <v>124.33333333333333</v>
      </c>
      <c r="F7" t="s">
        <v>128</v>
      </c>
      <c r="G7" t="s">
        <v>155</v>
      </c>
      <c r="I7" s="92">
        <v>2009</v>
      </c>
      <c r="J7" s="93">
        <v>9.5027522935779771</v>
      </c>
      <c r="K7" s="93">
        <v>11.824709480122326</v>
      </c>
      <c r="L7" s="93">
        <v>3.2340061162079512</v>
      </c>
      <c r="M7" s="94">
        <v>11343.886850152905</v>
      </c>
      <c r="N7" s="95">
        <v>327</v>
      </c>
      <c r="P7" s="124">
        <v>2010</v>
      </c>
      <c r="Q7" s="125">
        <f>MIN(5,MAX(0,ULSD[[#This Row],[FY]]-2006))*0.2</f>
        <v>0.8</v>
      </c>
      <c r="R7" s="125">
        <f>MIN(8,MAX(0,ULSD[[#This Row],[FY]]-2007))*0.125</f>
        <v>0.375</v>
      </c>
    </row>
    <row r="8" spans="1:18">
      <c r="A8" s="89" t="s">
        <v>153</v>
      </c>
      <c r="B8" s="86">
        <v>5.2530000000000001</v>
      </c>
      <c r="C8" t="s">
        <v>127</v>
      </c>
      <c r="D8" t="s">
        <v>134</v>
      </c>
      <c r="E8" s="91">
        <f t="shared" si="0"/>
        <v>125.07142857142857</v>
      </c>
      <c r="F8" t="s">
        <v>128</v>
      </c>
      <c r="G8" t="s">
        <v>154</v>
      </c>
      <c r="I8" s="92">
        <v>2010</v>
      </c>
      <c r="J8" s="93">
        <v>9.6216616314199381</v>
      </c>
      <c r="K8" s="93">
        <v>11.488851963746226</v>
      </c>
      <c r="L8" s="93">
        <v>3.1477945619335341</v>
      </c>
      <c r="M8" s="94">
        <v>11306.827794561934</v>
      </c>
      <c r="N8" s="95">
        <v>331</v>
      </c>
      <c r="P8" s="124">
        <v>2011</v>
      </c>
      <c r="Q8" s="125">
        <f>MIN(5,MAX(0,ULSD[[#This Row],[FY]]-2006))*0.2</f>
        <v>1</v>
      </c>
      <c r="R8" s="125">
        <f>MIN(8,MAX(0,ULSD[[#This Row],[FY]]-2007))*0.125</f>
        <v>0.5</v>
      </c>
    </row>
    <row r="9" spans="1:18">
      <c r="A9" s="89" t="s">
        <v>101</v>
      </c>
      <c r="B9" s="91">
        <f>INDEX(heat[HHV],MATCH("Ethanol",heat[Fuel],0))*0.1+INDEX(heat[HHV],MATCH("Gasoline",heat[Fuel],0))*0.9</f>
        <v>5.053700000000001</v>
      </c>
      <c r="C9" t="s">
        <v>127</v>
      </c>
      <c r="E9" s="91">
        <f t="shared" si="0"/>
        <v>120.32619047619049</v>
      </c>
      <c r="F9" t="s">
        <v>128</v>
      </c>
      <c r="G9" t="s">
        <v>159</v>
      </c>
      <c r="I9" s="92">
        <v>2011</v>
      </c>
      <c r="J9" s="93">
        <v>9.9537535816618909</v>
      </c>
      <c r="K9" s="93">
        <v>10.033008595988543</v>
      </c>
      <c r="L9" s="93">
        <v>3.2067048710601722</v>
      </c>
      <c r="M9" s="94">
        <v>11480.137535816619</v>
      </c>
      <c r="N9" s="95">
        <v>349</v>
      </c>
      <c r="P9" s="124">
        <v>2012</v>
      </c>
      <c r="Q9" s="125">
        <f>MIN(5,MAX(0,ULSD[[#This Row],[FY]]-2006))*0.2</f>
        <v>1</v>
      </c>
      <c r="R9" s="125">
        <f>MIN(8,MAX(0,ULSD[[#This Row],[FY]]-2007))*0.125</f>
        <v>0.625</v>
      </c>
    </row>
    <row r="10" spans="1:18">
      <c r="A10" s="89" t="s">
        <v>156</v>
      </c>
      <c r="B10" s="91">
        <f>INDEX(heat[HHV],MATCH("Ethanol",heat[Fuel],0))*0.1+INDEX(heat[HHV],MATCH("Gasoline (&lt;FY07)",heat[Fuel],0))*0.9</f>
        <v>5.0816000000000008</v>
      </c>
      <c r="C10" t="s">
        <v>127</v>
      </c>
      <c r="E10" s="91">
        <f t="shared" si="0"/>
        <v>120.9904761904762</v>
      </c>
      <c r="F10" t="s">
        <v>128</v>
      </c>
      <c r="G10" t="s">
        <v>160</v>
      </c>
      <c r="I10" s="92">
        <v>2012</v>
      </c>
      <c r="J10" s="93">
        <v>10.356988636363631</v>
      </c>
      <c r="K10" s="93">
        <v>11.362372159090905</v>
      </c>
      <c r="L10" s="93">
        <v>3.1771875000000005</v>
      </c>
      <c r="M10" s="94">
        <v>11180.522727272728</v>
      </c>
      <c r="N10" s="95">
        <v>352</v>
      </c>
      <c r="P10" s="124">
        <v>2013</v>
      </c>
      <c r="Q10" s="125">
        <f>MIN(5,MAX(0,ULSD[[#This Row],[FY]]-2006))*0.2</f>
        <v>1</v>
      </c>
      <c r="R10" s="125">
        <f>MIN(8,MAX(0,ULSD[[#This Row],[FY]]-2007))*0.125</f>
        <v>0.75</v>
      </c>
    </row>
    <row r="11" spans="1:18">
      <c r="A11" s="89" t="s">
        <v>96</v>
      </c>
      <c r="B11" s="91">
        <f>INDEX(heat[HHV],MATCH("Ethanol",heat[Fuel],0))*0.74+INDEX(heat[HHV],MATCH("Gasoline",heat[Fuel],0))*0.26</f>
        <v>3.9765800000000002</v>
      </c>
      <c r="C11" t="s">
        <v>127</v>
      </c>
      <c r="D11" t="s">
        <v>598</v>
      </c>
      <c r="E11" s="91">
        <f t="shared" si="0"/>
        <v>94.680476190476199</v>
      </c>
      <c r="F11" t="s">
        <v>128</v>
      </c>
      <c r="G11" t="s">
        <v>600</v>
      </c>
      <c r="I11" s="92">
        <v>2013</v>
      </c>
      <c r="J11" s="93">
        <v>10.234610951008642</v>
      </c>
      <c r="K11" s="93">
        <v>11.313662824207499</v>
      </c>
      <c r="L11" s="93">
        <v>3.2136887608069191</v>
      </c>
      <c r="M11" s="94">
        <v>11177.42363112392</v>
      </c>
      <c r="N11" s="95">
        <v>347</v>
      </c>
      <c r="P11" s="124">
        <v>2014</v>
      </c>
      <c r="Q11" s="125">
        <f>MIN(5,MAX(0,ULSD[[#This Row],[FY]]-2006))*0.2</f>
        <v>1</v>
      </c>
      <c r="R11" s="125">
        <f>MIN(8,MAX(0,ULSD[[#This Row],[FY]]-2007))*0.125</f>
        <v>0.875</v>
      </c>
    </row>
    <row r="12" spans="1:18">
      <c r="A12" s="89" t="s">
        <v>157</v>
      </c>
      <c r="B12" s="91">
        <f>INDEX(heat[HHV],MATCH("Ethanol",heat[Fuel],0))*0.74+INDEX(heat[HHV],MATCH("Gasoline (&lt;FY07)",heat[Fuel],0))*0.26</f>
        <v>3.9846400000000002</v>
      </c>
      <c r="C12" t="s">
        <v>127</v>
      </c>
      <c r="D12" t="s">
        <v>598</v>
      </c>
      <c r="E12" s="91">
        <f t="shared" si="0"/>
        <v>94.872380952380965</v>
      </c>
      <c r="F12" t="s">
        <v>128</v>
      </c>
      <c r="G12" t="s">
        <v>601</v>
      </c>
      <c r="I12" s="92">
        <v>2014</v>
      </c>
      <c r="J12" s="93">
        <v>10.300742857142858</v>
      </c>
      <c r="K12" s="93">
        <v>10.904917142857151</v>
      </c>
      <c r="L12" s="93">
        <v>3.4210285714285704</v>
      </c>
      <c r="M12" s="94">
        <v>11236.191428571428</v>
      </c>
      <c r="N12" s="95">
        <v>350</v>
      </c>
      <c r="P12" s="124">
        <v>2015</v>
      </c>
      <c r="Q12" s="125">
        <f>MIN(5,MAX(0,ULSD[[#This Row],[FY]]-2006))*0.2</f>
        <v>1</v>
      </c>
      <c r="R12" s="125">
        <f>MIN(8,MAX(0,ULSD[[#This Row],[FY]]-2007))*0.125</f>
        <v>1</v>
      </c>
    </row>
    <row r="13" spans="1:18">
      <c r="A13" s="90" t="s">
        <v>97</v>
      </c>
      <c r="B13" s="91">
        <f>INDEX(heat[HHV],MATCH("Biodiesel",heat[Fuel],0))*0.2+INDEX(heat[HHV],MATCH("Diesel ULSD",heat[Fuel],0))*0.8</f>
        <v>5.6877999999999993</v>
      </c>
      <c r="C13" t="s">
        <v>127</v>
      </c>
      <c r="E13" s="91">
        <f t="shared" si="0"/>
        <v>135.4238095238095</v>
      </c>
      <c r="F13" t="s">
        <v>128</v>
      </c>
      <c r="G13" t="s">
        <v>158</v>
      </c>
      <c r="I13" s="92">
        <v>2015</v>
      </c>
      <c r="J13" s="93">
        <v>10.374176300578036</v>
      </c>
      <c r="K13" s="93">
        <v>11.290919075144517</v>
      </c>
      <c r="L13" s="93">
        <v>3.3222807017543867</v>
      </c>
      <c r="M13" s="94">
        <v>11095.384393063583</v>
      </c>
      <c r="N13" s="95">
        <v>346</v>
      </c>
    </row>
    <row r="14" spans="1:18">
      <c r="A14" s="90" t="s">
        <v>122</v>
      </c>
      <c r="B14" s="86">
        <v>3.8410000000000002</v>
      </c>
      <c r="C14" t="s">
        <v>127</v>
      </c>
      <c r="D14" t="s">
        <v>134</v>
      </c>
      <c r="E14" s="91">
        <f t="shared" si="0"/>
        <v>91.452380952380949</v>
      </c>
      <c r="F14" t="s">
        <v>128</v>
      </c>
      <c r="I14" s="92">
        <v>2016</v>
      </c>
      <c r="J14" s="93">
        <v>9.5881524926686215</v>
      </c>
      <c r="K14" s="93">
        <v>10.672756598240472</v>
      </c>
      <c r="L14" s="93">
        <v>3.1941847507331382</v>
      </c>
      <c r="M14" s="94">
        <v>11317.609970674486</v>
      </c>
      <c r="N14" s="95">
        <v>341</v>
      </c>
    </row>
    <row r="15" spans="1:18">
      <c r="A15" s="89" t="s">
        <v>112</v>
      </c>
      <c r="B15" s="87">
        <v>1038</v>
      </c>
      <c r="C15" t="s">
        <v>137</v>
      </c>
      <c r="D15" t="s">
        <v>138</v>
      </c>
      <c r="E15">
        <v>100</v>
      </c>
      <c r="F15" t="s">
        <v>139</v>
      </c>
      <c r="G15" t="s">
        <v>141</v>
      </c>
      <c r="I15" s="92">
        <v>2017</v>
      </c>
      <c r="J15" s="93">
        <v>9.7188440366972433</v>
      </c>
      <c r="K15" s="93">
        <v>10.045412844036699</v>
      </c>
      <c r="L15" s="93">
        <v>3.2874311926605526</v>
      </c>
      <c r="M15" s="94">
        <v>11341.321100917432</v>
      </c>
      <c r="N15" s="95">
        <v>327</v>
      </c>
    </row>
    <row r="16" spans="1:18">
      <c r="A16" s="118" t="s">
        <v>5</v>
      </c>
      <c r="B16" s="119"/>
      <c r="C16" s="24"/>
      <c r="D16" s="116" t="s">
        <v>192</v>
      </c>
      <c r="E16">
        <v>3.41214</v>
      </c>
      <c r="F16" s="117" t="s">
        <v>17</v>
      </c>
      <c r="G16" s="24"/>
      <c r="I16" s="92">
        <v>2018</v>
      </c>
      <c r="J16" s="93">
        <v>9.7386819484240714</v>
      </c>
      <c r="K16" s="93">
        <v>10.8410888252149</v>
      </c>
      <c r="L16" s="93">
        <v>3.2509455587392555</v>
      </c>
      <c r="M16" s="94">
        <v>11335.263610315185</v>
      </c>
      <c r="N16" s="95">
        <v>349</v>
      </c>
    </row>
    <row r="17" spans="1:14">
      <c r="I17" s="92">
        <v>2019</v>
      </c>
      <c r="J17" s="93">
        <v>9.9242318840579671</v>
      </c>
      <c r="K17" s="93">
        <v>11.110869565217396</v>
      </c>
      <c r="L17" s="93">
        <v>3.2170434782608699</v>
      </c>
      <c r="M17" s="94">
        <v>11243.72463768116</v>
      </c>
      <c r="N17" s="95">
        <v>345</v>
      </c>
    </row>
    <row r="18" spans="1:14">
      <c r="I18" s="96" t="s">
        <v>30</v>
      </c>
      <c r="J18" s="97">
        <v>9.4479857421875</v>
      </c>
      <c r="K18" s="97">
        <v>11.265612228950969</v>
      </c>
      <c r="L18" s="97">
        <v>3.3130237727361633</v>
      </c>
      <c r="M18" s="98">
        <v>11302.374218749999</v>
      </c>
      <c r="N18" s="99">
        <v>5120</v>
      </c>
    </row>
    <row r="19" spans="1:14" ht="17.5" thickBot="1">
      <c r="A19" s="88" t="s">
        <v>129</v>
      </c>
      <c r="B19" s="82"/>
      <c r="C19" s="82"/>
      <c r="D19" s="82"/>
      <c r="E19" s="82"/>
      <c r="F19" s="82"/>
      <c r="G19" s="82"/>
      <c r="I19" s="80"/>
      <c r="J19" s="80"/>
      <c r="K19" s="80"/>
      <c r="L19" s="80"/>
      <c r="M19" s="80"/>
      <c r="N19" s="80"/>
    </row>
    <row r="20" spans="1:14" ht="17.5" thickTop="1">
      <c r="A20" s="89" t="s">
        <v>144</v>
      </c>
      <c r="B20" t="s">
        <v>166</v>
      </c>
      <c r="I20" s="33" t="s">
        <v>172</v>
      </c>
      <c r="J20" s="33"/>
      <c r="K20" s="33"/>
      <c r="L20" s="33"/>
      <c r="M20" s="33"/>
      <c r="N20" s="33"/>
    </row>
    <row r="21" spans="1:14" ht="29">
      <c r="A21" s="89" t="s">
        <v>147</v>
      </c>
      <c r="B21" t="s">
        <v>169</v>
      </c>
      <c r="I21" s="122" t="s">
        <v>1</v>
      </c>
      <c r="J21" s="122" t="s">
        <v>161</v>
      </c>
      <c r="K21" s="122" t="s">
        <v>162</v>
      </c>
      <c r="L21" s="122" t="s">
        <v>163</v>
      </c>
      <c r="M21" s="122" t="s">
        <v>164</v>
      </c>
      <c r="N21" s="122" t="s">
        <v>165</v>
      </c>
    </row>
    <row r="22" spans="1:14">
      <c r="A22" s="89" t="s">
        <v>167</v>
      </c>
      <c r="B22" t="s">
        <v>151</v>
      </c>
      <c r="I22" s="92">
        <v>2005</v>
      </c>
      <c r="J22" s="93">
        <v>8.0131250000000005</v>
      </c>
      <c r="K22" s="93">
        <v>10.577500000000001</v>
      </c>
      <c r="L22" s="93">
        <v>3.395</v>
      </c>
      <c r="M22" s="94">
        <v>11463.4375</v>
      </c>
      <c r="N22" s="95">
        <v>16</v>
      </c>
    </row>
    <row r="23" spans="1:14">
      <c r="A23" s="89" t="s">
        <v>168</v>
      </c>
      <c r="B23" t="s">
        <v>152</v>
      </c>
      <c r="I23" s="92">
        <v>2006</v>
      </c>
      <c r="J23" s="93">
        <v>7.4072727272727272</v>
      </c>
      <c r="K23" s="93">
        <v>9.211818181818181</v>
      </c>
      <c r="L23" s="93">
        <v>2.9972727272727271</v>
      </c>
      <c r="M23" s="94">
        <v>12320.818181818182</v>
      </c>
      <c r="N23" s="95">
        <v>22</v>
      </c>
    </row>
    <row r="24" spans="1:14">
      <c r="I24" s="92">
        <v>2007</v>
      </c>
      <c r="J24" s="93">
        <v>7.8637692307692308</v>
      </c>
      <c r="K24" s="93">
        <v>9.8769230769230774</v>
      </c>
      <c r="L24" s="93">
        <v>3.3484615384615384</v>
      </c>
      <c r="M24" s="94">
        <v>11768.461538461539</v>
      </c>
      <c r="N24" s="95">
        <v>13</v>
      </c>
    </row>
    <row r="25" spans="1:14">
      <c r="I25" s="92">
        <v>2008</v>
      </c>
      <c r="J25" s="93">
        <v>8.4464285714285712</v>
      </c>
      <c r="K25" s="93">
        <v>9.7149999999999999</v>
      </c>
      <c r="L25" s="93">
        <v>2.9214285714285713</v>
      </c>
      <c r="M25" s="94">
        <v>11587</v>
      </c>
      <c r="N25" s="95">
        <v>14</v>
      </c>
    </row>
    <row r="26" spans="1:14" ht="17.5" thickBot="1">
      <c r="A26" s="88" t="s">
        <v>113</v>
      </c>
      <c r="B26" s="82"/>
      <c r="C26" s="82"/>
      <c r="D26" s="82"/>
      <c r="E26" s="82"/>
      <c r="F26" s="82"/>
      <c r="G26" s="82"/>
      <c r="I26" s="92">
        <v>2009</v>
      </c>
      <c r="J26" s="93">
        <v>9.9228571428571417</v>
      </c>
      <c r="K26" s="93">
        <v>9.7235714285714288</v>
      </c>
      <c r="L26" s="93">
        <v>3.0621428571428568</v>
      </c>
      <c r="M26" s="94">
        <v>11641.642857142857</v>
      </c>
      <c r="N26" s="95">
        <v>14</v>
      </c>
    </row>
    <row r="27" spans="1:14" ht="15" thickTop="1">
      <c r="A27" s="89" t="s">
        <v>116</v>
      </c>
      <c r="B27" t="s">
        <v>133</v>
      </c>
      <c r="I27" s="96" t="s">
        <v>30</v>
      </c>
      <c r="J27" s="101">
        <v>8.2350506329113919</v>
      </c>
      <c r="K27" s="101">
        <v>9.7777215189873417</v>
      </c>
      <c r="L27" s="101">
        <v>3.1336708860759495</v>
      </c>
      <c r="M27" s="102">
        <v>11805.873417721519</v>
      </c>
      <c r="N27" s="103">
        <v>79</v>
      </c>
    </row>
    <row r="28" spans="1:14">
      <c r="B28" s="85" t="s">
        <v>131</v>
      </c>
      <c r="I28" s="100"/>
      <c r="J28" s="93"/>
      <c r="K28" s="93"/>
      <c r="L28" s="93"/>
      <c r="M28" s="94"/>
      <c r="N28" s="95"/>
    </row>
    <row r="29" spans="1:14">
      <c r="A29" s="89" t="s">
        <v>134</v>
      </c>
      <c r="B29" t="s">
        <v>132</v>
      </c>
      <c r="I29" s="100"/>
      <c r="J29" s="93"/>
      <c r="K29" s="93"/>
      <c r="L29" s="93"/>
      <c r="M29" s="94"/>
      <c r="N29" s="95"/>
    </row>
    <row r="30" spans="1:14">
      <c r="A30" s="89" t="s">
        <v>135</v>
      </c>
      <c r="B30" t="s">
        <v>136</v>
      </c>
      <c r="I30" s="100"/>
      <c r="J30" s="93"/>
      <c r="K30" s="93"/>
      <c r="L30" s="93"/>
      <c r="M30" s="94"/>
      <c r="N30" s="95"/>
    </row>
    <row r="31" spans="1:14">
      <c r="A31" s="89" t="s">
        <v>138</v>
      </c>
      <c r="B31" t="s">
        <v>140</v>
      </c>
      <c r="I31" s="100"/>
      <c r="J31" s="93"/>
      <c r="K31" s="93"/>
      <c r="L31" s="93"/>
      <c r="M31" s="94"/>
      <c r="N31" s="95"/>
    </row>
    <row r="32" spans="1:14">
      <c r="A32" s="89" t="s">
        <v>148</v>
      </c>
      <c r="B32" t="s">
        <v>149</v>
      </c>
      <c r="I32" s="100"/>
      <c r="J32" s="93"/>
      <c r="K32" s="93"/>
      <c r="L32" s="93"/>
      <c r="M32" s="94"/>
      <c r="N32" s="95"/>
    </row>
    <row r="33" spans="1:14">
      <c r="B33" s="85" t="s">
        <v>150</v>
      </c>
      <c r="I33" s="100"/>
      <c r="J33" s="93"/>
      <c r="K33" s="93"/>
      <c r="L33" s="93"/>
      <c r="M33" s="94"/>
      <c r="N33" s="95"/>
    </row>
    <row r="34" spans="1:14">
      <c r="A34" s="89" t="s">
        <v>170</v>
      </c>
      <c r="B34" t="s">
        <v>173</v>
      </c>
      <c r="I34" s="100"/>
      <c r="J34" s="93"/>
      <c r="K34" s="93"/>
      <c r="L34" s="93"/>
      <c r="M34" s="94"/>
      <c r="N34" s="95"/>
    </row>
    <row r="35" spans="1:14">
      <c r="A35" s="89" t="s">
        <v>192</v>
      </c>
      <c r="B35" t="s">
        <v>193</v>
      </c>
      <c r="I35" s="100"/>
      <c r="J35" s="93"/>
      <c r="K35" s="93"/>
      <c r="L35" s="93"/>
      <c r="M35" s="94"/>
      <c r="N35" s="95"/>
    </row>
    <row r="36" spans="1:14">
      <c r="A36" s="89" t="s">
        <v>557</v>
      </c>
      <c r="B36" s="85" t="s">
        <v>597</v>
      </c>
      <c r="I36" s="100"/>
      <c r="J36" s="93"/>
      <c r="K36" s="93"/>
      <c r="L36" s="93"/>
      <c r="M36" s="94"/>
      <c r="N36" s="95"/>
    </row>
    <row r="37" spans="1:14">
      <c r="I37" s="96"/>
      <c r="J37" s="101"/>
      <c r="K37" s="101"/>
      <c r="L37" s="101"/>
      <c r="M37" s="102"/>
      <c r="N37" s="103"/>
    </row>
  </sheetData>
  <hyperlinks>
    <hyperlink ref="B28" r:id="rId1" xr:uid="{00000000-0004-0000-0800-000000000000}"/>
    <hyperlink ref="B33" r:id="rId2" xr:uid="{00000000-0004-0000-0800-000001000000}"/>
    <hyperlink ref="B36" r:id="rId3" xr:uid="{00000000-0004-0000-0800-000002000000}"/>
  </hyperlinks>
  <pageMargins left="0.7" right="0.7" top="0.75" bottom="0.75" header="0.3" footer="0.3"/>
  <pageSetup orientation="portrait" r:id="rId4"/>
  <tableParts count="4">
    <tablePart r:id="rId5"/>
    <tablePart r:id="rId6"/>
    <tablePart r:id="rId7"/>
    <tablePart r:id="rId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19"/>
  <sheetViews>
    <sheetView workbookViewId="0"/>
  </sheetViews>
  <sheetFormatPr defaultColWidth="11.7265625" defaultRowHeight="14.5"/>
  <cols>
    <col min="1" max="16384" width="11.7265625" style="104"/>
  </cols>
  <sheetData>
    <row r="1" spans="1:17" ht="20" thickBot="1">
      <c r="A1" s="114" t="s">
        <v>174</v>
      </c>
      <c r="B1" s="114"/>
      <c r="C1" s="114"/>
      <c r="D1" s="114"/>
      <c r="E1" s="114"/>
      <c r="F1" s="114"/>
      <c r="G1" s="114"/>
      <c r="H1" s="114"/>
      <c r="I1" s="114"/>
      <c r="J1" s="114"/>
      <c r="L1" s="114" t="s">
        <v>175</v>
      </c>
      <c r="M1" s="114"/>
      <c r="N1" s="114"/>
      <c r="O1" s="114"/>
      <c r="P1" s="114"/>
      <c r="Q1" s="114"/>
    </row>
    <row r="2" spans="1:17" ht="15" thickTop="1">
      <c r="A2" s="105" t="s">
        <v>176</v>
      </c>
      <c r="B2" s="104" t="s">
        <v>177</v>
      </c>
      <c r="L2" s="105" t="s">
        <v>176</v>
      </c>
      <c r="M2" s="104" t="s">
        <v>177</v>
      </c>
    </row>
    <row r="3" spans="1:17" ht="58.5" thickBot="1">
      <c r="A3" s="106" t="s">
        <v>1</v>
      </c>
      <c r="B3" s="106" t="s">
        <v>178</v>
      </c>
      <c r="C3" s="106" t="s">
        <v>179</v>
      </c>
      <c r="D3" s="106" t="s">
        <v>180</v>
      </c>
      <c r="E3" s="106" t="s">
        <v>181</v>
      </c>
      <c r="F3" s="106" t="s">
        <v>182</v>
      </c>
      <c r="G3" s="106" t="s">
        <v>183</v>
      </c>
      <c r="H3" s="106" t="s">
        <v>184</v>
      </c>
      <c r="I3" s="106" t="s">
        <v>185</v>
      </c>
      <c r="J3" s="106" t="s">
        <v>186</v>
      </c>
      <c r="L3" s="107" t="s">
        <v>1</v>
      </c>
      <c r="M3" s="108" t="s">
        <v>187</v>
      </c>
      <c r="N3" s="108" t="s">
        <v>188</v>
      </c>
      <c r="O3" s="108" t="s">
        <v>189</v>
      </c>
      <c r="P3" s="108" t="s">
        <v>190</v>
      </c>
      <c r="Q3" s="108" t="s">
        <v>191</v>
      </c>
    </row>
    <row r="4" spans="1:17" ht="15" thickTop="1">
      <c r="A4" s="104">
        <v>2004</v>
      </c>
      <c r="B4" s="109">
        <v>0</v>
      </c>
      <c r="C4" s="109">
        <v>256652.05600000001</v>
      </c>
      <c r="D4" s="109">
        <v>22804.42</v>
      </c>
      <c r="E4" s="109">
        <v>610957.84</v>
      </c>
      <c r="F4" s="109">
        <v>890414.31599999999</v>
      </c>
      <c r="G4" s="109">
        <v>4147</v>
      </c>
      <c r="H4" s="109">
        <v>3246.6752000000006</v>
      </c>
      <c r="I4" s="109">
        <v>7393.6752000000006</v>
      </c>
      <c r="J4" s="109">
        <v>120.42919007315874</v>
      </c>
      <c r="L4" s="110">
        <v>2004</v>
      </c>
      <c r="M4" s="109">
        <v>11263.92</v>
      </c>
      <c r="N4" s="109">
        <v>38884.859999999993</v>
      </c>
      <c r="O4" s="109">
        <v>10276.730999999992</v>
      </c>
      <c r="P4" s="109">
        <v>272412</v>
      </c>
      <c r="Q4" s="109">
        <v>11441528</v>
      </c>
    </row>
    <row r="5" spans="1:17">
      <c r="A5" s="104">
        <v>2005</v>
      </c>
      <c r="B5" s="109">
        <v>8361.89</v>
      </c>
      <c r="C5" s="109">
        <v>127407.02</v>
      </c>
      <c r="D5" s="109">
        <v>24235.629000000001</v>
      </c>
      <c r="E5" s="109">
        <v>641193.39</v>
      </c>
      <c r="F5" s="109">
        <v>801197.929</v>
      </c>
      <c r="G5" s="109">
        <v>4160</v>
      </c>
      <c r="H5" s="109">
        <v>3023.8768000000018</v>
      </c>
      <c r="I5" s="109">
        <v>7183.8768000000018</v>
      </c>
      <c r="J5" s="109">
        <v>111.52723679782478</v>
      </c>
      <c r="L5" s="111">
        <v>2005</v>
      </c>
      <c r="M5" s="109">
        <v>7010.2600000000029</v>
      </c>
      <c r="N5" s="109">
        <v>42122.45999999997</v>
      </c>
      <c r="O5" s="109">
        <v>10828.438499999991</v>
      </c>
      <c r="P5" s="109">
        <v>367140</v>
      </c>
      <c r="Q5" s="109">
        <v>11127549</v>
      </c>
    </row>
    <row r="6" spans="1:17">
      <c r="A6" s="104">
        <v>2006</v>
      </c>
      <c r="B6" s="109">
        <v>23407.261999999999</v>
      </c>
      <c r="C6" s="112">
        <v>184613.37599999999</v>
      </c>
      <c r="D6" s="112">
        <v>28502.679</v>
      </c>
      <c r="E6" s="112">
        <v>596574.05000000005</v>
      </c>
      <c r="F6" s="109">
        <v>833097.36699999997</v>
      </c>
      <c r="G6" s="112">
        <v>4167</v>
      </c>
      <c r="H6" s="112">
        <v>3316.595200000002</v>
      </c>
      <c r="I6" s="112">
        <v>7483.5952000000016</v>
      </c>
      <c r="J6" s="112">
        <v>111.32314679447117</v>
      </c>
      <c r="L6" s="110">
        <v>2006</v>
      </c>
      <c r="M6" s="109">
        <v>9999.2459999999937</v>
      </c>
      <c r="N6" s="112">
        <v>38528.909999999996</v>
      </c>
      <c r="O6" s="112">
        <v>9029.0804999999946</v>
      </c>
      <c r="P6" s="112">
        <v>356620</v>
      </c>
      <c r="Q6" s="109">
        <v>11025711</v>
      </c>
    </row>
    <row r="7" spans="1:17">
      <c r="A7" s="104">
        <v>2007</v>
      </c>
      <c r="B7" s="109">
        <v>1321.298</v>
      </c>
      <c r="C7" s="112">
        <v>92726.527000000002</v>
      </c>
      <c r="D7" s="112">
        <v>26609.404999999999</v>
      </c>
      <c r="E7" s="112">
        <v>647707.88</v>
      </c>
      <c r="F7" s="109">
        <v>768365.11</v>
      </c>
      <c r="G7" s="112">
        <v>4428</v>
      </c>
      <c r="H7" s="112">
        <v>3039.9856</v>
      </c>
      <c r="I7" s="112">
        <v>7467.9856</v>
      </c>
      <c r="J7" s="112">
        <v>102.88786711104531</v>
      </c>
      <c r="L7" s="111">
        <v>2007</v>
      </c>
      <c r="M7" s="109">
        <v>4424.9699999999984</v>
      </c>
      <c r="N7" s="112">
        <v>42258.939999999973</v>
      </c>
      <c r="O7" s="112">
        <v>10413.339999999998</v>
      </c>
      <c r="P7" s="112">
        <v>361770</v>
      </c>
      <c r="Q7" s="109">
        <v>11148980</v>
      </c>
    </row>
    <row r="8" spans="1:17">
      <c r="A8" s="104">
        <v>2008</v>
      </c>
      <c r="B8" s="109">
        <v>62576.01</v>
      </c>
      <c r="C8" s="112">
        <v>63730.892</v>
      </c>
      <c r="D8" s="112">
        <v>25420.538</v>
      </c>
      <c r="E8" s="112">
        <v>637393.03599999996</v>
      </c>
      <c r="F8" s="109">
        <v>789120.47600000002</v>
      </c>
      <c r="G8" s="112">
        <v>4505</v>
      </c>
      <c r="H8" s="112">
        <v>2970.6464000000001</v>
      </c>
      <c r="I8" s="112">
        <v>7475.6463999999996</v>
      </c>
      <c r="J8" s="112">
        <v>105.5588284646529</v>
      </c>
      <c r="L8" s="110">
        <v>2008</v>
      </c>
      <c r="M8" s="109">
        <v>6449.0499999999965</v>
      </c>
      <c r="N8" s="112">
        <v>41673.969999999987</v>
      </c>
      <c r="O8" s="112">
        <v>9468.4249999999975</v>
      </c>
      <c r="P8" s="112">
        <v>335340</v>
      </c>
      <c r="Q8" s="109">
        <v>9016790</v>
      </c>
    </row>
    <row r="9" spans="1:17">
      <c r="A9" s="104">
        <v>2009</v>
      </c>
      <c r="B9" s="109">
        <v>23093.795999999998</v>
      </c>
      <c r="C9" s="112">
        <v>150911.073</v>
      </c>
      <c r="D9" s="112">
        <v>24647.64</v>
      </c>
      <c r="E9" s="112">
        <v>600439.68099999998</v>
      </c>
      <c r="F9" s="109">
        <v>799092.19</v>
      </c>
      <c r="G9" s="112">
        <v>4520</v>
      </c>
      <c r="H9" s="112">
        <v>2987.3184000000033</v>
      </c>
      <c r="I9" s="112">
        <v>7507.3184000000037</v>
      </c>
      <c r="J9" s="112">
        <v>106.44176088228781</v>
      </c>
      <c r="L9" s="111">
        <v>2009</v>
      </c>
      <c r="M9" s="109">
        <v>8827.2799999999988</v>
      </c>
      <c r="N9" s="112">
        <v>39472.939999999995</v>
      </c>
      <c r="O9" s="112">
        <v>10025.728999999998</v>
      </c>
      <c r="P9" s="112">
        <v>317990</v>
      </c>
      <c r="Q9" s="109">
        <v>9266372</v>
      </c>
    </row>
    <row r="10" spans="1:17">
      <c r="A10" s="104">
        <v>2010</v>
      </c>
      <c r="B10" s="109">
        <v>20822.004000000001</v>
      </c>
      <c r="C10" s="112">
        <v>153086.03099999999</v>
      </c>
      <c r="D10" s="112">
        <v>31518.67</v>
      </c>
      <c r="E10" s="112">
        <v>614085.88</v>
      </c>
      <c r="F10" s="109">
        <v>819512.58499999996</v>
      </c>
      <c r="G10" s="112">
        <v>4490</v>
      </c>
      <c r="H10" s="112">
        <v>3022.4624000000017</v>
      </c>
      <c r="I10" s="112">
        <v>7512.4624000000022</v>
      </c>
      <c r="J10" s="112">
        <v>109.08707975696487</v>
      </c>
      <c r="L10" s="110">
        <v>2010</v>
      </c>
      <c r="M10" s="109">
        <v>8863.06</v>
      </c>
      <c r="N10" s="112">
        <v>39958.459999999963</v>
      </c>
      <c r="O10" s="112">
        <v>9267.8499999999949</v>
      </c>
      <c r="P10" s="112">
        <v>379360</v>
      </c>
      <c r="Q10" s="109">
        <v>10371775</v>
      </c>
    </row>
    <row r="11" spans="1:17">
      <c r="A11" s="104">
        <v>2011</v>
      </c>
      <c r="B11" s="109">
        <v>0</v>
      </c>
      <c r="C11" s="112">
        <v>115678.277</v>
      </c>
      <c r="D11" s="112">
        <v>20433.525000000001</v>
      </c>
      <c r="E11" s="112">
        <v>674255.31</v>
      </c>
      <c r="F11" s="109">
        <v>810367.11199999996</v>
      </c>
      <c r="G11" s="112">
        <v>4643</v>
      </c>
      <c r="H11" s="112">
        <v>3140.3200000000011</v>
      </c>
      <c r="I11" s="112">
        <v>7783.3200000000015</v>
      </c>
      <c r="J11" s="112">
        <v>104.11586726486895</v>
      </c>
      <c r="L11" s="111">
        <v>2011</v>
      </c>
      <c r="M11" s="109">
        <v>5798.4699999999984</v>
      </c>
      <c r="N11" s="112">
        <v>42376.560000000019</v>
      </c>
      <c r="O11" s="112">
        <v>9752.4000000000069</v>
      </c>
      <c r="P11" s="112">
        <v>286420</v>
      </c>
      <c r="Q11" s="109">
        <v>11243841</v>
      </c>
    </row>
    <row r="12" spans="1:17">
      <c r="A12" s="104">
        <v>2012</v>
      </c>
      <c r="B12" s="109">
        <v>0</v>
      </c>
      <c r="C12" s="112">
        <v>79183.798999999999</v>
      </c>
      <c r="D12" s="112">
        <v>36705.923999999999</v>
      </c>
      <c r="E12" s="112">
        <v>687531.02</v>
      </c>
      <c r="F12" s="109">
        <v>803420.74300000002</v>
      </c>
      <c r="G12" s="112">
        <v>3543</v>
      </c>
      <c r="H12" s="112">
        <v>3183.0720000000015</v>
      </c>
      <c r="I12" s="112">
        <v>6726.0720000000019</v>
      </c>
      <c r="J12" s="112">
        <v>119.44872772697047</v>
      </c>
      <c r="L12" s="110">
        <v>2012</v>
      </c>
      <c r="M12" s="109">
        <v>3924.0400000000004</v>
      </c>
      <c r="N12" s="112">
        <v>44090.740000000013</v>
      </c>
      <c r="O12" s="112">
        <v>10383.179999999995</v>
      </c>
      <c r="P12" s="112">
        <v>522601</v>
      </c>
      <c r="Q12" s="109">
        <v>9006349</v>
      </c>
    </row>
    <row r="13" spans="1:17">
      <c r="A13" s="104">
        <v>2013</v>
      </c>
      <c r="B13" s="109">
        <v>0</v>
      </c>
      <c r="C13" s="112">
        <v>3490.3090000000002</v>
      </c>
      <c r="D13" s="112">
        <v>92193.951000000001</v>
      </c>
      <c r="E13" s="112">
        <v>689040.8</v>
      </c>
      <c r="F13" s="109">
        <v>784725.06</v>
      </c>
      <c r="G13" s="112">
        <v>4528</v>
      </c>
      <c r="H13" s="112">
        <v>2891.4800000000005</v>
      </c>
      <c r="I13" s="112">
        <v>7419.4800000000005</v>
      </c>
      <c r="J13" s="112">
        <v>105.7655064775429</v>
      </c>
      <c r="L13" s="111">
        <v>2013</v>
      </c>
      <c r="M13" s="109">
        <v>186.17000000000002</v>
      </c>
      <c r="N13" s="112">
        <v>43360.07</v>
      </c>
      <c r="O13" s="112">
        <v>10344.531999999992</v>
      </c>
      <c r="P13" s="112">
        <v>1214840</v>
      </c>
      <c r="Q13" s="109">
        <v>9976478</v>
      </c>
    </row>
    <row r="14" spans="1:17">
      <c r="A14" s="104">
        <v>2014</v>
      </c>
      <c r="B14" s="109">
        <v>0</v>
      </c>
      <c r="C14" s="112">
        <v>0</v>
      </c>
      <c r="D14" s="112">
        <v>134962.405</v>
      </c>
      <c r="E14" s="112">
        <v>705807.86</v>
      </c>
      <c r="F14" s="109">
        <v>840770.26500000001</v>
      </c>
      <c r="G14" s="112">
        <v>5236</v>
      </c>
      <c r="H14" s="112">
        <v>2997.7408000000014</v>
      </c>
      <c r="I14" s="112">
        <v>8233.7408000000014</v>
      </c>
      <c r="J14" s="112">
        <v>102.1127924017234</v>
      </c>
      <c r="L14" s="110">
        <v>2014</v>
      </c>
      <c r="M14" s="109">
        <v>0</v>
      </c>
      <c r="N14" s="112">
        <v>43406.430000000037</v>
      </c>
      <c r="O14" s="112">
        <v>10368.540000000005</v>
      </c>
      <c r="P14" s="112">
        <v>1766870</v>
      </c>
      <c r="Q14" s="109">
        <v>10639412</v>
      </c>
    </row>
    <row r="15" spans="1:17">
      <c r="A15" s="104">
        <v>2015</v>
      </c>
      <c r="B15" s="109">
        <v>1178.682</v>
      </c>
      <c r="C15" s="112">
        <v>493.12400000000002</v>
      </c>
      <c r="D15" s="112">
        <v>107830.04700000001</v>
      </c>
      <c r="E15" s="112">
        <v>680308.68</v>
      </c>
      <c r="F15" s="109">
        <v>789810.53300000005</v>
      </c>
      <c r="G15" s="112">
        <v>4995</v>
      </c>
      <c r="H15" s="112">
        <v>2874.6448000000037</v>
      </c>
      <c r="I15" s="112">
        <v>7869.6448000000037</v>
      </c>
      <c r="J15" s="112">
        <v>100.36164948639102</v>
      </c>
      <c r="L15" s="111">
        <v>2015</v>
      </c>
      <c r="M15" s="109">
        <v>74.95</v>
      </c>
      <c r="N15" s="112">
        <v>41176.450000000012</v>
      </c>
      <c r="O15" s="112">
        <v>9975.9799999999977</v>
      </c>
      <c r="P15" s="112">
        <v>1444450</v>
      </c>
      <c r="Q15" s="109">
        <v>10466465</v>
      </c>
    </row>
    <row r="16" spans="1:17">
      <c r="A16" s="104">
        <v>2016</v>
      </c>
      <c r="B16" s="109">
        <v>0</v>
      </c>
      <c r="C16" s="112">
        <v>465.38200000000001</v>
      </c>
      <c r="D16" s="112">
        <v>85906.604999999996</v>
      </c>
      <c r="E16" s="112">
        <v>709808.61</v>
      </c>
      <c r="F16" s="109">
        <v>796180.59699999995</v>
      </c>
      <c r="G16" s="112">
        <v>3838</v>
      </c>
      <c r="H16" s="112">
        <v>3118.6544000000004</v>
      </c>
      <c r="I16" s="112">
        <v>6956.6544000000004</v>
      </c>
      <c r="J16" s="112">
        <v>114.44877828054818</v>
      </c>
      <c r="L16" s="110">
        <v>2016</v>
      </c>
      <c r="M16" s="109">
        <v>24.939999999999998</v>
      </c>
      <c r="N16" s="112">
        <v>42805.109999999957</v>
      </c>
      <c r="O16" s="112">
        <v>9919.5699999999979</v>
      </c>
      <c r="P16" s="112">
        <v>1158984</v>
      </c>
      <c r="Q16" s="109">
        <v>10122738</v>
      </c>
    </row>
    <row r="17" spans="1:17">
      <c r="A17" s="104">
        <v>2017</v>
      </c>
      <c r="B17" s="109">
        <v>0</v>
      </c>
      <c r="C17" s="112">
        <v>0</v>
      </c>
      <c r="D17" s="112">
        <v>86837.909</v>
      </c>
      <c r="E17" s="112">
        <v>720554.1</v>
      </c>
      <c r="F17" s="109">
        <v>807392.00899999996</v>
      </c>
      <c r="G17" s="112">
        <v>3668.5999999999985</v>
      </c>
      <c r="H17" s="112">
        <v>3566.7727999999997</v>
      </c>
      <c r="I17" s="112">
        <v>7235.3727999999983</v>
      </c>
      <c r="J17" s="112">
        <v>111.589551957848</v>
      </c>
      <c r="L17" s="111">
        <v>2017</v>
      </c>
      <c r="M17" s="109">
        <v>0</v>
      </c>
      <c r="N17" s="112">
        <v>42682.339999999989</v>
      </c>
      <c r="O17" s="112">
        <v>10672.510000000002</v>
      </c>
      <c r="P17" s="112">
        <v>1166500</v>
      </c>
      <c r="Q17" s="109">
        <v>9294707</v>
      </c>
    </row>
    <row r="18" spans="1:17">
      <c r="A18" s="104">
        <v>2018</v>
      </c>
      <c r="B18" s="109">
        <v>0</v>
      </c>
      <c r="C18" s="112">
        <v>0</v>
      </c>
      <c r="D18" s="112">
        <v>95434.576000000001</v>
      </c>
      <c r="E18" s="112">
        <v>738837.68</v>
      </c>
      <c r="F18" s="109">
        <v>834272.25600000005</v>
      </c>
      <c r="G18" s="112">
        <v>4649.6999999999989</v>
      </c>
      <c r="H18" s="112">
        <v>3216.2808000000005</v>
      </c>
      <c r="I18" s="112">
        <v>7865.9807999999994</v>
      </c>
      <c r="J18" s="112">
        <v>106.06080503018774</v>
      </c>
      <c r="L18" s="110">
        <v>2018</v>
      </c>
      <c r="M18" s="109">
        <v>0</v>
      </c>
      <c r="N18" s="112">
        <v>44124.419999999976</v>
      </c>
      <c r="O18" s="112">
        <v>10533.240000000002</v>
      </c>
      <c r="P18" s="112">
        <v>1293310</v>
      </c>
      <c r="Q18" s="109">
        <v>8968949</v>
      </c>
    </row>
    <row r="19" spans="1:17">
      <c r="A19" s="104">
        <v>2019</v>
      </c>
      <c r="B19" s="109">
        <v>0</v>
      </c>
      <c r="C19" s="112">
        <v>0</v>
      </c>
      <c r="D19" s="112">
        <v>67956.297000000006</v>
      </c>
      <c r="E19" s="112">
        <v>700575.27</v>
      </c>
      <c r="F19" s="109">
        <v>768531.56700000004</v>
      </c>
      <c r="G19" s="112">
        <v>4655.9999999999991</v>
      </c>
      <c r="H19" s="112">
        <v>3123.2144000000017</v>
      </c>
      <c r="I19" s="112">
        <v>7779.2144000000008</v>
      </c>
      <c r="J19" s="112">
        <v>98.792953566108167</v>
      </c>
      <c r="L19" s="113">
        <v>2019</v>
      </c>
      <c r="M19" s="109">
        <v>0</v>
      </c>
      <c r="N19" s="112">
        <v>42641.789999999979</v>
      </c>
      <c r="O19" s="112">
        <v>10181.900000000007</v>
      </c>
      <c r="P19" s="112">
        <v>932990</v>
      </c>
      <c r="Q19" s="109">
        <v>8285987</v>
      </c>
    </row>
  </sheetData>
  <pageMargins left="0.7" right="0.7" top="0.75" bottom="0.75" header="0.3" footer="0.3"/>
  <drawing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6"/>
  <sheetViews>
    <sheetView workbookViewId="0">
      <selection activeCell="G4" sqref="G4"/>
    </sheetView>
  </sheetViews>
  <sheetFormatPr defaultColWidth="9.1796875" defaultRowHeight="14.5"/>
  <cols>
    <col min="1" max="1" width="9.1796875" style="30" customWidth="1"/>
    <col min="2" max="13" width="12" style="30" customWidth="1"/>
    <col min="14" max="17" width="14.26953125" style="30" customWidth="1"/>
    <col min="18" max="18" width="10.453125" style="30" bestFit="1" customWidth="1"/>
    <col min="19" max="19" width="10.81640625" style="30" bestFit="1" customWidth="1"/>
    <col min="20" max="20" width="10.453125" style="30" bestFit="1" customWidth="1"/>
    <col min="21" max="21" width="10.81640625" style="30" bestFit="1" customWidth="1"/>
    <col min="22" max="22" width="10.453125" style="30" bestFit="1" customWidth="1"/>
    <col min="23" max="23" width="10.81640625" style="30" bestFit="1" customWidth="1"/>
    <col min="24" max="24" width="10.453125" style="30" bestFit="1" customWidth="1"/>
    <col min="25" max="25" width="10.81640625" style="30" bestFit="1" customWidth="1"/>
    <col min="26" max="26" width="10.453125" style="30" bestFit="1" customWidth="1"/>
    <col min="27" max="27" width="10.81640625" style="30" bestFit="1" customWidth="1"/>
    <col min="28" max="28" width="10.453125" style="30" bestFit="1" customWidth="1"/>
    <col min="29" max="29" width="10.81640625" style="30" bestFit="1" customWidth="1"/>
    <col min="30" max="30" width="12.54296875" style="30" bestFit="1" customWidth="1"/>
    <col min="31" max="31" width="10.81640625" style="30" bestFit="1" customWidth="1"/>
    <col min="32" max="32" width="10.453125" style="30" bestFit="1" customWidth="1"/>
    <col min="33" max="33" width="10.81640625" style="30" bestFit="1" customWidth="1"/>
    <col min="34" max="34" width="11.7265625" style="30" bestFit="1" customWidth="1"/>
    <col min="35" max="16384" width="9.1796875" style="30"/>
  </cols>
  <sheetData>
    <row r="1" spans="1:13" ht="20" thickBot="1">
      <c r="A1" s="32" t="s">
        <v>205</v>
      </c>
      <c r="B1" s="126"/>
      <c r="C1" s="126"/>
      <c r="D1" s="126"/>
      <c r="E1" s="126"/>
      <c r="F1" s="126"/>
      <c r="G1" s="126"/>
      <c r="H1" s="126"/>
      <c r="I1" s="126"/>
      <c r="J1" s="126"/>
      <c r="K1" s="126"/>
    </row>
    <row r="2" spans="1:13" s="21" customFormat="1" ht="58.5" thickTop="1">
      <c r="A2" s="223" t="s">
        <v>1</v>
      </c>
      <c r="B2" s="224" t="s">
        <v>211</v>
      </c>
      <c r="C2" s="224" t="s">
        <v>613</v>
      </c>
      <c r="D2" s="224" t="s">
        <v>614</v>
      </c>
      <c r="E2" s="224" t="s">
        <v>206</v>
      </c>
      <c r="F2" s="224" t="s">
        <v>212</v>
      </c>
      <c r="G2" s="224" t="s">
        <v>207</v>
      </c>
      <c r="H2" s="224" t="s">
        <v>213</v>
      </c>
      <c r="I2" s="225" t="s">
        <v>208</v>
      </c>
      <c r="J2" s="224" t="s">
        <v>209</v>
      </c>
      <c r="K2" s="224" t="s">
        <v>210</v>
      </c>
      <c r="L2" s="224" t="s">
        <v>616</v>
      </c>
      <c r="M2" s="226" t="s">
        <v>573</v>
      </c>
    </row>
    <row r="3" spans="1:13">
      <c r="A3" s="127">
        <v>2005</v>
      </c>
      <c r="B3" s="128">
        <v>14604682</v>
      </c>
      <c r="C3" s="129">
        <v>0</v>
      </c>
      <c r="D3" s="128">
        <v>92517313</v>
      </c>
      <c r="E3" s="23">
        <v>0</v>
      </c>
      <c r="F3" s="23">
        <f>22262254-14647000</f>
        <v>7615254</v>
      </c>
      <c r="G3" s="23">
        <v>8923215</v>
      </c>
      <c r="H3" s="23">
        <v>1392912</v>
      </c>
      <c r="I3" s="23">
        <v>1659560</v>
      </c>
      <c r="J3" s="23">
        <v>62930</v>
      </c>
      <c r="K3" s="23">
        <v>90</v>
      </c>
      <c r="L3" s="23">
        <f>SUM(ElecUse[[#This Row],[Substation - MidAm ES]:[S. IL. Electric Coop]])</f>
        <v>112171274</v>
      </c>
      <c r="M3" s="222">
        <f>SUM(ElecUse[[#This Row],[Cogen]:[S. IL. Electric Coop]])</f>
        <v>126775956</v>
      </c>
    </row>
    <row r="4" spans="1:13">
      <c r="A4" s="127">
        <v>2019</v>
      </c>
      <c r="B4" s="128">
        <v>15742980</v>
      </c>
      <c r="C4" s="128">
        <v>70372729</v>
      </c>
      <c r="D4" s="128">
        <v>0</v>
      </c>
      <c r="E4" s="23">
        <v>7921628</v>
      </c>
      <c r="F4" s="23">
        <v>0</v>
      </c>
      <c r="G4" s="23">
        <v>10719199</v>
      </c>
      <c r="H4" s="23">
        <v>0</v>
      </c>
      <c r="I4" s="23">
        <v>941600</v>
      </c>
      <c r="J4" s="23">
        <v>65595</v>
      </c>
      <c r="K4" s="23">
        <v>4799</v>
      </c>
      <c r="L4" s="23">
        <f>SUM(ElecUse[[#This Row],[Substation - MidAm ES]:[S. IL. Electric Coop]])</f>
        <v>90025550</v>
      </c>
      <c r="M4" s="222">
        <f>SUM(ElecUse[[#This Row],[Cogen]:[S. IL. Electric Coop]])</f>
        <v>105768530</v>
      </c>
    </row>
    <row r="6" spans="1:13">
      <c r="A6" s="30" t="s">
        <v>534</v>
      </c>
    </row>
    <row r="7" spans="1:13">
      <c r="A7" s="30" t="s">
        <v>615</v>
      </c>
    </row>
    <row r="10" spans="1:13" ht="20" thickBot="1">
      <c r="A10" s="32" t="s">
        <v>617</v>
      </c>
    </row>
    <row r="11" spans="1:13" ht="15" thickTop="1">
      <c r="A11" s="221" t="s">
        <v>1</v>
      </c>
      <c r="B11" s="221" t="s">
        <v>554</v>
      </c>
      <c r="C11" s="221" t="s">
        <v>212</v>
      </c>
      <c r="D11" s="221" t="s">
        <v>213</v>
      </c>
      <c r="E11" s="221" t="s">
        <v>555</v>
      </c>
      <c r="F11" s="221" t="s">
        <v>556</v>
      </c>
      <c r="G11" s="221" t="s">
        <v>12</v>
      </c>
    </row>
    <row r="12" spans="1:13">
      <c r="A12" s="30">
        <v>2005</v>
      </c>
      <c r="B12" s="31" t="e">
        <f>INDEX(ElecUse[Substation - MidAm ES]+ElecUse[Mid-American],MATCH(ElecCO2[[#This Row],[FY]],ElecUse[FY],0))/1000*INDEX(Emissions[CO2],MATCH(1,INDEX((ElecCO2[[#This Row],[FY]]=Emissions[FY])*("MidAmerican Energy Services"=Emissions[Supplier]),0,1),0))/2204.62</f>
        <v>#N/A</v>
      </c>
      <c r="C12" s="31">
        <f>INDEX(ElecUse[Substation - Ameren Energy Marketing]+ElecUse[Ameren CIPS],MATCH(ElecCO2[[#This Row],[FY]],ElecUse[FY],0))/1000*INDEX(Emissions[CO2],MATCH(1,INDEX((ElecCO2[[#This Row],[FY]]=Emissions[FY])*("Ameren CIPS"=Emissions[Supplier]),0,1),0))/2204.62</f>
        <v>90021.295186472053</v>
      </c>
      <c r="D12" s="31">
        <f>INDEX(ElecUse[Ameren IP],MATCH(ElecCO2[[#This Row],[FY]],ElecUse[FY],0))/1000*INDEX(Emissions[CO2],MATCH(1,INDEX((ElecCO2[[#This Row],[FY]]=Emissions[FY])*("Ameren IP"=Emissions[Supplier]),0,1),0))/2204.62</f>
        <v>844.10484890820192</v>
      </c>
      <c r="E12" s="31">
        <f>INDEX(ElecUse[Egyptian Electric]+ElecUse[Tri-County Electric]+ElecUse[S. IL. Electric Coop],MATCH(ElecCO2[[#This Row],[FY]],ElecUse[FY],0))/1000*INDEX(Emissions[CO2],MATCH(1,INDEX((ElecCO2[[#This Row],[FY]]=Emissions[FY])*("Southern Illinois Power Coop"=Emissions[Supplier]),0,1),0))/2204.62</f>
        <v>11854.130589873537</v>
      </c>
      <c r="F12" s="31">
        <f>INDEX(ElecUse[Norris Electric],MATCH(ElecCO2[[#This Row],[FY]],ElecUse[FY],0))/1000*INDEX(Emissions[CO2],MATCH(1,INDEX((ElecCO2[[#This Row],[FY]]=Emissions[FY])*("Norris Coop"=Emissions[Supplier]),0,1),0))/2204.62</f>
        <v>1720.1242820295563</v>
      </c>
      <c r="G12" s="31">
        <f t="array" ref="G12">SUM(IFERROR(ElecCO2[[#This Row],[MidAmerican ES]:[Norris]],0))</f>
        <v>104439.65490728336</v>
      </c>
    </row>
    <row r="13" spans="1:13">
      <c r="A13" s="30">
        <v>2019</v>
      </c>
      <c r="B13" s="31">
        <f>INDEX(ElecUse[Substation - MidAm ES]+ElecUse[Mid-American],MATCH(ElecCO2[[#This Row],[FY]],ElecUse[FY],0))/1000*INDEX(Emissions[CO2],MATCH(1,INDEX((ElecCO2[[#This Row],[FY]]=Emissions[FY])*("MidAmerican Energy Services"=Emissions[Supplier]),0,1),0))/2204.62</f>
        <v>31306.804560323322</v>
      </c>
      <c r="C13" s="31" t="e">
        <f>INDEX(ElecUse[Substation - Ameren Energy Marketing]+ElecUse[Ameren CIPS],MATCH(ElecCO2[[#This Row],[FY]],ElecUse[FY],0))/1000*INDEX(Emissions[CO2],MATCH(1,INDEX((ElecCO2[[#This Row],[FY]]=Emissions[FY])*("Ameren CIPS"=Emissions[Supplier]),0,1),0))/2204.62</f>
        <v>#N/A</v>
      </c>
      <c r="D13" s="31" t="e">
        <f>INDEX(ElecUse[Ameren IP],MATCH(ElecCO2[[#This Row],[FY]],ElecUse[FY],0))/1000*INDEX(Emissions[CO2],MATCH(1,INDEX((ElecCO2[[#This Row],[FY]]=Emissions[FY])*("Ameren IP"=Emissions[Supplier]),0,1),0))/2204.62</f>
        <v>#N/A</v>
      </c>
      <c r="E13" s="246">
        <f>INDEX(ElecUse[Egyptian Electric]+ElecUse[Tri-County Electric]+ElecUse[S. IL. Electric Coop],MATCH(ElecCO2[[#This Row],[FY]],ElecUse[FY],0))/1000*INDEX(Emissions[CO2],MATCH(1,INDEX((ElecCO2[[#This Row],[FY]]=Emissions[FY])*("Southern Illinois Power Coop"=Emissions[Supplier]),0,1),0))/2204.62</f>
        <v>12017.239257148813</v>
      </c>
      <c r="F13" s="246">
        <f>INDEX(ElecUse[Norris Electric],MATCH(ElecCO2[[#This Row],[FY]],ElecUse[FY],0))/1000*INDEX(Emissions[CO2],MATCH(1,INDEX((ElecCO2[[#This Row],[FY]]=Emissions[FY])*("Norris Coop"=Emissions[Supplier]),0,1),0))/2204.62</f>
        <v>968.94014968566012</v>
      </c>
      <c r="G13" s="31">
        <f t="array" ref="G13">SUM(IFERROR(ElecCO2[[#This Row],[MidAmerican ES]:[Norris]],0))</f>
        <v>44292.983967157794</v>
      </c>
    </row>
    <row r="15" spans="1:13">
      <c r="A15" s="30" t="s">
        <v>534</v>
      </c>
    </row>
    <row r="16" spans="1:13">
      <c r="A16" s="30" t="s">
        <v>618</v>
      </c>
    </row>
  </sheetData>
  <pageMargins left="0.7" right="0.7" top="0.75" bottom="0.75" header="0.3" footer="0.3"/>
  <pageSetup orientation="portrait" r:id="rId1"/>
  <legacyDrawing r:id="rId2"/>
  <tableParts count="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Q31"/>
  <sheetViews>
    <sheetView topLeftCell="A3" workbookViewId="0">
      <selection activeCell="A15" sqref="A15"/>
    </sheetView>
  </sheetViews>
  <sheetFormatPr defaultRowHeight="14.5"/>
  <cols>
    <col min="2" max="2" width="10.81640625" customWidth="1"/>
    <col min="3" max="3" width="11.453125" customWidth="1"/>
    <col min="5" max="5" width="13.26953125" bestFit="1" customWidth="1"/>
    <col min="6" max="6" width="22.453125" bestFit="1" customWidth="1"/>
    <col min="7" max="7" width="10.453125" customWidth="1"/>
    <col min="8" max="11" width="12" customWidth="1"/>
    <col min="12" max="12" width="9.1796875" customWidth="1"/>
    <col min="13" max="13" width="9.26953125" customWidth="1"/>
    <col min="14" max="14" width="9.54296875" customWidth="1"/>
    <col min="15" max="16" width="9.1796875" customWidth="1"/>
    <col min="17" max="17" width="10.54296875" customWidth="1"/>
    <col min="18" max="18" width="11.7265625" customWidth="1"/>
    <col min="21" max="22" width="9.54296875" customWidth="1"/>
    <col min="23" max="23" width="10.453125" customWidth="1"/>
    <col min="24" max="24" width="11" customWidth="1"/>
    <col min="25" max="25" width="11.7265625" customWidth="1"/>
    <col min="26" max="26" width="9.54296875" customWidth="1"/>
    <col min="27" max="27" width="11.81640625" customWidth="1"/>
    <col min="28" max="28" width="11.453125" customWidth="1"/>
    <col min="29" max="29" width="12.1796875" customWidth="1"/>
    <col min="30" max="30" width="10.453125" customWidth="1"/>
    <col min="31" max="31" width="11.54296875" customWidth="1"/>
    <col min="32" max="32" width="10.7265625" customWidth="1"/>
    <col min="33" max="33" width="11.54296875" customWidth="1"/>
    <col min="34" max="34" width="9.26953125" customWidth="1"/>
    <col min="35" max="36" width="9.7265625" customWidth="1"/>
    <col min="37" max="38" width="10.7265625" customWidth="1"/>
    <col min="39" max="40" width="11.26953125" customWidth="1"/>
    <col min="41" max="42" width="10.453125" customWidth="1"/>
    <col min="43" max="43" width="10.26953125" customWidth="1"/>
    <col min="44" max="44" width="10.453125" customWidth="1"/>
    <col min="45" max="46" width="10.26953125" customWidth="1"/>
    <col min="47" max="47" width="11.453125" customWidth="1"/>
    <col min="48" max="48" width="9.453125" customWidth="1"/>
    <col min="49" max="50" width="11.453125" customWidth="1"/>
    <col min="51" max="51" width="11.26953125" customWidth="1"/>
    <col min="52" max="52" width="11.453125" customWidth="1"/>
    <col min="53" max="54" width="11.26953125" customWidth="1"/>
    <col min="55" max="55" width="11.1796875" customWidth="1"/>
    <col min="56" max="58" width="10.453125" customWidth="1"/>
    <col min="59" max="59" width="10.26953125" customWidth="1"/>
    <col min="60" max="60" width="10.453125" customWidth="1"/>
    <col min="61" max="61" width="9.453125" customWidth="1"/>
    <col min="62" max="62" width="11.453125" customWidth="1"/>
    <col min="63" max="63" width="11.54296875" customWidth="1"/>
    <col min="64" max="64" width="11.26953125" customWidth="1"/>
    <col min="65" max="65" width="11.453125" customWidth="1"/>
    <col min="66" max="67" width="11.26953125" customWidth="1"/>
    <col min="68" max="68" width="10.453125" customWidth="1"/>
    <col min="69" max="69" width="9.1796875" customWidth="1"/>
    <col min="70" max="70" width="10.453125" customWidth="1"/>
    <col min="71" max="76" width="9.1796875" customWidth="1"/>
    <col min="77" max="77" width="9.7265625" customWidth="1"/>
    <col min="78" max="78" width="9.1796875" customWidth="1"/>
    <col min="79" max="79" width="10.7265625" customWidth="1"/>
    <col min="80" max="81" width="11.453125" customWidth="1"/>
    <col min="82" max="82" width="11.26953125" customWidth="1"/>
    <col min="83" max="83" width="11.453125" customWidth="1"/>
    <col min="84" max="85" width="11.26953125" customWidth="1"/>
    <col min="86" max="86" width="10.453125" customWidth="1"/>
    <col min="87" max="87" width="10.7265625" customWidth="1"/>
    <col min="88" max="88" width="11.453125" customWidth="1"/>
    <col min="90" max="93" width="11.453125" customWidth="1"/>
    <col min="94" max="94" width="11.26953125" customWidth="1"/>
    <col min="95" max="95" width="11.7265625" customWidth="1"/>
    <col min="96" max="96" width="11.1796875" customWidth="1"/>
    <col min="97" max="98" width="11.453125" customWidth="1"/>
    <col min="99" max="99" width="11.26953125" customWidth="1"/>
    <col min="100" max="100" width="11.453125" customWidth="1"/>
    <col min="101" max="103" width="11.26953125" customWidth="1"/>
    <col min="104" max="105" width="11.453125" customWidth="1"/>
    <col min="106" max="109" width="9.26953125" customWidth="1"/>
    <col min="111" max="111" width="9.54296875" customWidth="1"/>
    <col min="113" max="114" width="9.26953125" customWidth="1"/>
    <col min="116" max="116" width="9.26953125" customWidth="1"/>
    <col min="120" max="121" width="9.26953125" customWidth="1"/>
  </cols>
  <sheetData>
    <row r="1" spans="1:121" ht="17.5" thickBot="1">
      <c r="A1" s="82" t="s">
        <v>507</v>
      </c>
      <c r="B1" s="82"/>
      <c r="C1" s="82"/>
      <c r="D1" s="82"/>
      <c r="E1" s="82"/>
      <c r="F1" s="82"/>
      <c r="G1" s="82"/>
    </row>
    <row r="2" spans="1:121" ht="15" thickTop="1"/>
    <row r="3" spans="1:121" ht="88">
      <c r="B3" s="133" t="s">
        <v>231</v>
      </c>
      <c r="C3" s="133" t="s">
        <v>232</v>
      </c>
      <c r="D3" s="133" t="s">
        <v>233</v>
      </c>
      <c r="E3" s="133" t="s">
        <v>234</v>
      </c>
      <c r="F3" s="133" t="s">
        <v>235</v>
      </c>
      <c r="G3" s="133" t="s">
        <v>236</v>
      </c>
      <c r="H3" s="133" t="s">
        <v>237</v>
      </c>
      <c r="I3" s="133" t="s">
        <v>238</v>
      </c>
      <c r="J3" s="133" t="s">
        <v>239</v>
      </c>
      <c r="K3" s="133" t="s">
        <v>240</v>
      </c>
      <c r="L3" s="133" t="s">
        <v>241</v>
      </c>
      <c r="M3" s="133" t="s">
        <v>242</v>
      </c>
      <c r="N3" s="133" t="s">
        <v>243</v>
      </c>
      <c r="O3" s="133" t="s">
        <v>244</v>
      </c>
      <c r="P3" s="133" t="s">
        <v>245</v>
      </c>
      <c r="Q3" s="133" t="s">
        <v>246</v>
      </c>
      <c r="R3" s="133" t="s">
        <v>247</v>
      </c>
      <c r="S3" s="133" t="s">
        <v>248</v>
      </c>
      <c r="T3" s="133" t="s">
        <v>249</v>
      </c>
      <c r="U3" s="134" t="s">
        <v>250</v>
      </c>
      <c r="V3" s="134" t="s">
        <v>251</v>
      </c>
      <c r="W3" s="133" t="s">
        <v>252</v>
      </c>
      <c r="X3" s="133" t="s">
        <v>253</v>
      </c>
      <c r="Y3" s="133" t="s">
        <v>254</v>
      </c>
      <c r="Z3" s="135" t="s">
        <v>255</v>
      </c>
      <c r="AA3" s="136" t="s">
        <v>256</v>
      </c>
      <c r="AB3" s="135" t="s">
        <v>257</v>
      </c>
      <c r="AC3" s="133" t="s">
        <v>258</v>
      </c>
      <c r="AD3" s="133" t="s">
        <v>259</v>
      </c>
      <c r="AE3" s="134" t="s">
        <v>260</v>
      </c>
      <c r="AF3" s="134" t="s">
        <v>261</v>
      </c>
      <c r="AG3" s="135" t="s">
        <v>262</v>
      </c>
      <c r="AH3" s="133" t="s">
        <v>263</v>
      </c>
      <c r="AI3" s="137" t="s">
        <v>264</v>
      </c>
      <c r="AJ3" s="137" t="s">
        <v>265</v>
      </c>
      <c r="AK3" s="137" t="s">
        <v>266</v>
      </c>
      <c r="AL3" s="137" t="s">
        <v>267</v>
      </c>
      <c r="AM3" s="137" t="s">
        <v>268</v>
      </c>
      <c r="AN3" s="137" t="s">
        <v>269</v>
      </c>
      <c r="AO3" s="137" t="s">
        <v>270</v>
      </c>
      <c r="AP3" s="137" t="s">
        <v>271</v>
      </c>
      <c r="AQ3" s="137" t="s">
        <v>272</v>
      </c>
      <c r="AR3" s="137" t="s">
        <v>273</v>
      </c>
      <c r="AS3" s="137" t="s">
        <v>274</v>
      </c>
      <c r="AT3" s="137" t="s">
        <v>275</v>
      </c>
      <c r="AU3" s="137" t="s">
        <v>276</v>
      </c>
      <c r="AV3" s="137" t="s">
        <v>277</v>
      </c>
      <c r="AW3" s="138" t="s">
        <v>278</v>
      </c>
      <c r="AX3" s="138" t="s">
        <v>279</v>
      </c>
      <c r="AY3" s="138" t="s">
        <v>280</v>
      </c>
      <c r="AZ3" s="139" t="s">
        <v>281</v>
      </c>
      <c r="BA3" s="140" t="s">
        <v>282</v>
      </c>
      <c r="BB3" s="140" t="s">
        <v>283</v>
      </c>
      <c r="BC3" s="139" t="s">
        <v>284</v>
      </c>
      <c r="BD3" s="139" t="s">
        <v>285</v>
      </c>
      <c r="BE3" s="141" t="s">
        <v>286</v>
      </c>
      <c r="BF3" s="141" t="s">
        <v>287</v>
      </c>
      <c r="BG3" s="141" t="s">
        <v>288</v>
      </c>
      <c r="BH3" s="141" t="s">
        <v>289</v>
      </c>
      <c r="BI3" s="141" t="s">
        <v>290</v>
      </c>
      <c r="BJ3" s="142" t="s">
        <v>291</v>
      </c>
      <c r="BK3" s="142" t="s">
        <v>292</v>
      </c>
      <c r="BL3" s="142" t="s">
        <v>293</v>
      </c>
      <c r="BM3" s="142" t="s">
        <v>294</v>
      </c>
      <c r="BN3" s="142" t="s">
        <v>295</v>
      </c>
      <c r="BO3" s="143" t="s">
        <v>296</v>
      </c>
      <c r="BP3" s="144" t="s">
        <v>297</v>
      </c>
      <c r="BQ3" s="145" t="s">
        <v>298</v>
      </c>
      <c r="BR3" s="145" t="s">
        <v>299</v>
      </c>
      <c r="BS3" s="145" t="s">
        <v>300</v>
      </c>
      <c r="BT3" s="145" t="s">
        <v>301</v>
      </c>
      <c r="BU3" s="145" t="s">
        <v>302</v>
      </c>
      <c r="BV3" s="145" t="s">
        <v>303</v>
      </c>
      <c r="BW3" s="145" t="s">
        <v>304</v>
      </c>
      <c r="BX3" s="145" t="s">
        <v>305</v>
      </c>
      <c r="BY3" s="145" t="s">
        <v>306</v>
      </c>
      <c r="BZ3" s="145" t="s">
        <v>307</v>
      </c>
      <c r="CA3" s="145" t="s">
        <v>308</v>
      </c>
      <c r="CB3" s="146" t="s">
        <v>309</v>
      </c>
      <c r="CC3" s="146" t="s">
        <v>310</v>
      </c>
      <c r="CD3" s="146" t="s">
        <v>311</v>
      </c>
      <c r="CE3" s="146" t="s">
        <v>312</v>
      </c>
      <c r="CF3" s="146" t="s">
        <v>313</v>
      </c>
      <c r="CG3" s="146" t="s">
        <v>314</v>
      </c>
      <c r="CH3" s="146" t="s">
        <v>315</v>
      </c>
      <c r="CI3" s="146" t="s">
        <v>316</v>
      </c>
      <c r="CJ3" s="146" t="s">
        <v>317</v>
      </c>
      <c r="CK3" s="134" t="s">
        <v>318</v>
      </c>
      <c r="CL3" s="147" t="s">
        <v>319</v>
      </c>
      <c r="CM3" s="147" t="s">
        <v>320</v>
      </c>
      <c r="CN3" s="147" t="s">
        <v>321</v>
      </c>
      <c r="CO3" s="147" t="s">
        <v>322</v>
      </c>
      <c r="CP3" s="147" t="s">
        <v>323</v>
      </c>
      <c r="CQ3" s="147" t="s">
        <v>324</v>
      </c>
      <c r="CR3" s="147" t="s">
        <v>325</v>
      </c>
      <c r="CS3" s="147" t="s">
        <v>326</v>
      </c>
      <c r="CT3" s="147" t="s">
        <v>327</v>
      </c>
      <c r="CU3" s="147" t="s">
        <v>328</v>
      </c>
      <c r="CV3" s="147" t="s">
        <v>329</v>
      </c>
      <c r="CW3" s="148" t="s">
        <v>330</v>
      </c>
      <c r="CX3" s="148" t="s">
        <v>331</v>
      </c>
      <c r="CY3" s="149" t="s">
        <v>332</v>
      </c>
      <c r="CZ3" s="150" t="s">
        <v>333</v>
      </c>
      <c r="DA3" s="150" t="s">
        <v>334</v>
      </c>
      <c r="DB3" s="151" t="s">
        <v>335</v>
      </c>
      <c r="DC3" s="151" t="s">
        <v>336</v>
      </c>
      <c r="DD3" s="151" t="s">
        <v>337</v>
      </c>
      <c r="DE3" s="151" t="s">
        <v>338</v>
      </c>
      <c r="DF3" s="151" t="s">
        <v>339</v>
      </c>
      <c r="DG3" s="151" t="s">
        <v>340</v>
      </c>
      <c r="DH3" s="151" t="s">
        <v>341</v>
      </c>
      <c r="DI3" s="151" t="s">
        <v>342</v>
      </c>
      <c r="DJ3" s="151" t="s">
        <v>343</v>
      </c>
      <c r="DK3" s="151" t="s">
        <v>344</v>
      </c>
      <c r="DL3" s="151" t="s">
        <v>345</v>
      </c>
      <c r="DM3" s="152" t="s">
        <v>346</v>
      </c>
      <c r="DN3" s="152" t="s">
        <v>347</v>
      </c>
      <c r="DO3" s="153" t="s">
        <v>348</v>
      </c>
      <c r="DP3" s="154" t="s">
        <v>349</v>
      </c>
      <c r="DQ3" s="154" t="s">
        <v>350</v>
      </c>
    </row>
    <row r="4" spans="1:121">
      <c r="A4" t="s">
        <v>506</v>
      </c>
      <c r="B4" s="155" t="s">
        <v>351</v>
      </c>
      <c r="C4" s="155" t="s">
        <v>352</v>
      </c>
      <c r="D4" s="155" t="s">
        <v>353</v>
      </c>
      <c r="E4" s="155" t="s">
        <v>354</v>
      </c>
      <c r="F4" s="155" t="s">
        <v>355</v>
      </c>
      <c r="G4" s="155" t="s">
        <v>356</v>
      </c>
      <c r="H4" s="155" t="s">
        <v>357</v>
      </c>
      <c r="I4" s="155" t="s">
        <v>358</v>
      </c>
      <c r="J4" s="155" t="s">
        <v>359</v>
      </c>
      <c r="K4" s="155" t="s">
        <v>360</v>
      </c>
      <c r="L4" s="155" t="s">
        <v>361</v>
      </c>
      <c r="M4" s="155" t="s">
        <v>362</v>
      </c>
      <c r="N4" s="155" t="s">
        <v>363</v>
      </c>
      <c r="O4" s="155" t="s">
        <v>364</v>
      </c>
      <c r="P4" s="155" t="s">
        <v>365</v>
      </c>
      <c r="Q4" s="155" t="s">
        <v>366</v>
      </c>
      <c r="R4" s="155" t="s">
        <v>367</v>
      </c>
      <c r="S4" s="155" t="s">
        <v>368</v>
      </c>
      <c r="T4" s="155" t="s">
        <v>369</v>
      </c>
      <c r="U4" s="156" t="s">
        <v>370</v>
      </c>
      <c r="V4" s="156" t="s">
        <v>371</v>
      </c>
      <c r="W4" s="155" t="s">
        <v>372</v>
      </c>
      <c r="X4" s="155" t="s">
        <v>373</v>
      </c>
      <c r="Y4" s="155" t="s">
        <v>374</v>
      </c>
      <c r="Z4" s="157" t="s">
        <v>375</v>
      </c>
      <c r="AA4" s="158" t="s">
        <v>376</v>
      </c>
      <c r="AB4" s="157" t="s">
        <v>377</v>
      </c>
      <c r="AC4" s="155" t="s">
        <v>378</v>
      </c>
      <c r="AD4" s="155" t="s">
        <v>379</v>
      </c>
      <c r="AE4" s="156" t="s">
        <v>380</v>
      </c>
      <c r="AF4" s="156" t="s">
        <v>381</v>
      </c>
      <c r="AG4" s="157" t="s">
        <v>382</v>
      </c>
      <c r="AH4" s="155" t="s">
        <v>383</v>
      </c>
      <c r="AI4" s="159" t="s">
        <v>384</v>
      </c>
      <c r="AJ4" s="159" t="s">
        <v>385</v>
      </c>
      <c r="AK4" s="159" t="s">
        <v>386</v>
      </c>
      <c r="AL4" s="159" t="s">
        <v>387</v>
      </c>
      <c r="AM4" s="159" t="s">
        <v>388</v>
      </c>
      <c r="AN4" s="159" t="s">
        <v>389</v>
      </c>
      <c r="AO4" s="159" t="s">
        <v>390</v>
      </c>
      <c r="AP4" s="159" t="s">
        <v>391</v>
      </c>
      <c r="AQ4" s="159" t="s">
        <v>392</v>
      </c>
      <c r="AR4" s="159" t="s">
        <v>393</v>
      </c>
      <c r="AS4" s="159" t="s">
        <v>394</v>
      </c>
      <c r="AT4" s="159" t="s">
        <v>395</v>
      </c>
      <c r="AU4" s="159" t="s">
        <v>396</v>
      </c>
      <c r="AV4" s="159" t="s">
        <v>397</v>
      </c>
      <c r="AW4" s="160" t="s">
        <v>398</v>
      </c>
      <c r="AX4" s="160" t="s">
        <v>399</v>
      </c>
      <c r="AY4" s="160" t="s">
        <v>400</v>
      </c>
      <c r="AZ4" s="161" t="s">
        <v>401</v>
      </c>
      <c r="BA4" s="162" t="s">
        <v>402</v>
      </c>
      <c r="BB4" s="162" t="s">
        <v>403</v>
      </c>
      <c r="BC4" s="161" t="s">
        <v>404</v>
      </c>
      <c r="BD4" s="161" t="s">
        <v>405</v>
      </c>
      <c r="BE4" s="163" t="s">
        <v>406</v>
      </c>
      <c r="BF4" s="163" t="s">
        <v>407</v>
      </c>
      <c r="BG4" s="163" t="s">
        <v>408</v>
      </c>
      <c r="BH4" s="163" t="s">
        <v>409</v>
      </c>
      <c r="BI4" s="163" t="s">
        <v>410</v>
      </c>
      <c r="BJ4" s="164" t="s">
        <v>411</v>
      </c>
      <c r="BK4" s="164" t="s">
        <v>412</v>
      </c>
      <c r="BL4" s="164" t="s">
        <v>413</v>
      </c>
      <c r="BM4" s="164" t="s">
        <v>414</v>
      </c>
      <c r="BN4" s="164" t="s">
        <v>415</v>
      </c>
      <c r="BO4" s="165" t="s">
        <v>416</v>
      </c>
      <c r="BP4" s="166" t="s">
        <v>417</v>
      </c>
      <c r="BQ4" s="167" t="s">
        <v>418</v>
      </c>
      <c r="BR4" s="167" t="s">
        <v>419</v>
      </c>
      <c r="BS4" s="167" t="s">
        <v>420</v>
      </c>
      <c r="BT4" s="167" t="s">
        <v>421</v>
      </c>
      <c r="BU4" s="167" t="s">
        <v>422</v>
      </c>
      <c r="BV4" s="167" t="s">
        <v>423</v>
      </c>
      <c r="BW4" s="167" t="s">
        <v>424</v>
      </c>
      <c r="BX4" s="167" t="s">
        <v>425</v>
      </c>
      <c r="BY4" s="167" t="s">
        <v>426</v>
      </c>
      <c r="BZ4" s="167" t="s">
        <v>427</v>
      </c>
      <c r="CA4" s="167" t="s">
        <v>428</v>
      </c>
      <c r="CB4" s="168" t="s">
        <v>429</v>
      </c>
      <c r="CC4" s="168" t="s">
        <v>430</v>
      </c>
      <c r="CD4" s="168" t="s">
        <v>431</v>
      </c>
      <c r="CE4" s="168" t="s">
        <v>432</v>
      </c>
      <c r="CF4" s="168" t="s">
        <v>433</v>
      </c>
      <c r="CG4" s="168" t="s">
        <v>434</v>
      </c>
      <c r="CH4" s="168" t="s">
        <v>435</v>
      </c>
      <c r="CI4" s="168" t="s">
        <v>436</v>
      </c>
      <c r="CJ4" s="168" t="s">
        <v>437</v>
      </c>
      <c r="CK4" s="156" t="s">
        <v>438</v>
      </c>
      <c r="CL4" s="169" t="s">
        <v>439</v>
      </c>
      <c r="CM4" s="169" t="s">
        <v>440</v>
      </c>
      <c r="CN4" s="169" t="s">
        <v>441</v>
      </c>
      <c r="CO4" s="169" t="s">
        <v>442</v>
      </c>
      <c r="CP4" s="169" t="s">
        <v>443</v>
      </c>
      <c r="CQ4" s="169" t="s">
        <v>444</v>
      </c>
      <c r="CR4" s="169" t="s">
        <v>445</v>
      </c>
      <c r="CS4" s="169" t="s">
        <v>446</v>
      </c>
      <c r="CT4" s="169" t="s">
        <v>447</v>
      </c>
      <c r="CU4" s="169" t="s">
        <v>448</v>
      </c>
      <c r="CV4" s="169" t="s">
        <v>449</v>
      </c>
      <c r="CW4" s="170" t="s">
        <v>450</v>
      </c>
      <c r="CX4" s="170" t="s">
        <v>451</v>
      </c>
      <c r="CY4" s="171" t="s">
        <v>452</v>
      </c>
      <c r="CZ4" s="172" t="s">
        <v>453</v>
      </c>
      <c r="DA4" s="172" t="s">
        <v>454</v>
      </c>
      <c r="DB4" s="173" t="s">
        <v>455</v>
      </c>
      <c r="DC4" s="173" t="s">
        <v>456</v>
      </c>
      <c r="DD4" s="173" t="s">
        <v>457</v>
      </c>
      <c r="DE4" s="173" t="s">
        <v>458</v>
      </c>
      <c r="DF4" s="173" t="s">
        <v>459</v>
      </c>
      <c r="DG4" s="173" t="s">
        <v>460</v>
      </c>
      <c r="DH4" s="173" t="s">
        <v>461</v>
      </c>
      <c r="DI4" s="173" t="s">
        <v>462</v>
      </c>
      <c r="DJ4" s="173" t="s">
        <v>463</v>
      </c>
      <c r="DK4" s="173" t="s">
        <v>464</v>
      </c>
      <c r="DL4" s="173" t="s">
        <v>465</v>
      </c>
      <c r="DM4" s="174" t="s">
        <v>466</v>
      </c>
      <c r="DN4" s="174" t="s">
        <v>467</v>
      </c>
      <c r="DO4" s="175" t="s">
        <v>468</v>
      </c>
      <c r="DP4" s="176" t="s">
        <v>469</v>
      </c>
      <c r="DQ4" s="176" t="s">
        <v>470</v>
      </c>
    </row>
    <row r="5" spans="1:121">
      <c r="A5" s="247">
        <v>2019</v>
      </c>
      <c r="B5" s="177">
        <v>3308</v>
      </c>
      <c r="C5" s="177" t="s">
        <v>471</v>
      </c>
      <c r="D5" s="177" t="s">
        <v>472</v>
      </c>
      <c r="E5" s="177">
        <v>976</v>
      </c>
      <c r="F5" s="177" t="s">
        <v>473</v>
      </c>
      <c r="G5" s="177">
        <v>17585</v>
      </c>
      <c r="H5" s="177" t="s">
        <v>474</v>
      </c>
      <c r="I5" s="177">
        <v>17632</v>
      </c>
      <c r="J5" s="177" t="s">
        <v>475</v>
      </c>
      <c r="K5" s="177" t="s">
        <v>476</v>
      </c>
      <c r="L5" s="177" t="s">
        <v>477</v>
      </c>
      <c r="M5" s="177" t="s">
        <v>478</v>
      </c>
      <c r="N5" s="177" t="s">
        <v>479</v>
      </c>
      <c r="O5" s="177" t="s">
        <v>476</v>
      </c>
      <c r="P5" s="177" t="s">
        <v>480</v>
      </c>
      <c r="Q5" s="177" t="s">
        <v>481</v>
      </c>
      <c r="R5" s="177" t="s">
        <v>482</v>
      </c>
      <c r="S5" s="177">
        <v>37.619746999999997</v>
      </c>
      <c r="T5" s="177">
        <v>-88.953113999999999</v>
      </c>
      <c r="U5" s="178">
        <v>4</v>
      </c>
      <c r="V5" s="178">
        <v>4</v>
      </c>
      <c r="W5" s="177" t="s">
        <v>483</v>
      </c>
      <c r="X5" s="177" t="s">
        <v>484</v>
      </c>
      <c r="Y5" s="177" t="s">
        <v>485</v>
      </c>
      <c r="Z5" s="179">
        <v>0.44771</v>
      </c>
      <c r="AA5" s="180">
        <v>422</v>
      </c>
      <c r="AB5" s="179">
        <v>0.587148877924214</v>
      </c>
      <c r="AC5" s="177"/>
      <c r="AD5" s="177"/>
      <c r="AE5" s="178"/>
      <c r="AF5" s="178"/>
      <c r="AG5" s="179"/>
      <c r="AH5" s="177"/>
      <c r="AI5" s="178">
        <v>21839992.592999998</v>
      </c>
      <c r="AJ5" s="178">
        <v>9987203.4049999993</v>
      </c>
      <c r="AK5" s="178">
        <v>21839992.592999998</v>
      </c>
      <c r="AL5" s="178">
        <v>9987203.4049999993</v>
      </c>
      <c r="AM5" s="178">
        <v>1655061</v>
      </c>
      <c r="AN5" s="178">
        <v>750775</v>
      </c>
      <c r="AO5" s="178">
        <v>915.68700000000001</v>
      </c>
      <c r="AP5" s="178">
        <v>406.43900000000002</v>
      </c>
      <c r="AQ5" s="178">
        <v>3699.366</v>
      </c>
      <c r="AR5" s="178">
        <v>2306651.1</v>
      </c>
      <c r="AS5" s="178">
        <v>463348.82900000003</v>
      </c>
      <c r="AT5" s="178">
        <v>67396.233999999997</v>
      </c>
      <c r="AU5" s="178">
        <v>2321962.679</v>
      </c>
      <c r="AV5" s="181" t="s">
        <v>486</v>
      </c>
      <c r="AW5" s="182">
        <v>1.107</v>
      </c>
      <c r="AX5" s="182">
        <v>1.083</v>
      </c>
      <c r="AY5" s="182">
        <v>4.47</v>
      </c>
      <c r="AZ5" s="182">
        <v>2787.3910000000001</v>
      </c>
      <c r="BA5" s="182">
        <v>0.28000000000000003</v>
      </c>
      <c r="BB5" s="182">
        <v>4.1000000000000002E-2</v>
      </c>
      <c r="BC5" s="182">
        <v>2805.8939999999998</v>
      </c>
      <c r="BD5" s="184" t="s">
        <v>486</v>
      </c>
      <c r="BE5" s="182">
        <v>8.4000000000000005E-2</v>
      </c>
      <c r="BF5" s="182">
        <v>8.1000000000000003E-2</v>
      </c>
      <c r="BG5" s="182">
        <v>0.33900000000000002</v>
      </c>
      <c r="BH5" s="182">
        <v>211.232</v>
      </c>
      <c r="BI5" s="184" t="s">
        <v>486</v>
      </c>
      <c r="BJ5" s="182">
        <v>1.107</v>
      </c>
      <c r="BK5" s="182">
        <v>1.083</v>
      </c>
      <c r="BL5" s="182">
        <v>4.47</v>
      </c>
      <c r="BM5" s="182">
        <v>2787.3910000000001</v>
      </c>
      <c r="BN5" s="182">
        <v>0.28000000000000003</v>
      </c>
      <c r="BO5" s="178">
        <v>4.1000000000000002E-2</v>
      </c>
      <c r="BP5" s="185" t="s">
        <v>486</v>
      </c>
      <c r="BQ5" s="178">
        <v>915.68700000000001</v>
      </c>
      <c r="BR5" s="178">
        <v>406.43900000000002</v>
      </c>
      <c r="BS5" s="178">
        <v>3699.366</v>
      </c>
      <c r="BT5" s="178">
        <v>2306651.1</v>
      </c>
      <c r="BU5" s="178">
        <v>463348.82900000003</v>
      </c>
      <c r="BV5" s="178">
        <v>67396.233999999997</v>
      </c>
      <c r="BW5" s="186" t="s">
        <v>486</v>
      </c>
      <c r="BX5" s="178">
        <v>21839992.592999998</v>
      </c>
      <c r="BY5" s="178">
        <v>9987203.4049999993</v>
      </c>
      <c r="BZ5" s="178">
        <v>21839992.592999998</v>
      </c>
      <c r="CA5" s="178">
        <v>9987203.4049999993</v>
      </c>
      <c r="CB5" s="177" t="s">
        <v>487</v>
      </c>
      <c r="CC5" s="177" t="s">
        <v>487</v>
      </c>
      <c r="CD5" s="177" t="s">
        <v>487</v>
      </c>
      <c r="CE5" s="177" t="s">
        <v>487</v>
      </c>
      <c r="CF5" s="177" t="s">
        <v>488</v>
      </c>
      <c r="CG5" s="177" t="s">
        <v>488</v>
      </c>
      <c r="CH5" s="177" t="s">
        <v>489</v>
      </c>
      <c r="CI5" s="177" t="s">
        <v>487</v>
      </c>
      <c r="CJ5" s="177" t="s">
        <v>487</v>
      </c>
      <c r="CK5" s="178">
        <v>13195.884043947701</v>
      </c>
      <c r="CL5" s="178">
        <v>1650453.7</v>
      </c>
      <c r="CM5" s="178">
        <v>1140.002</v>
      </c>
      <c r="CN5" s="178">
        <v>3467.2640000000001</v>
      </c>
      <c r="CO5" s="178">
        <v>0</v>
      </c>
      <c r="CP5" s="178">
        <v>0</v>
      </c>
      <c r="CQ5" s="178">
        <v>0</v>
      </c>
      <c r="CR5" s="178">
        <v>0</v>
      </c>
      <c r="CS5" s="178">
        <v>0</v>
      </c>
      <c r="CT5" s="178">
        <v>0</v>
      </c>
      <c r="CU5" s="178">
        <v>0</v>
      </c>
      <c r="CV5" s="178">
        <v>0</v>
      </c>
      <c r="CW5" s="178">
        <v>1655060.966</v>
      </c>
      <c r="CX5" s="178">
        <v>0</v>
      </c>
      <c r="CY5" s="178">
        <v>0</v>
      </c>
      <c r="CZ5" s="180">
        <v>1655060.966</v>
      </c>
      <c r="DA5" s="180">
        <v>0</v>
      </c>
      <c r="DB5" s="183">
        <v>99.721625602038401</v>
      </c>
      <c r="DC5" s="183">
        <v>6.8879758716997003E-2</v>
      </c>
      <c r="DD5" s="183">
        <v>0.20949463924460701</v>
      </c>
      <c r="DE5" s="180">
        <v>0</v>
      </c>
      <c r="DF5" s="180">
        <v>0</v>
      </c>
      <c r="DG5" s="180">
        <v>0</v>
      </c>
      <c r="DH5" s="180">
        <v>0</v>
      </c>
      <c r="DI5" s="180">
        <v>0</v>
      </c>
      <c r="DJ5" s="180">
        <v>0</v>
      </c>
      <c r="DK5" s="180">
        <v>0</v>
      </c>
      <c r="DL5" s="180">
        <v>0</v>
      </c>
      <c r="DM5" s="180">
        <v>100</v>
      </c>
      <c r="DN5" s="180">
        <v>0</v>
      </c>
      <c r="DO5" s="180">
        <v>0</v>
      </c>
      <c r="DP5" s="180">
        <v>100</v>
      </c>
      <c r="DQ5" s="180">
        <v>0</v>
      </c>
    </row>
    <row r="6" spans="1:121">
      <c r="A6" s="247">
        <v>2019</v>
      </c>
      <c r="B6" s="177">
        <v>3328</v>
      </c>
      <c r="C6" s="177" t="s">
        <v>471</v>
      </c>
      <c r="D6" s="177" t="s">
        <v>490</v>
      </c>
      <c r="E6" s="177">
        <v>6017</v>
      </c>
      <c r="F6" s="177" t="s">
        <v>491</v>
      </c>
      <c r="G6" s="177">
        <v>56697</v>
      </c>
      <c r="H6" s="177" t="s">
        <v>492</v>
      </c>
      <c r="I6" s="177">
        <v>520</v>
      </c>
      <c r="J6" s="177" t="s">
        <v>475</v>
      </c>
      <c r="K6" s="177" t="s">
        <v>476</v>
      </c>
      <c r="L6" s="177" t="s">
        <v>477</v>
      </c>
      <c r="M6" s="177" t="s">
        <v>478</v>
      </c>
      <c r="N6" s="177" t="s">
        <v>479</v>
      </c>
      <c r="O6" s="177" t="s">
        <v>476</v>
      </c>
      <c r="P6" s="177" t="s">
        <v>480</v>
      </c>
      <c r="Q6" s="177" t="s">
        <v>493</v>
      </c>
      <c r="R6" s="177" t="s">
        <v>494</v>
      </c>
      <c r="S6" s="177">
        <v>38.936100000000003</v>
      </c>
      <c r="T6" s="177">
        <v>-88.278099999999995</v>
      </c>
      <c r="U6" s="178">
        <v>2</v>
      </c>
      <c r="V6" s="178">
        <v>2</v>
      </c>
      <c r="W6" s="177" t="s">
        <v>495</v>
      </c>
      <c r="X6" s="177" t="s">
        <v>484</v>
      </c>
      <c r="Y6" s="177" t="s">
        <v>485</v>
      </c>
      <c r="Z6" s="179">
        <v>0.30787999999999999</v>
      </c>
      <c r="AA6" s="180">
        <v>1234.8</v>
      </c>
      <c r="AB6" s="179">
        <v>0.82020510965856197</v>
      </c>
      <c r="AC6" s="177"/>
      <c r="AD6" s="177"/>
      <c r="AE6" s="178"/>
      <c r="AF6" s="178"/>
      <c r="AG6" s="179"/>
      <c r="AH6" s="177"/>
      <c r="AI6" s="178">
        <v>36018004.954000004</v>
      </c>
      <c r="AJ6" s="178">
        <v>18181795.859999999</v>
      </c>
      <c r="AK6" s="178">
        <v>36018004.954000004</v>
      </c>
      <c r="AL6" s="178">
        <v>18181795.859999999</v>
      </c>
      <c r="AM6" s="178">
        <v>3330258</v>
      </c>
      <c r="AN6" s="178">
        <v>1669336</v>
      </c>
      <c r="AO6" s="178">
        <v>1618.4829999999999</v>
      </c>
      <c r="AP6" s="178">
        <v>847.12800000000004</v>
      </c>
      <c r="AQ6" s="178">
        <v>7742.8980000000001</v>
      </c>
      <c r="AR6" s="178">
        <v>3777566.554</v>
      </c>
      <c r="AS6" s="178">
        <v>85680.895999999993</v>
      </c>
      <c r="AT6" s="178">
        <v>127534.496</v>
      </c>
      <c r="AU6" s="178">
        <v>3798234.05</v>
      </c>
      <c r="AV6" s="181" t="s">
        <v>486</v>
      </c>
      <c r="AW6" s="182">
        <v>0.97199999999999998</v>
      </c>
      <c r="AX6" s="182">
        <v>1.0149999999999999</v>
      </c>
      <c r="AY6" s="182">
        <v>4.6500000000000004</v>
      </c>
      <c r="AZ6" s="182">
        <v>2268.6329999999998</v>
      </c>
      <c r="BA6" s="182">
        <v>2.5999999999999999E-2</v>
      </c>
      <c r="BB6" s="182">
        <v>3.7999999999999999E-2</v>
      </c>
      <c r="BC6" s="182">
        <v>2281.0450000000001</v>
      </c>
      <c r="BD6" s="184" t="s">
        <v>486</v>
      </c>
      <c r="BE6" s="182">
        <v>0.09</v>
      </c>
      <c r="BF6" s="182">
        <v>9.2999999999999999E-2</v>
      </c>
      <c r="BG6" s="182">
        <v>0.43</v>
      </c>
      <c r="BH6" s="182">
        <v>209.76</v>
      </c>
      <c r="BI6" s="184" t="s">
        <v>486</v>
      </c>
      <c r="BJ6" s="182">
        <v>0.97199999999999998</v>
      </c>
      <c r="BK6" s="182">
        <v>1.0149999999999999</v>
      </c>
      <c r="BL6" s="182">
        <v>4.6500000000000004</v>
      </c>
      <c r="BM6" s="182">
        <v>2268.6329999999998</v>
      </c>
      <c r="BN6" s="182">
        <v>2.5999999999999999E-2</v>
      </c>
      <c r="BO6" s="178">
        <v>3.7999999999999999E-2</v>
      </c>
      <c r="BP6" s="185" t="s">
        <v>486</v>
      </c>
      <c r="BQ6" s="178">
        <v>1618.4829999999999</v>
      </c>
      <c r="BR6" s="178">
        <v>847.12800000000004</v>
      </c>
      <c r="BS6" s="178">
        <v>7742.8980000000001</v>
      </c>
      <c r="BT6" s="178">
        <v>3777566.554</v>
      </c>
      <c r="BU6" s="178">
        <v>85680.895999999993</v>
      </c>
      <c r="BV6" s="178">
        <v>127534.496</v>
      </c>
      <c r="BW6" s="186" t="s">
        <v>486</v>
      </c>
      <c r="BX6" s="178">
        <v>36018004.954000004</v>
      </c>
      <c r="BY6" s="178">
        <v>18181795.859999999</v>
      </c>
      <c r="BZ6" s="178">
        <v>36018004.954000004</v>
      </c>
      <c r="CA6" s="178">
        <v>18181795.859999999</v>
      </c>
      <c r="CB6" s="177" t="s">
        <v>487</v>
      </c>
      <c r="CC6" s="177" t="s">
        <v>487</v>
      </c>
      <c r="CD6" s="177" t="s">
        <v>487</v>
      </c>
      <c r="CE6" s="177" t="s">
        <v>487</v>
      </c>
      <c r="CF6" s="177" t="s">
        <v>488</v>
      </c>
      <c r="CG6" s="177" t="s">
        <v>488</v>
      </c>
      <c r="CH6" s="177" t="s">
        <v>489</v>
      </c>
      <c r="CI6" s="177" t="s">
        <v>487</v>
      </c>
      <c r="CJ6" s="177" t="s">
        <v>487</v>
      </c>
      <c r="CK6" s="178">
        <v>10815.379804276599</v>
      </c>
      <c r="CL6" s="178">
        <v>3320361</v>
      </c>
      <c r="CM6" s="178">
        <v>9896.9850000000006</v>
      </c>
      <c r="CN6" s="178">
        <v>0</v>
      </c>
      <c r="CO6" s="178">
        <v>0</v>
      </c>
      <c r="CP6" s="178">
        <v>0</v>
      </c>
      <c r="CQ6" s="178">
        <v>0</v>
      </c>
      <c r="CR6" s="178">
        <v>0</v>
      </c>
      <c r="CS6" s="178">
        <v>0</v>
      </c>
      <c r="CT6" s="178">
        <v>0</v>
      </c>
      <c r="CU6" s="178">
        <v>0</v>
      </c>
      <c r="CV6" s="178">
        <v>0</v>
      </c>
      <c r="CW6" s="178">
        <v>3330257.9849999999</v>
      </c>
      <c r="CX6" s="178">
        <v>0</v>
      </c>
      <c r="CY6" s="178">
        <v>0</v>
      </c>
      <c r="CZ6" s="180">
        <v>3330257.9849999999</v>
      </c>
      <c r="DA6" s="180">
        <v>0</v>
      </c>
      <c r="DB6" s="180">
        <v>99.702816266950606</v>
      </c>
      <c r="DC6" s="180">
        <v>0.29718373304943801</v>
      </c>
      <c r="DD6" s="180">
        <v>0</v>
      </c>
      <c r="DE6" s="180">
        <v>0</v>
      </c>
      <c r="DF6" s="180">
        <v>0</v>
      </c>
      <c r="DG6" s="180">
        <v>0</v>
      </c>
      <c r="DH6" s="180">
        <v>0</v>
      </c>
      <c r="DI6" s="180">
        <v>0</v>
      </c>
      <c r="DJ6" s="180">
        <v>0</v>
      </c>
      <c r="DK6" s="180">
        <v>0</v>
      </c>
      <c r="DL6" s="180">
        <v>0</v>
      </c>
      <c r="DM6" s="180">
        <v>100</v>
      </c>
      <c r="DN6" s="180">
        <v>0</v>
      </c>
      <c r="DO6" s="180">
        <v>0</v>
      </c>
      <c r="DP6" s="180">
        <v>100</v>
      </c>
      <c r="DQ6" s="180">
        <v>0</v>
      </c>
    </row>
    <row r="7" spans="1:121">
      <c r="A7" s="247">
        <v>2019</v>
      </c>
      <c r="B7" s="177">
        <v>3343</v>
      </c>
      <c r="C7" s="177" t="s">
        <v>471</v>
      </c>
      <c r="D7" s="177" t="s">
        <v>496</v>
      </c>
      <c r="E7" s="177">
        <v>57675</v>
      </c>
      <c r="F7" s="177" t="s">
        <v>491</v>
      </c>
      <c r="G7" s="177">
        <v>56697</v>
      </c>
      <c r="H7" s="177" t="s">
        <v>497</v>
      </c>
      <c r="I7" s="177">
        <v>56215</v>
      </c>
      <c r="J7" s="177" t="s">
        <v>475</v>
      </c>
      <c r="K7" s="177" t="s">
        <v>476</v>
      </c>
      <c r="L7" s="177" t="s">
        <v>477</v>
      </c>
      <c r="M7" s="177" t="s">
        <v>478</v>
      </c>
      <c r="N7" s="177" t="s">
        <v>479</v>
      </c>
      <c r="O7" s="177" t="s">
        <v>476</v>
      </c>
      <c r="P7" s="177" t="s">
        <v>480</v>
      </c>
      <c r="Q7" s="177" t="s">
        <v>498</v>
      </c>
      <c r="R7" s="177" t="s">
        <v>499</v>
      </c>
      <c r="S7" s="177">
        <v>40.46405</v>
      </c>
      <c r="T7" s="177">
        <v>-88.021517000000003</v>
      </c>
      <c r="U7" s="178">
        <v>0</v>
      </c>
      <c r="V7" s="178"/>
      <c r="W7" s="177" t="s">
        <v>500</v>
      </c>
      <c r="X7" s="177" t="s">
        <v>501</v>
      </c>
      <c r="Y7" s="177"/>
      <c r="Z7" s="179">
        <v>0.32593</v>
      </c>
      <c r="AA7" s="180">
        <v>150.4</v>
      </c>
      <c r="AB7" s="179"/>
      <c r="AC7" s="177"/>
      <c r="AD7" s="177"/>
      <c r="AE7" s="178"/>
      <c r="AF7" s="178"/>
      <c r="AG7" s="179"/>
      <c r="AH7" s="177"/>
      <c r="AI7" s="178"/>
      <c r="AJ7" s="178"/>
      <c r="AK7" s="178">
        <v>3964313</v>
      </c>
      <c r="AL7" s="178">
        <v>1028888</v>
      </c>
      <c r="AM7" s="178">
        <v>429410</v>
      </c>
      <c r="AN7" s="178">
        <v>111448</v>
      </c>
      <c r="AO7" s="178"/>
      <c r="AP7" s="178"/>
      <c r="AQ7" s="178"/>
      <c r="AR7" s="178">
        <v>0</v>
      </c>
      <c r="AS7" s="178">
        <v>0</v>
      </c>
      <c r="AT7" s="178">
        <v>0</v>
      </c>
      <c r="AU7" s="178">
        <v>0</v>
      </c>
      <c r="AV7" s="181" t="s">
        <v>486</v>
      </c>
      <c r="AW7" s="182"/>
      <c r="AX7" s="182"/>
      <c r="AY7" s="182"/>
      <c r="AZ7" s="182">
        <v>0</v>
      </c>
      <c r="BA7" s="182">
        <v>0</v>
      </c>
      <c r="BB7" s="182">
        <v>0</v>
      </c>
      <c r="BC7" s="182">
        <v>0</v>
      </c>
      <c r="BD7" s="184" t="s">
        <v>486</v>
      </c>
      <c r="BE7" s="182"/>
      <c r="BF7" s="182"/>
      <c r="BG7" s="182"/>
      <c r="BH7" s="182"/>
      <c r="BI7" s="184" t="s">
        <v>486</v>
      </c>
      <c r="BJ7" s="182"/>
      <c r="BK7" s="182"/>
      <c r="BL7" s="182"/>
      <c r="BM7" s="182"/>
      <c r="BN7" s="182"/>
      <c r="BO7" s="178"/>
      <c r="BP7" s="185" t="s">
        <v>486</v>
      </c>
      <c r="BQ7" s="178"/>
      <c r="BR7" s="178"/>
      <c r="BS7" s="178"/>
      <c r="BT7" s="178">
        <v>0</v>
      </c>
      <c r="BU7" s="178">
        <v>0</v>
      </c>
      <c r="BV7" s="178">
        <v>0</v>
      </c>
      <c r="BW7" s="186" t="s">
        <v>486</v>
      </c>
      <c r="BX7" s="178">
        <v>0</v>
      </c>
      <c r="BY7" s="178">
        <v>0</v>
      </c>
      <c r="BZ7" s="178">
        <v>3964313</v>
      </c>
      <c r="CA7" s="178">
        <v>1028888</v>
      </c>
      <c r="CB7" s="177"/>
      <c r="CC7" s="177"/>
      <c r="CD7" s="177"/>
      <c r="CE7" s="177" t="s">
        <v>488</v>
      </c>
      <c r="CF7" s="177" t="s">
        <v>488</v>
      </c>
      <c r="CG7" s="177" t="s">
        <v>488</v>
      </c>
      <c r="CH7" s="177" t="s">
        <v>489</v>
      </c>
      <c r="CI7" s="177" t="s">
        <v>488</v>
      </c>
      <c r="CJ7" s="177" t="s">
        <v>488</v>
      </c>
      <c r="CK7" s="178"/>
      <c r="CL7" s="178">
        <v>0</v>
      </c>
      <c r="CM7" s="178">
        <v>0</v>
      </c>
      <c r="CN7" s="178">
        <v>0</v>
      </c>
      <c r="CO7" s="178">
        <v>0</v>
      </c>
      <c r="CP7" s="178">
        <v>0</v>
      </c>
      <c r="CQ7" s="178">
        <v>0</v>
      </c>
      <c r="CR7" s="178">
        <v>429410</v>
      </c>
      <c r="CS7" s="178">
        <v>0</v>
      </c>
      <c r="CT7" s="178">
        <v>0</v>
      </c>
      <c r="CU7" s="178">
        <v>0</v>
      </c>
      <c r="CV7" s="178">
        <v>0</v>
      </c>
      <c r="CW7" s="178">
        <v>0</v>
      </c>
      <c r="CX7" s="178">
        <v>429410</v>
      </c>
      <c r="CY7" s="178">
        <v>429410</v>
      </c>
      <c r="CZ7" s="180">
        <v>0</v>
      </c>
      <c r="DA7" s="180">
        <v>429410</v>
      </c>
      <c r="DB7" s="180">
        <v>0</v>
      </c>
      <c r="DC7" s="180">
        <v>0</v>
      </c>
      <c r="DD7" s="180">
        <v>0</v>
      </c>
      <c r="DE7" s="180">
        <v>0</v>
      </c>
      <c r="DF7" s="180">
        <v>0</v>
      </c>
      <c r="DG7" s="180">
        <v>0</v>
      </c>
      <c r="DH7" s="180">
        <v>100</v>
      </c>
      <c r="DI7" s="180">
        <v>0</v>
      </c>
      <c r="DJ7" s="180">
        <v>0</v>
      </c>
      <c r="DK7" s="180">
        <v>0</v>
      </c>
      <c r="DL7" s="180">
        <v>0</v>
      </c>
      <c r="DM7" s="180">
        <v>0</v>
      </c>
      <c r="DN7" s="180">
        <v>100</v>
      </c>
      <c r="DO7" s="180">
        <v>100</v>
      </c>
      <c r="DP7" s="180">
        <v>0</v>
      </c>
      <c r="DQ7" s="180">
        <v>100</v>
      </c>
    </row>
    <row r="8" spans="1:121">
      <c r="A8" s="247">
        <v>2019</v>
      </c>
      <c r="B8" s="177">
        <v>3346</v>
      </c>
      <c r="C8" s="177" t="s">
        <v>471</v>
      </c>
      <c r="D8" s="177" t="s">
        <v>502</v>
      </c>
      <c r="E8" s="177">
        <v>55856</v>
      </c>
      <c r="F8" s="177" t="s">
        <v>491</v>
      </c>
      <c r="G8" s="177">
        <v>56697</v>
      </c>
      <c r="H8" s="177" t="s">
        <v>503</v>
      </c>
      <c r="I8" s="177">
        <v>15330</v>
      </c>
      <c r="J8" s="177" t="s">
        <v>475</v>
      </c>
      <c r="K8" s="177" t="s">
        <v>476</v>
      </c>
      <c r="L8" s="177" t="s">
        <v>477</v>
      </c>
      <c r="M8" s="177" t="s">
        <v>478</v>
      </c>
      <c r="N8" s="177" t="s">
        <v>479</v>
      </c>
      <c r="O8" s="177" t="s">
        <v>476</v>
      </c>
      <c r="P8" s="177" t="s">
        <v>480</v>
      </c>
      <c r="Q8" s="177" t="s">
        <v>504</v>
      </c>
      <c r="R8" s="177" t="s">
        <v>505</v>
      </c>
      <c r="S8" s="177">
        <v>38.279167000000001</v>
      </c>
      <c r="T8" s="177">
        <v>-89.666944000000001</v>
      </c>
      <c r="U8" s="178">
        <v>2</v>
      </c>
      <c r="V8" s="178"/>
      <c r="W8" s="177" t="s">
        <v>483</v>
      </c>
      <c r="X8" s="177" t="s">
        <v>484</v>
      </c>
      <c r="Y8" s="177" t="s">
        <v>485</v>
      </c>
      <c r="Z8" s="179">
        <v>0.68642999999999998</v>
      </c>
      <c r="AA8" s="180">
        <v>1766</v>
      </c>
      <c r="AB8" s="179">
        <v>0.18928601901984199</v>
      </c>
      <c r="AC8" s="177"/>
      <c r="AD8" s="177"/>
      <c r="AE8" s="178"/>
      <c r="AF8" s="178"/>
      <c r="AG8" s="179"/>
      <c r="AH8" s="177"/>
      <c r="AI8" s="178">
        <v>111772257.27500001</v>
      </c>
      <c r="AJ8" s="178">
        <v>54940979.145000003</v>
      </c>
      <c r="AK8" s="178">
        <v>111772257.27500001</v>
      </c>
      <c r="AL8" s="178">
        <v>54940979.145000003</v>
      </c>
      <c r="AM8" s="178">
        <v>10619157</v>
      </c>
      <c r="AN8" s="178">
        <v>5154691</v>
      </c>
      <c r="AO8" s="178">
        <v>3547.3490000000002</v>
      </c>
      <c r="AP8" s="178">
        <v>1729.125</v>
      </c>
      <c r="AQ8" s="178">
        <v>8630.5849999999991</v>
      </c>
      <c r="AR8" s="178">
        <v>11467828.908</v>
      </c>
      <c r="AS8" s="178">
        <v>2407442.9929999998</v>
      </c>
      <c r="AT8" s="178">
        <v>350143.8</v>
      </c>
      <c r="AU8" s="178">
        <v>11547379.347999999</v>
      </c>
      <c r="AV8" s="181" t="s">
        <v>486</v>
      </c>
      <c r="AW8" s="182">
        <v>0.66800000000000004</v>
      </c>
      <c r="AX8" s="182">
        <v>0.67100000000000004</v>
      </c>
      <c r="AY8" s="182">
        <v>1.625</v>
      </c>
      <c r="AZ8" s="182">
        <v>2159.8380000000002</v>
      </c>
      <c r="BA8" s="182">
        <v>0.22700000000000001</v>
      </c>
      <c r="BB8" s="182">
        <v>3.3000000000000002E-2</v>
      </c>
      <c r="BC8" s="182">
        <v>2174.8200000000002</v>
      </c>
      <c r="BD8" s="184" t="s">
        <v>486</v>
      </c>
      <c r="BE8" s="182">
        <v>6.3E-2</v>
      </c>
      <c r="BF8" s="182">
        <v>6.3E-2</v>
      </c>
      <c r="BG8" s="182">
        <v>0.154</v>
      </c>
      <c r="BH8" s="182">
        <v>205.2</v>
      </c>
      <c r="BI8" s="184" t="s">
        <v>486</v>
      </c>
      <c r="BJ8" s="182">
        <v>0.66800000000000004</v>
      </c>
      <c r="BK8" s="182">
        <v>0.67100000000000004</v>
      </c>
      <c r="BL8" s="182">
        <v>1.625</v>
      </c>
      <c r="BM8" s="182">
        <v>2159.8380000000002</v>
      </c>
      <c r="BN8" s="182">
        <v>0.22700000000000001</v>
      </c>
      <c r="BO8" s="178">
        <v>3.3000000000000002E-2</v>
      </c>
      <c r="BP8" s="185" t="s">
        <v>486</v>
      </c>
      <c r="BQ8" s="178">
        <v>3547.3490000000002</v>
      </c>
      <c r="BR8" s="178">
        <v>1729.125</v>
      </c>
      <c r="BS8" s="178">
        <v>8630.5849999999991</v>
      </c>
      <c r="BT8" s="178">
        <v>11467828.908</v>
      </c>
      <c r="BU8" s="178">
        <v>2407442.9929999998</v>
      </c>
      <c r="BV8" s="178">
        <v>350143.8</v>
      </c>
      <c r="BW8" s="186" t="s">
        <v>486</v>
      </c>
      <c r="BX8" s="178">
        <v>111772257.27500001</v>
      </c>
      <c r="BY8" s="178">
        <v>54940979.145000003</v>
      </c>
      <c r="BZ8" s="178">
        <v>111772257.27500001</v>
      </c>
      <c r="CA8" s="178">
        <v>54940979.145000003</v>
      </c>
      <c r="CB8" s="177" t="s">
        <v>487</v>
      </c>
      <c r="CC8" s="177" t="s">
        <v>487</v>
      </c>
      <c r="CD8" s="177" t="s">
        <v>487</v>
      </c>
      <c r="CE8" s="177" t="s">
        <v>487</v>
      </c>
      <c r="CF8" s="177" t="s">
        <v>488</v>
      </c>
      <c r="CG8" s="177" t="s">
        <v>488</v>
      </c>
      <c r="CH8" s="177" t="s">
        <v>489</v>
      </c>
      <c r="CI8" s="177" t="s">
        <v>487</v>
      </c>
      <c r="CJ8" s="177" t="s">
        <v>487</v>
      </c>
      <c r="CK8" s="178">
        <v>10525.530508682299</v>
      </c>
      <c r="CL8" s="178">
        <v>10587579</v>
      </c>
      <c r="CM8" s="178">
        <v>0</v>
      </c>
      <c r="CN8" s="178">
        <v>31577.648000000001</v>
      </c>
      <c r="CO8" s="178">
        <v>0</v>
      </c>
      <c r="CP8" s="178">
        <v>0</v>
      </c>
      <c r="CQ8" s="178">
        <v>0</v>
      </c>
      <c r="CR8" s="178">
        <v>0</v>
      </c>
      <c r="CS8" s="178">
        <v>0</v>
      </c>
      <c r="CT8" s="178">
        <v>0</v>
      </c>
      <c r="CU8" s="178">
        <v>0</v>
      </c>
      <c r="CV8" s="178">
        <v>0</v>
      </c>
      <c r="CW8" s="178">
        <v>10619156.648</v>
      </c>
      <c r="CX8" s="178">
        <v>0</v>
      </c>
      <c r="CY8" s="178">
        <v>0</v>
      </c>
      <c r="CZ8" s="180">
        <v>10619156.648</v>
      </c>
      <c r="DA8" s="180">
        <v>0</v>
      </c>
      <c r="DB8" s="180">
        <v>99.702635067484906</v>
      </c>
      <c r="DC8" s="180">
        <v>0</v>
      </c>
      <c r="DD8" s="180">
        <v>0.29736493251511897</v>
      </c>
      <c r="DE8" s="180">
        <v>0</v>
      </c>
      <c r="DF8" s="180">
        <v>0</v>
      </c>
      <c r="DG8" s="180">
        <v>0</v>
      </c>
      <c r="DH8" s="180">
        <v>0</v>
      </c>
      <c r="DI8" s="180">
        <v>0</v>
      </c>
      <c r="DJ8" s="180">
        <v>0</v>
      </c>
      <c r="DK8" s="180">
        <v>0</v>
      </c>
      <c r="DL8" s="180">
        <v>0</v>
      </c>
      <c r="DM8" s="180">
        <v>100</v>
      </c>
      <c r="DN8" s="180">
        <v>0</v>
      </c>
      <c r="DO8" s="180">
        <v>0</v>
      </c>
      <c r="DP8" s="180">
        <v>100</v>
      </c>
      <c r="DQ8" s="180">
        <v>0</v>
      </c>
    </row>
    <row r="9" spans="1:121">
      <c r="A9">
        <v>2005</v>
      </c>
      <c r="B9" s="187">
        <v>1742</v>
      </c>
      <c r="C9" s="188" t="s">
        <v>471</v>
      </c>
      <c r="D9" s="188" t="s">
        <v>472</v>
      </c>
      <c r="E9" s="189">
        <v>976</v>
      </c>
      <c r="F9" s="189" t="s">
        <v>474</v>
      </c>
      <c r="G9" s="189">
        <v>17632</v>
      </c>
      <c r="H9" s="189"/>
      <c r="I9" s="189">
        <v>0</v>
      </c>
      <c r="L9" s="189" t="s">
        <v>477</v>
      </c>
      <c r="M9" s="189" t="s">
        <v>478</v>
      </c>
      <c r="N9" s="189" t="s">
        <v>479</v>
      </c>
      <c r="P9" s="189" t="s">
        <v>480</v>
      </c>
      <c r="Q9" s="189" t="s">
        <v>481</v>
      </c>
      <c r="R9" s="189" t="s">
        <v>482</v>
      </c>
      <c r="S9" s="191">
        <v>37.620600000000003</v>
      </c>
      <c r="T9" s="191">
        <v>-88.954999999999998</v>
      </c>
      <c r="U9" s="190">
        <v>4</v>
      </c>
      <c r="V9" s="190">
        <v>6</v>
      </c>
      <c r="W9" s="188" t="s">
        <v>483</v>
      </c>
      <c r="X9" s="188" t="s">
        <v>484</v>
      </c>
      <c r="Y9" s="190">
        <v>1</v>
      </c>
      <c r="Z9" s="191">
        <v>0.4965</v>
      </c>
      <c r="AA9" s="192">
        <v>422</v>
      </c>
      <c r="AC9" s="193">
        <v>0</v>
      </c>
      <c r="AD9" s="190">
        <v>0</v>
      </c>
      <c r="AE9" s="192">
        <v>0</v>
      </c>
      <c r="AF9" s="194">
        <v>0</v>
      </c>
      <c r="AG9" s="191">
        <v>0</v>
      </c>
      <c r="AH9" s="190">
        <v>0</v>
      </c>
      <c r="AI9" s="192">
        <v>27431067</v>
      </c>
      <c r="AJ9" s="192">
        <v>12562739</v>
      </c>
      <c r="AM9" s="192">
        <v>1835312</v>
      </c>
      <c r="AN9" s="192">
        <v>821901</v>
      </c>
      <c r="AO9" s="195">
        <v>4480.1009999999997</v>
      </c>
      <c r="AP9" s="195">
        <v>505.85599999999999</v>
      </c>
      <c r="AQ9" s="195">
        <v>7211.2939999999999</v>
      </c>
      <c r="AR9" s="192">
        <v>2889570.1869999999</v>
      </c>
      <c r="AS9" s="192">
        <v>63804.661</v>
      </c>
      <c r="AT9" s="192">
        <v>94877.707999999999</v>
      </c>
      <c r="AV9" s="196">
        <v>121.4028</v>
      </c>
      <c r="AW9" s="204">
        <v>4.8821000000000003</v>
      </c>
      <c r="AX9" s="204">
        <v>1.2309000000000001</v>
      </c>
      <c r="AY9" s="204">
        <v>7.8583999999999996</v>
      </c>
      <c r="AZ9" s="204">
        <v>3148.8598999999999</v>
      </c>
      <c r="BA9" s="204">
        <v>3.4764999999999997E-2</v>
      </c>
      <c r="BB9" s="204">
        <v>5.1695699999999997E-2</v>
      </c>
      <c r="BC9" s="205"/>
      <c r="BD9" s="206">
        <v>6.6099999999999994E-5</v>
      </c>
      <c r="BE9" s="194">
        <v>0.3266</v>
      </c>
      <c r="BF9" s="194">
        <v>8.0500000000000002E-2</v>
      </c>
      <c r="BG9" s="194">
        <v>0.52580000000000005</v>
      </c>
      <c r="BH9" s="195">
        <v>210.67869999999999</v>
      </c>
      <c r="BI9" s="198">
        <v>4.4000000000000003E-3</v>
      </c>
      <c r="BJ9" s="194">
        <v>4.8821000000000003</v>
      </c>
      <c r="BK9" s="194">
        <v>1.2309000000000001</v>
      </c>
      <c r="BL9" s="194">
        <v>7.8583999999999996</v>
      </c>
      <c r="BM9" s="195">
        <v>3148.8598999999999</v>
      </c>
      <c r="BN9" s="195">
        <v>34.765000000000001</v>
      </c>
      <c r="BO9" s="195">
        <v>51.695700000000002</v>
      </c>
      <c r="BP9" s="199">
        <v>6.6100000000000006E-2</v>
      </c>
      <c r="BQ9" s="195">
        <v>4480.1009999999997</v>
      </c>
      <c r="BR9" s="195">
        <v>505.85599999999999</v>
      </c>
      <c r="BS9" s="195">
        <v>7211.2939999999999</v>
      </c>
      <c r="BT9" s="192">
        <v>2889570.1869999999</v>
      </c>
      <c r="BU9" s="192">
        <v>63804.661</v>
      </c>
      <c r="BV9" s="192">
        <v>94877.707999999999</v>
      </c>
      <c r="BW9" s="196">
        <v>121.4028</v>
      </c>
      <c r="BX9" s="192">
        <v>27431067</v>
      </c>
      <c r="BY9" s="192">
        <v>12562739</v>
      </c>
      <c r="CK9" s="207">
        <v>14946.2691</v>
      </c>
      <c r="CL9" s="192">
        <v>1726754</v>
      </c>
      <c r="CM9" s="192">
        <v>89326</v>
      </c>
      <c r="CN9" s="192">
        <v>19232</v>
      </c>
      <c r="CO9" s="192">
        <v>0</v>
      </c>
      <c r="CP9" s="192">
        <v>0</v>
      </c>
      <c r="CQ9" s="192">
        <v>0</v>
      </c>
      <c r="CR9" s="192">
        <v>0</v>
      </c>
      <c r="CS9" s="192">
        <v>0</v>
      </c>
      <c r="CT9" s="192">
        <v>0</v>
      </c>
      <c r="CU9" s="192">
        <v>0</v>
      </c>
      <c r="CV9" s="192">
        <v>0</v>
      </c>
      <c r="CW9" s="192">
        <v>1835312</v>
      </c>
      <c r="CX9" s="192">
        <v>0</v>
      </c>
      <c r="CY9" s="192">
        <v>0</v>
      </c>
      <c r="CZ9" s="192">
        <v>1835312</v>
      </c>
      <c r="DA9" s="192">
        <v>0</v>
      </c>
      <c r="DB9" s="194">
        <v>94.084999999999994</v>
      </c>
      <c r="DC9" s="194">
        <v>4.8670999999999998</v>
      </c>
      <c r="DD9" s="194">
        <v>1.0479000000000001</v>
      </c>
      <c r="DE9" s="194">
        <v>0</v>
      </c>
      <c r="DF9" s="194">
        <v>0</v>
      </c>
      <c r="DG9" s="194">
        <v>0</v>
      </c>
      <c r="DH9" s="194">
        <v>0</v>
      </c>
      <c r="DI9" s="194">
        <v>0</v>
      </c>
      <c r="DJ9" s="194">
        <v>0</v>
      </c>
      <c r="DK9" s="194">
        <v>0</v>
      </c>
      <c r="DL9" s="194">
        <v>0</v>
      </c>
      <c r="DM9" s="194">
        <v>100</v>
      </c>
      <c r="DN9" s="194">
        <v>0</v>
      </c>
      <c r="DO9" s="194">
        <v>0</v>
      </c>
      <c r="DP9" s="194">
        <v>100</v>
      </c>
      <c r="DQ9" s="194">
        <v>0</v>
      </c>
    </row>
    <row r="10" spans="1:121">
      <c r="A10">
        <v>2005</v>
      </c>
      <c r="B10" s="187">
        <v>1754</v>
      </c>
      <c r="C10" s="188" t="s">
        <v>471</v>
      </c>
      <c r="D10" s="188" t="s">
        <v>490</v>
      </c>
      <c r="E10" s="189">
        <v>6017</v>
      </c>
      <c r="F10" s="189" t="s">
        <v>508</v>
      </c>
      <c r="G10" s="189">
        <v>-1349</v>
      </c>
      <c r="H10" s="189" t="s">
        <v>509</v>
      </c>
      <c r="I10" s="189">
        <v>3253</v>
      </c>
      <c r="L10" s="189" t="s">
        <v>477</v>
      </c>
      <c r="M10" s="189" t="s">
        <v>478</v>
      </c>
      <c r="N10" s="189" t="s">
        <v>479</v>
      </c>
      <c r="P10" s="189" t="s">
        <v>480</v>
      </c>
      <c r="Q10" s="189" t="s">
        <v>493</v>
      </c>
      <c r="R10" s="189" t="s">
        <v>494</v>
      </c>
      <c r="S10" s="191">
        <v>38.936100000000003</v>
      </c>
      <c r="T10" s="191">
        <v>-88.277799999999999</v>
      </c>
      <c r="U10" s="190">
        <v>2</v>
      </c>
      <c r="V10" s="190">
        <v>2</v>
      </c>
      <c r="W10" s="188" t="s">
        <v>510</v>
      </c>
      <c r="X10" s="188" t="s">
        <v>484</v>
      </c>
      <c r="Y10" s="190">
        <v>1</v>
      </c>
      <c r="Z10" s="191">
        <v>0.67459999999999998</v>
      </c>
      <c r="AA10" s="192">
        <v>1234.8</v>
      </c>
      <c r="AC10" s="193">
        <v>0</v>
      </c>
      <c r="AD10" s="190">
        <v>0</v>
      </c>
      <c r="AE10" s="192">
        <v>0</v>
      </c>
      <c r="AF10" s="194">
        <v>0</v>
      </c>
      <c r="AG10" s="191">
        <v>0</v>
      </c>
      <c r="AH10" s="190">
        <v>0</v>
      </c>
      <c r="AI10" s="192">
        <v>81260939</v>
      </c>
      <c r="AJ10" s="192">
        <v>35900710</v>
      </c>
      <c r="AM10" s="192">
        <v>7297242</v>
      </c>
      <c r="AN10" s="192">
        <v>3127603</v>
      </c>
      <c r="AO10" s="195">
        <v>5049.7070000000003</v>
      </c>
      <c r="AP10" s="195">
        <v>2200.6959999999999</v>
      </c>
      <c r="AQ10" s="195">
        <v>21049.62</v>
      </c>
      <c r="AR10" s="192">
        <v>8337375.625</v>
      </c>
      <c r="AS10" s="192">
        <v>189012.94399999999</v>
      </c>
      <c r="AT10" s="192">
        <v>283519.41600000003</v>
      </c>
      <c r="AV10" s="196">
        <v>334.392</v>
      </c>
      <c r="AW10" s="204">
        <v>1.3839999999999999</v>
      </c>
      <c r="AX10" s="204">
        <v>1.4073</v>
      </c>
      <c r="AY10" s="204">
        <v>5.7691999999999997</v>
      </c>
      <c r="AZ10" s="204">
        <v>2285.0758000000001</v>
      </c>
      <c r="BA10" s="204">
        <v>2.5902000000000001E-2</v>
      </c>
      <c r="BB10" s="204">
        <v>3.8852999999999999E-2</v>
      </c>
      <c r="BC10" s="205"/>
      <c r="BD10" s="206">
        <v>4.5800000000000002E-5</v>
      </c>
      <c r="BE10" s="194">
        <v>0.12429999999999999</v>
      </c>
      <c r="BF10" s="194">
        <v>0.1226</v>
      </c>
      <c r="BG10" s="194">
        <v>0.5181</v>
      </c>
      <c r="BH10" s="195">
        <v>205.20009999999999</v>
      </c>
      <c r="BI10" s="198">
        <v>4.1000000000000003E-3</v>
      </c>
      <c r="BJ10" s="194">
        <v>1.3839999999999999</v>
      </c>
      <c r="BK10" s="194">
        <v>1.4073</v>
      </c>
      <c r="BL10" s="194">
        <v>5.7691999999999997</v>
      </c>
      <c r="BM10" s="195">
        <v>2285.0758000000001</v>
      </c>
      <c r="BN10" s="195">
        <v>25.902000000000001</v>
      </c>
      <c r="BO10" s="195">
        <v>38.853000000000002</v>
      </c>
      <c r="BP10" s="199">
        <v>4.58E-2</v>
      </c>
      <c r="BQ10" s="195">
        <v>5049.7070000000003</v>
      </c>
      <c r="BR10" s="195">
        <v>2200.6959999999999</v>
      </c>
      <c r="BS10" s="195">
        <v>21049.62</v>
      </c>
      <c r="BT10" s="192">
        <v>8337375.625</v>
      </c>
      <c r="BU10" s="192">
        <v>189012.94399999999</v>
      </c>
      <c r="BV10" s="192">
        <v>283519.41600000003</v>
      </c>
      <c r="BW10" s="196">
        <v>334.392</v>
      </c>
      <c r="BX10" s="192">
        <v>81260939</v>
      </c>
      <c r="BY10" s="192">
        <v>35900710</v>
      </c>
      <c r="CK10" s="207">
        <v>11135.842699999999</v>
      </c>
      <c r="CL10" s="192">
        <v>7290695</v>
      </c>
      <c r="CM10" s="192">
        <v>6547</v>
      </c>
      <c r="CN10" s="192">
        <v>0</v>
      </c>
      <c r="CO10" s="192">
        <v>0</v>
      </c>
      <c r="CP10" s="192">
        <v>0</v>
      </c>
      <c r="CQ10" s="192">
        <v>0</v>
      </c>
      <c r="CR10" s="192">
        <v>0</v>
      </c>
      <c r="CS10" s="192">
        <v>0</v>
      </c>
      <c r="CT10" s="192">
        <v>0</v>
      </c>
      <c r="CU10" s="192">
        <v>0</v>
      </c>
      <c r="CV10" s="192">
        <v>0</v>
      </c>
      <c r="CW10" s="192">
        <v>7297242</v>
      </c>
      <c r="CX10" s="192">
        <v>0</v>
      </c>
      <c r="CY10" s="192">
        <v>0</v>
      </c>
      <c r="CZ10" s="192">
        <v>7297242</v>
      </c>
      <c r="DA10" s="192">
        <v>0</v>
      </c>
      <c r="DB10" s="194">
        <v>99.910300000000007</v>
      </c>
      <c r="DC10" s="194">
        <v>8.9700000000000002E-2</v>
      </c>
      <c r="DD10" s="194">
        <v>0</v>
      </c>
      <c r="DE10" s="194">
        <v>0</v>
      </c>
      <c r="DF10" s="194">
        <v>0</v>
      </c>
      <c r="DG10" s="194">
        <v>0</v>
      </c>
      <c r="DH10" s="194">
        <v>0</v>
      </c>
      <c r="DI10" s="194">
        <v>0</v>
      </c>
      <c r="DJ10" s="194">
        <v>0</v>
      </c>
      <c r="DK10" s="194">
        <v>0</v>
      </c>
      <c r="DL10" s="194">
        <v>0</v>
      </c>
      <c r="DM10" s="194">
        <v>100</v>
      </c>
      <c r="DN10" s="194">
        <v>0</v>
      </c>
      <c r="DO10" s="194">
        <v>0</v>
      </c>
      <c r="DP10" s="194">
        <v>100</v>
      </c>
      <c r="DQ10" s="194">
        <v>0</v>
      </c>
    </row>
    <row r="11" spans="1:121">
      <c r="A11" s="247">
        <v>2019</v>
      </c>
      <c r="B11" s="177">
        <v>3735</v>
      </c>
      <c r="C11" s="177" t="s">
        <v>511</v>
      </c>
      <c r="D11" s="177" t="s">
        <v>512</v>
      </c>
      <c r="E11" s="177">
        <v>1371</v>
      </c>
      <c r="F11" s="177" t="s">
        <v>513</v>
      </c>
      <c r="G11" s="177">
        <v>18642</v>
      </c>
      <c r="H11" s="177" t="s">
        <v>514</v>
      </c>
      <c r="I11" s="177">
        <v>19462</v>
      </c>
      <c r="J11" s="177" t="s">
        <v>513</v>
      </c>
      <c r="K11" s="177" t="s">
        <v>515</v>
      </c>
      <c r="L11" s="177" t="s">
        <v>477</v>
      </c>
      <c r="M11" s="177" t="s">
        <v>516</v>
      </c>
      <c r="N11" s="177" t="s">
        <v>517</v>
      </c>
      <c r="O11" s="177"/>
      <c r="P11" s="177" t="s">
        <v>518</v>
      </c>
      <c r="Q11" s="177" t="s">
        <v>519</v>
      </c>
      <c r="R11" s="177" t="s">
        <v>520</v>
      </c>
      <c r="S11" s="177">
        <v>37.021700000000003</v>
      </c>
      <c r="T11" s="177">
        <v>-88.221100000000007</v>
      </c>
      <c r="U11" s="178">
        <v>0</v>
      </c>
      <c r="V11" s="178"/>
      <c r="W11" s="177" t="s">
        <v>521</v>
      </c>
      <c r="X11" s="177" t="s">
        <v>522</v>
      </c>
      <c r="Y11" s="177"/>
      <c r="Z11" s="179">
        <v>0.42680000000000001</v>
      </c>
      <c r="AA11" s="180">
        <v>130</v>
      </c>
      <c r="AB11" s="179"/>
      <c r="AC11" s="177"/>
      <c r="AD11" s="177"/>
      <c r="AE11" s="178"/>
      <c r="AF11" s="178"/>
      <c r="AG11" s="179"/>
      <c r="AH11" s="177"/>
      <c r="AI11" s="178"/>
      <c r="AJ11" s="178"/>
      <c r="AK11" s="178">
        <v>4487121</v>
      </c>
      <c r="AL11" s="178">
        <v>2111802</v>
      </c>
      <c r="AM11" s="178">
        <v>486040</v>
      </c>
      <c r="AN11" s="178">
        <v>228748</v>
      </c>
      <c r="AO11" s="178"/>
      <c r="AP11" s="178"/>
      <c r="AQ11" s="178"/>
      <c r="AR11" s="178">
        <v>0</v>
      </c>
      <c r="AS11" s="178">
        <v>0</v>
      </c>
      <c r="AT11" s="178">
        <v>0</v>
      </c>
      <c r="AU11" s="178">
        <v>0</v>
      </c>
      <c r="AV11" s="181" t="s">
        <v>486</v>
      </c>
      <c r="AW11" s="180"/>
      <c r="AX11" s="180"/>
      <c r="AY11" s="180"/>
      <c r="AZ11" s="178">
        <v>0</v>
      </c>
      <c r="BA11" s="182">
        <v>0</v>
      </c>
      <c r="BB11" s="182">
        <v>0</v>
      </c>
      <c r="BC11" s="178">
        <v>0</v>
      </c>
      <c r="BD11" s="181" t="s">
        <v>486</v>
      </c>
      <c r="BE11" s="182"/>
      <c r="BF11" s="182"/>
      <c r="BG11" s="182"/>
      <c r="BH11" s="182"/>
      <c r="BI11" s="184" t="s">
        <v>486</v>
      </c>
      <c r="BJ11" s="182"/>
      <c r="BK11" s="182"/>
      <c r="BL11" s="182"/>
      <c r="BM11" s="182"/>
      <c r="BN11" s="182"/>
      <c r="BO11" s="178"/>
      <c r="BP11" s="185" t="s">
        <v>486</v>
      </c>
      <c r="BQ11" s="178"/>
      <c r="BR11" s="178"/>
      <c r="BS11" s="178"/>
      <c r="BT11" s="178">
        <v>0</v>
      </c>
      <c r="BU11" s="178">
        <v>0</v>
      </c>
      <c r="BV11" s="178">
        <v>0</v>
      </c>
      <c r="BW11" s="186" t="s">
        <v>486</v>
      </c>
      <c r="BX11" s="178">
        <v>0</v>
      </c>
      <c r="BY11" s="178">
        <v>0</v>
      </c>
      <c r="BZ11" s="178">
        <v>4487121</v>
      </c>
      <c r="CA11" s="178">
        <v>2111802</v>
      </c>
      <c r="CB11" s="177"/>
      <c r="CC11" s="177"/>
      <c r="CD11" s="177"/>
      <c r="CE11" s="177" t="s">
        <v>488</v>
      </c>
      <c r="CF11" s="177" t="s">
        <v>488</v>
      </c>
      <c r="CG11" s="177" t="s">
        <v>488</v>
      </c>
      <c r="CH11" s="177" t="s">
        <v>489</v>
      </c>
      <c r="CI11" s="177" t="s">
        <v>488</v>
      </c>
      <c r="CJ11" s="177" t="s">
        <v>488</v>
      </c>
      <c r="CK11" s="178"/>
      <c r="CL11" s="178">
        <v>0</v>
      </c>
      <c r="CM11" s="178">
        <v>0</v>
      </c>
      <c r="CN11" s="178">
        <v>0</v>
      </c>
      <c r="CO11" s="178">
        <v>0</v>
      </c>
      <c r="CP11" s="178">
        <v>486040</v>
      </c>
      <c r="CQ11" s="178">
        <v>0</v>
      </c>
      <c r="CR11" s="178">
        <v>0</v>
      </c>
      <c r="CS11" s="178">
        <v>0</v>
      </c>
      <c r="CT11" s="178">
        <v>0</v>
      </c>
      <c r="CU11" s="178">
        <v>0</v>
      </c>
      <c r="CV11" s="178">
        <v>0</v>
      </c>
      <c r="CW11" s="178">
        <v>0</v>
      </c>
      <c r="CX11" s="178">
        <v>486040</v>
      </c>
      <c r="CY11" s="178">
        <v>0</v>
      </c>
      <c r="CZ11" s="180">
        <v>0</v>
      </c>
      <c r="DA11" s="180">
        <v>486040</v>
      </c>
      <c r="DB11" s="180">
        <v>0</v>
      </c>
      <c r="DC11" s="180">
        <v>0</v>
      </c>
      <c r="DD11" s="180">
        <v>0</v>
      </c>
      <c r="DE11" s="180">
        <v>0</v>
      </c>
      <c r="DF11" s="180">
        <v>100</v>
      </c>
      <c r="DG11" s="180">
        <v>0</v>
      </c>
      <c r="DH11" s="180">
        <v>0</v>
      </c>
      <c r="DI11" s="180">
        <v>0</v>
      </c>
      <c r="DJ11" s="180">
        <v>0</v>
      </c>
      <c r="DK11" s="180">
        <v>0</v>
      </c>
      <c r="DL11" s="180">
        <v>0</v>
      </c>
      <c r="DM11" s="180">
        <v>0</v>
      </c>
      <c r="DN11" s="180">
        <v>100</v>
      </c>
      <c r="DO11" s="180">
        <v>0</v>
      </c>
      <c r="DP11" s="180">
        <v>0</v>
      </c>
      <c r="DQ11" s="180">
        <v>100</v>
      </c>
    </row>
    <row r="12" spans="1:121">
      <c r="A12">
        <v>2005</v>
      </c>
      <c r="B12" s="187">
        <v>1991</v>
      </c>
      <c r="C12" s="188" t="s">
        <v>511</v>
      </c>
      <c r="D12" s="188" t="s">
        <v>512</v>
      </c>
      <c r="E12" s="189">
        <v>1371</v>
      </c>
      <c r="F12" s="189" t="s">
        <v>514</v>
      </c>
      <c r="G12" s="208">
        <v>19462</v>
      </c>
      <c r="H12" s="208"/>
      <c r="I12" s="208">
        <v>0</v>
      </c>
      <c r="J12" s="200"/>
      <c r="K12" s="190"/>
      <c r="L12" s="189" t="s">
        <v>477</v>
      </c>
      <c r="M12" s="189" t="s">
        <v>516</v>
      </c>
      <c r="N12" s="189" t="s">
        <v>517</v>
      </c>
      <c r="O12" s="200"/>
      <c r="P12" s="189" t="s">
        <v>518</v>
      </c>
      <c r="Q12" s="189" t="s">
        <v>519</v>
      </c>
      <c r="R12" s="208" t="s">
        <v>520</v>
      </c>
      <c r="S12" s="209">
        <v>37.020800000000001</v>
      </c>
      <c r="T12" s="209">
        <v>-88.090800000000002</v>
      </c>
      <c r="U12" s="190">
        <v>0</v>
      </c>
      <c r="V12" s="190">
        <v>4</v>
      </c>
      <c r="W12" s="188" t="s">
        <v>521</v>
      </c>
      <c r="X12" s="188"/>
      <c r="Y12" s="190">
        <v>0</v>
      </c>
      <c r="Z12" s="191">
        <v>0.61919999999999997</v>
      </c>
      <c r="AA12" s="192">
        <v>130</v>
      </c>
      <c r="AB12" s="202"/>
      <c r="AC12" s="193">
        <v>0</v>
      </c>
      <c r="AD12" s="190">
        <v>0</v>
      </c>
      <c r="AE12" s="192">
        <v>0</v>
      </c>
      <c r="AF12" s="194">
        <v>0</v>
      </c>
      <c r="AG12" s="210">
        <v>0</v>
      </c>
      <c r="AH12" s="211">
        <v>0</v>
      </c>
      <c r="AI12" s="212">
        <v>0</v>
      </c>
      <c r="AJ12" s="212">
        <v>0</v>
      </c>
      <c r="AK12" s="201"/>
      <c r="AL12" s="201"/>
      <c r="AM12" s="212">
        <v>705109</v>
      </c>
      <c r="AN12" s="212">
        <v>312092</v>
      </c>
      <c r="AO12" s="212">
        <v>0</v>
      </c>
      <c r="AP12" s="212">
        <v>0</v>
      </c>
      <c r="AQ12" s="212">
        <v>0</v>
      </c>
      <c r="AR12" s="212">
        <v>0</v>
      </c>
      <c r="AS12" s="212">
        <v>0</v>
      </c>
      <c r="AT12" s="212">
        <v>0</v>
      </c>
      <c r="AU12" s="201"/>
      <c r="AV12" s="213" t="s">
        <v>523</v>
      </c>
      <c r="AW12" s="194">
        <v>0</v>
      </c>
      <c r="AX12" s="214">
        <v>0</v>
      </c>
      <c r="AY12" s="214">
        <v>0</v>
      </c>
      <c r="AZ12" s="214">
        <v>0</v>
      </c>
      <c r="BA12" s="214">
        <v>0</v>
      </c>
      <c r="BB12" s="214">
        <v>0</v>
      </c>
      <c r="BC12" s="203"/>
      <c r="BD12" s="197" t="s">
        <v>523</v>
      </c>
      <c r="BE12" s="194">
        <v>0</v>
      </c>
      <c r="BF12" s="194">
        <v>0</v>
      </c>
      <c r="BG12" s="194">
        <v>0</v>
      </c>
      <c r="BH12" s="195">
        <v>0</v>
      </c>
      <c r="BI12" s="198" t="s">
        <v>523</v>
      </c>
      <c r="BJ12" s="194">
        <v>0</v>
      </c>
      <c r="BK12" s="194">
        <v>0</v>
      </c>
      <c r="BL12" s="194">
        <v>0</v>
      </c>
      <c r="BM12" s="195">
        <v>0</v>
      </c>
      <c r="BN12" s="195">
        <v>0</v>
      </c>
      <c r="BO12" s="195">
        <v>0</v>
      </c>
      <c r="BP12" s="199" t="s">
        <v>523</v>
      </c>
      <c r="BQ12" s="195">
        <v>0</v>
      </c>
      <c r="BR12" s="195">
        <v>0</v>
      </c>
      <c r="BS12" s="195">
        <v>0</v>
      </c>
      <c r="BT12" s="192">
        <v>0</v>
      </c>
      <c r="BU12" s="192">
        <v>0</v>
      </c>
      <c r="BV12" s="192">
        <v>0</v>
      </c>
      <c r="BW12" s="196" t="s">
        <v>523</v>
      </c>
      <c r="BX12" s="192">
        <v>0</v>
      </c>
      <c r="BY12" s="192">
        <v>0</v>
      </c>
      <c r="BZ12" s="201"/>
      <c r="CA12" s="201"/>
      <c r="CB12" s="200"/>
      <c r="CC12" s="200"/>
      <c r="CD12" s="200"/>
      <c r="CE12" s="200"/>
      <c r="CF12" s="200"/>
      <c r="CG12" s="200"/>
      <c r="CH12" s="200"/>
      <c r="CI12" s="200"/>
      <c r="CJ12" s="200"/>
      <c r="CK12" s="194">
        <v>0</v>
      </c>
      <c r="CL12" s="212">
        <v>0</v>
      </c>
      <c r="CM12" s="212">
        <v>0</v>
      </c>
      <c r="CN12" s="212">
        <v>0</v>
      </c>
      <c r="CO12" s="212">
        <v>0</v>
      </c>
      <c r="CP12" s="212">
        <v>705109</v>
      </c>
      <c r="CQ12" s="192">
        <v>0</v>
      </c>
      <c r="CR12" s="192">
        <v>0</v>
      </c>
      <c r="CS12" s="192">
        <v>0</v>
      </c>
      <c r="CT12" s="192">
        <v>0</v>
      </c>
      <c r="CU12" s="192">
        <v>0</v>
      </c>
      <c r="CV12" s="192">
        <v>0</v>
      </c>
      <c r="CW12" s="192">
        <v>0</v>
      </c>
      <c r="CX12" s="192">
        <v>705109</v>
      </c>
      <c r="CY12" s="192">
        <v>0</v>
      </c>
      <c r="CZ12" s="192">
        <v>0</v>
      </c>
      <c r="DA12" s="192">
        <v>705109</v>
      </c>
      <c r="DB12" s="215">
        <v>0</v>
      </c>
      <c r="DC12" s="215">
        <v>0</v>
      </c>
      <c r="DD12" s="215">
        <v>0</v>
      </c>
      <c r="DE12" s="215">
        <v>0</v>
      </c>
      <c r="DF12" s="215">
        <v>100</v>
      </c>
      <c r="DG12" s="194">
        <v>0</v>
      </c>
      <c r="DH12" s="194">
        <v>0</v>
      </c>
      <c r="DI12" s="194">
        <v>0</v>
      </c>
      <c r="DJ12" s="194">
        <v>0</v>
      </c>
      <c r="DK12" s="194">
        <v>0</v>
      </c>
      <c r="DL12" s="194">
        <v>0</v>
      </c>
      <c r="DM12" s="194">
        <v>0</v>
      </c>
      <c r="DN12" s="194">
        <v>100</v>
      </c>
      <c r="DO12" s="194">
        <v>0</v>
      </c>
      <c r="DP12" s="194">
        <v>0</v>
      </c>
      <c r="DQ12" s="194">
        <v>100</v>
      </c>
    </row>
    <row r="14" spans="1:121">
      <c r="A14" s="247" t="s">
        <v>606</v>
      </c>
      <c r="B14" s="247"/>
      <c r="C14" s="247"/>
      <c r="D14" s="247"/>
      <c r="E14" s="247"/>
      <c r="F14" s="247"/>
      <c r="G14" s="247"/>
      <c r="H14" s="247"/>
    </row>
    <row r="19" spans="1:21" ht="15" thickBot="1">
      <c r="A19" s="131" t="s">
        <v>551</v>
      </c>
      <c r="B19" s="131"/>
      <c r="C19" s="131"/>
      <c r="D19" s="131"/>
      <c r="E19" s="131"/>
      <c r="F19" s="131"/>
      <c r="G19" s="131"/>
    </row>
    <row r="20" spans="1:21" s="220" customFormat="1" ht="29">
      <c r="A20" s="220" t="s">
        <v>537</v>
      </c>
      <c r="B20" s="220" t="s">
        <v>538</v>
      </c>
      <c r="C20" s="220" t="s">
        <v>539</v>
      </c>
      <c r="D20" s="220" t="s">
        <v>532</v>
      </c>
      <c r="E20" s="220" t="s">
        <v>542</v>
      </c>
      <c r="F20" s="220" t="s">
        <v>544</v>
      </c>
      <c r="G20" s="220" t="s">
        <v>543</v>
      </c>
      <c r="H20" s="220" t="s">
        <v>547</v>
      </c>
      <c r="I20" s="220" t="s">
        <v>548</v>
      </c>
      <c r="J20" s="220" t="s">
        <v>549</v>
      </c>
      <c r="K20" s="220" t="s">
        <v>550</v>
      </c>
      <c r="L20" t="s">
        <v>218</v>
      </c>
      <c r="M20" s="220" t="s">
        <v>2</v>
      </c>
      <c r="N20" s="220" t="s">
        <v>219</v>
      </c>
      <c r="O20" s="220" t="s">
        <v>112</v>
      </c>
      <c r="P20" s="220" t="s">
        <v>220</v>
      </c>
      <c r="Q20" s="220" t="s">
        <v>221</v>
      </c>
      <c r="R20" s="220" t="s">
        <v>222</v>
      </c>
      <c r="S20" s="220" t="s">
        <v>223</v>
      </c>
      <c r="T20" s="220" t="s">
        <v>85</v>
      </c>
      <c r="U20" s="220" t="s">
        <v>224</v>
      </c>
    </row>
    <row r="21" spans="1:21">
      <c r="A21">
        <v>2019</v>
      </c>
      <c r="B21" t="s">
        <v>472</v>
      </c>
      <c r="C21">
        <v>976</v>
      </c>
      <c r="D21" s="216">
        <f>INDEX(SIPC_plants[Share],MATCH(SIPC_shares[[#This Row],[ORIS]],SIPC_plants[ORIS code],0))/INDEX(eGRID[NAMEPCAP],MATCH(1,INDEX((SIPC_shares[[#This Row],[ORIS]]=eGRID[ORISPL])*(SIPC_shares[[#This Row],[year]]=eGRID[Year]),0,1),0))</f>
        <v>1</v>
      </c>
      <c r="E21" s="23">
        <f>SIPC_shares[[#This Row],[Share]]*INDEX(eGRID[PLNGENAN],MATCH(1,INDEX((SIPC_shares[[#This Row],[ORIS]]=eGRID[ORISPL])*(SIPC_shares[[#This Row],[year]]=eGRID[Year]),0,1),0))</f>
        <v>1655061</v>
      </c>
      <c r="F21" s="23">
        <f>SUMIFS(SIPC_shares[MWh],SIPC_shares[year],SIPC_shares[[#This Row],[year]])</f>
        <v>2539936.8207740127</v>
      </c>
      <c r="G21" s="76">
        <f>SIPC_shares[[#This Row],[MWh]]/SIPC_shares[[#This Row],[Total MWh]]</f>
        <v>0.6516150269815143</v>
      </c>
      <c r="H21" s="27">
        <f>SIPC_shares[[#This Row],[%MWh]]*INDEX(eGRID[PLCO2RTA],MATCH(1,INDEX((SIPC_shares[[#This Row],[ORIS]]=eGRID[ORISPL])*(SIPC_shares[[#This Row],[year]]=eGRID[Year]),0,1),0))</f>
        <v>1816.3058616730302</v>
      </c>
      <c r="I21" s="27">
        <f>SIPC_shares[[#This Row],[%MWh]]*INDEX(eGRID[PLNOXRTA],MATCH(1,INDEX((SIPC_shares[[#This Row],[ORIS]]=eGRID[ORISPL])*(SIPC_shares[[#This Row],[year]]=eGRID[Year]),0,1),0))</f>
        <v>0.72133783486853631</v>
      </c>
      <c r="J21" s="27">
        <f>SIPC_shares[[#This Row],[%MWh]]*INDEX(eGRID[PLSO2RTA],MATCH(1,INDEX((SIPC_shares[[#This Row],[ORIS]]=eGRID[ORISPL])*(SIPC_shares[[#This Row],[year]]=eGRID[Year]),0,1),0))</f>
        <v>2.9127191706073687</v>
      </c>
      <c r="K21" s="27">
        <f>SIPC_shares[[#This Row],[%MWh]]*INDEX(eGRID[PLCH4RTA],MATCH(1,INDEX((SIPC_shares[[#This Row],[ORIS]]=eGRID[ORISPL])*(SIPC_shares[[#This Row],[year]]=eGRID[Year]),0,1),0))</f>
        <v>0.18245220755482403</v>
      </c>
      <c r="L21" s="76">
        <f>SIPC_shares[[#This Row],[%MWh]]*INDEX(eGRID[PLBMPR],MATCH(1,INDEX((SIPC_shares[[#This Row],[ORIS]]=eGRID[ORISPL])*(SIPC_shares[[#This Row],[year]]=eGRID[Year]),0,1),0))/100</f>
        <v>0</v>
      </c>
      <c r="M21" s="76">
        <f>SIPC_shares[[#This Row],[%MWh]]*INDEX(eGRID[PLCLPR],MATCH(1,INDEX((SIPC_shares[[#This Row],[ORIS]]=eGRID[ORISPL])*(SIPC_shares[[#This Row],[year]]=eGRID[Year]),0,1),0))/100</f>
        <v>0.64980109757312721</v>
      </c>
      <c r="N21" s="76">
        <f>SIPC_shares[[#This Row],[%MWh]]*INDEX(eGRID[PLHYPR],MATCH(1,INDEX((SIPC_shares[[#This Row],[ORIS]]=eGRID[ORISPL])*(SIPC_shares[[#This Row],[year]]=eGRID[Year]),0,1),0))/100</f>
        <v>0</v>
      </c>
      <c r="O21" s="76">
        <f>SIPC_shares[[#This Row],[%MWh]]*INDEX(eGRID[PLGSPR],MATCH(1,INDEX((SIPC_shares[[#This Row],[ORIS]]=eGRID[ORISPL])*(SIPC_shares[[#This Row],[year]]=eGRID[Year]),0,1),0))/100</f>
        <v>1.3650985500385721E-3</v>
      </c>
      <c r="P21" s="76">
        <f>SIPC_shares[[#This Row],[%MWh]]*INDEX(eGRID[PLNCPR],MATCH(1,INDEX((SIPC_shares[[#This Row],[ORIS]]=eGRID[ORISPL])*(SIPC_shares[[#This Row],[year]]=eGRID[Year]),0,1),0))/100</f>
        <v>0</v>
      </c>
      <c r="Q21" s="76">
        <f>SIPC_shares[[#This Row],[%MWh]]*INDEX(eGRID[PLOLPR],MATCH(1,INDEX((SIPC_shares[[#This Row],[ORIS]]=eGRID[ORISPL])*(SIPC_shares[[#This Row],[year]]=eGRID[Year]),0,1),0))/100</f>
        <v>4.4883085834856193E-4</v>
      </c>
      <c r="R21" s="76">
        <f>SIPC_shares[[#This Row],[%MWh]]*INDEX(eGRID[PLSOPR],MATCH(1,INDEX((SIPC_shares[[#This Row],[ORIS]]=eGRID[ORISPL])*(SIPC_shares[[#This Row],[year]]=eGRID[Year]),0,1),0))/100</f>
        <v>0</v>
      </c>
      <c r="S21" s="76">
        <f>SIPC_shares[[#This Row],[%MWh]]*INDEX(eGRID[PLWIPR],MATCH(1,INDEX((SIPC_shares[[#This Row],[ORIS]]=eGRID[ORISPL])*(SIPC_shares[[#This Row],[year]]=eGRID[Year]),0,1),0))/100</f>
        <v>0</v>
      </c>
      <c r="T21" s="76">
        <f>SIPC_shares[[#This Row],[%MWh]]*INDEX(eGRID[PLOFPR],MATCH(1,INDEX((SIPC_shares[[#This Row],[ORIS]]=eGRID[ORISPL])*(SIPC_shares[[#This Row],[year]]=eGRID[Year]),0,1),0))/100</f>
        <v>0</v>
      </c>
      <c r="U21" s="76">
        <f>SIPC_shares[[#This Row],[%MWh]]*INDEX(eGRID[PLOPPR],MATCH(1,INDEX((SIPC_shares[[#This Row],[ORIS]]=eGRID[ORISPL])*(SIPC_shares[[#This Row],[year]]=eGRID[Year]),0,1),0))/100</f>
        <v>0</v>
      </c>
    </row>
    <row r="22" spans="1:21">
      <c r="A22">
        <v>2019</v>
      </c>
      <c r="B22" t="s">
        <v>540</v>
      </c>
      <c r="C22">
        <v>55856</v>
      </c>
      <c r="D22" s="216">
        <f>INDEX(SIPC_plants[Share],MATCH(SIPC_shares[[#This Row],[ORIS]],SIPC_plants[ORIS code],0))/INDEX(eGRID[NAMEPCAP],MATCH(1,INDEX((SIPC_shares[[#This Row],[ORIS]]=eGRID[ORISPL])*(SIPC_shares[[#This Row],[year]]=eGRID[Year]),0,1),0))</f>
        <v>7.0781426953567386E-2</v>
      </c>
      <c r="E22" s="23">
        <f>SIPC_shares[[#This Row],[Share]]*INDEX(eGRID[PLNGENAN],MATCH(1,INDEX((SIPC_shares[[#This Row],[ORIS]]=eGRID[ORISPL])*(SIPC_shares[[#This Row],[year]]=eGRID[Year]),0,1),0))</f>
        <v>751639.08550396375</v>
      </c>
      <c r="F22" s="23">
        <f>SUMIFS(SIPC_shares[MWh],SIPC_shares[year],SIPC_shares[[#This Row],[year]])</f>
        <v>2539936.8207740127</v>
      </c>
      <c r="G22" s="76">
        <f>SIPC_shares[[#This Row],[MWh]]/SIPC_shares[[#This Row],[Total MWh]]</f>
        <v>0.2959282606387475</v>
      </c>
      <c r="H22" s="27">
        <f>SIPC_shares[[#This Row],[%MWh]]*INDEX(eGRID[PLCO2RTA],MATCH(1,INDEX((SIPC_shares[[#This Row],[ORIS]]=eGRID[ORISPL])*(SIPC_shares[[#This Row],[year]]=eGRID[Year]),0,1),0))</f>
        <v>639.15710260147114</v>
      </c>
      <c r="I22" s="219">
        <f>SIPC_shares[[#This Row],[%MWh]]*INDEX(eGRID[PLNOXRTA],MATCH(1,INDEX((SIPC_shares[[#This Row],[ORIS]]=eGRID[ORISPL])*(SIPC_shares[[#This Row],[year]]=eGRID[Year]),0,1),0))</f>
        <v>0.19768007810668334</v>
      </c>
      <c r="J22" s="219">
        <f>SIPC_shares[[#This Row],[%MWh]]*INDEX(eGRID[PLSO2RTA],MATCH(1,INDEX((SIPC_shares[[#This Row],[ORIS]]=eGRID[ORISPL])*(SIPC_shares[[#This Row],[year]]=eGRID[Year]),0,1),0))</f>
        <v>0.4808834235379647</v>
      </c>
      <c r="K22" s="219">
        <f>SIPC_shares[[#This Row],[%MWh]]*INDEX(eGRID[PLCH4RTA],MATCH(1,INDEX((SIPC_shares[[#This Row],[ORIS]]=eGRID[ORISPL])*(SIPC_shares[[#This Row],[year]]=eGRID[Year]),0,1),0))</f>
        <v>6.7175715164995681E-2</v>
      </c>
      <c r="L22" s="76">
        <f>SIPC_shares[[#This Row],[%MWh]]*INDEX(eGRID[PLBMPR],MATCH(1,INDEX((SIPC_shares[[#This Row],[ORIS]]=eGRID[ORISPL])*(SIPC_shares[[#This Row],[year]]=eGRID[Year]),0,1),0))/100</f>
        <v>0</v>
      </c>
      <c r="M22" s="76">
        <f>SIPC_shares[[#This Row],[%MWh]]*INDEX(eGRID[PLCLPR],MATCH(1,INDEX((SIPC_shares[[#This Row],[ORIS]]=eGRID[ORISPL])*(SIPC_shares[[#This Row],[year]]=eGRID[Year]),0,1),0))/100</f>
        <v>0.29504827376620602</v>
      </c>
      <c r="N22" s="76">
        <f>SIPC_shares[[#This Row],[%MWh]]*INDEX(eGRID[PLHYPR],MATCH(1,INDEX((SIPC_shares[[#This Row],[ORIS]]=eGRID[ORISPL])*(SIPC_shares[[#This Row],[year]]=eGRID[Year]),0,1),0))/100</f>
        <v>0</v>
      </c>
      <c r="O22" s="76">
        <f>SIPC_shares[[#This Row],[%MWh]]*INDEX(eGRID[PLGSPR],MATCH(1,INDEX((SIPC_shares[[#This Row],[ORIS]]=eGRID[ORISPL])*(SIPC_shares[[#This Row],[year]]=eGRID[Year]),0,1),0))/100</f>
        <v>8.7998687254157689E-4</v>
      </c>
      <c r="P22" s="76">
        <f>SIPC_shares[[#This Row],[%MWh]]*INDEX(eGRID[PLNCPR],MATCH(1,INDEX((SIPC_shares[[#This Row],[ORIS]]=eGRID[ORISPL])*(SIPC_shares[[#This Row],[year]]=eGRID[Year]),0,1),0))/100</f>
        <v>0</v>
      </c>
      <c r="Q22" s="76">
        <f>SIPC_shares[[#This Row],[%MWh]]*INDEX(eGRID[PLOLPR],MATCH(1,INDEX((SIPC_shares[[#This Row],[ORIS]]=eGRID[ORISPL])*(SIPC_shares[[#This Row],[year]]=eGRID[Year]),0,1),0))/100</f>
        <v>0</v>
      </c>
      <c r="R22" s="76">
        <f>SIPC_shares[[#This Row],[%MWh]]*INDEX(eGRID[PLSOPR],MATCH(1,INDEX((SIPC_shares[[#This Row],[ORIS]]=eGRID[ORISPL])*(SIPC_shares[[#This Row],[year]]=eGRID[Year]),0,1),0))/100</f>
        <v>0</v>
      </c>
      <c r="S22" s="76">
        <f>SIPC_shares[[#This Row],[%MWh]]*INDEX(eGRID[PLWIPR],MATCH(1,INDEX((SIPC_shares[[#This Row],[ORIS]]=eGRID[ORISPL])*(SIPC_shares[[#This Row],[year]]=eGRID[Year]),0,1),0))/100</f>
        <v>0</v>
      </c>
      <c r="T22" s="76">
        <f>SIPC_shares[[#This Row],[%MWh]]*INDEX(eGRID[PLOFPR],MATCH(1,INDEX((SIPC_shares[[#This Row],[ORIS]]=eGRID[ORISPL])*(SIPC_shares[[#This Row],[year]]=eGRID[Year]),0,1),0))/100</f>
        <v>0</v>
      </c>
      <c r="U22" s="76">
        <f>SIPC_shares[[#This Row],[%MWh]]*INDEX(eGRID[PLOPPR],MATCH(1,INDEX((SIPC_shares[[#This Row],[ORIS]]=eGRID[ORISPL])*(SIPC_shares[[#This Row],[year]]=eGRID[Year]),0,1),0))/100</f>
        <v>0</v>
      </c>
    </row>
    <row r="23" spans="1:21">
      <c r="A23">
        <v>2019</v>
      </c>
      <c r="B23" t="s">
        <v>512</v>
      </c>
      <c r="C23">
        <v>1371</v>
      </c>
      <c r="D23" s="216">
        <f>INDEX(SIPC_plants[Share],MATCH(SIPC_shares[[#This Row],[ORIS]],SIPC_plants[ORIS code],0))/INDEX(eGRID[NAMEPCAP],MATCH(1,INDEX((SIPC_shares[[#This Row],[ORIS]]=eGRID[ORISPL])*(SIPC_shares[[#This Row],[year]]=eGRID[Year]),0,1),0))</f>
        <v>0.2153846153846154</v>
      </c>
      <c r="E23" s="23">
        <f>SIPC_shares[[#This Row],[Share]]*INDEX(eGRID[PLNGENAN],MATCH(1,INDEX((SIPC_shares[[#This Row],[ORIS]]=eGRID[ORISPL])*(SIPC_shares[[#This Row],[year]]=eGRID[Year]),0,1),0))</f>
        <v>104685.53846153847</v>
      </c>
      <c r="F23" s="23">
        <f>SUMIFS(SIPC_shares[MWh],SIPC_shares[year],SIPC_shares[[#This Row],[year]])</f>
        <v>2539936.8207740127</v>
      </c>
      <c r="G23" s="76">
        <f>SIPC_shares[[#This Row],[MWh]]/SIPC_shares[[#This Row],[Total MWh]]</f>
        <v>4.1215804111866421E-2</v>
      </c>
      <c r="H23" s="27">
        <f>SIPC_shares[[#This Row],[%MWh]]*INDEX(eGRID[PLCO2RTA],MATCH(1,INDEX((SIPC_shares[[#This Row],[ORIS]]=eGRID[ORISPL])*(SIPC_shares[[#This Row],[year]]=eGRID[Year]),0,1),0))</f>
        <v>0</v>
      </c>
      <c r="I23" s="219">
        <f>SIPC_shares[[#This Row],[%MWh]]*INDEX(eGRID[PLNOXRTA],MATCH(1,INDEX((SIPC_shares[[#This Row],[ORIS]]=eGRID[ORISPL])*(SIPC_shares[[#This Row],[year]]=eGRID[Year]),0,1),0))</f>
        <v>0</v>
      </c>
      <c r="J23" s="219">
        <f>SIPC_shares[[#This Row],[%MWh]]*INDEX(eGRID[PLSO2RTA],MATCH(1,INDEX((SIPC_shares[[#This Row],[ORIS]]=eGRID[ORISPL])*(SIPC_shares[[#This Row],[year]]=eGRID[Year]),0,1),0))</f>
        <v>0</v>
      </c>
      <c r="K23" s="219">
        <f>SIPC_shares[[#This Row],[%MWh]]*INDEX(eGRID[PLCH4RTA],MATCH(1,INDEX((SIPC_shares[[#This Row],[ORIS]]=eGRID[ORISPL])*(SIPC_shares[[#This Row],[year]]=eGRID[Year]),0,1),0))</f>
        <v>0</v>
      </c>
      <c r="L23" s="76">
        <f>SIPC_shares[[#This Row],[%MWh]]*INDEX(eGRID[PLBMPR],MATCH(1,INDEX((SIPC_shares[[#This Row],[ORIS]]=eGRID[ORISPL])*(SIPC_shares[[#This Row],[year]]=eGRID[Year]),0,1),0))/100</f>
        <v>0</v>
      </c>
      <c r="M23" s="76">
        <f>SIPC_shares[[#This Row],[%MWh]]*INDEX(eGRID[PLCLPR],MATCH(1,INDEX((SIPC_shares[[#This Row],[ORIS]]=eGRID[ORISPL])*(SIPC_shares[[#This Row],[year]]=eGRID[Year]),0,1),0))/100</f>
        <v>0</v>
      </c>
      <c r="N23" s="76">
        <f>SIPC_shares[[#This Row],[%MWh]]*INDEX(eGRID[PLHYPR],MATCH(1,INDEX((SIPC_shares[[#This Row],[ORIS]]=eGRID[ORISPL])*(SIPC_shares[[#This Row],[year]]=eGRID[Year]),0,1),0))/100</f>
        <v>4.1215804111866421E-2</v>
      </c>
      <c r="O23" s="76">
        <f>SIPC_shares[[#This Row],[%MWh]]*INDEX(eGRID[PLGSPR],MATCH(1,INDEX((SIPC_shares[[#This Row],[ORIS]]=eGRID[ORISPL])*(SIPC_shares[[#This Row],[year]]=eGRID[Year]),0,1),0))/100</f>
        <v>0</v>
      </c>
      <c r="P23" s="76">
        <f>SIPC_shares[[#This Row],[%MWh]]*INDEX(eGRID[PLNCPR],MATCH(1,INDEX((SIPC_shares[[#This Row],[ORIS]]=eGRID[ORISPL])*(SIPC_shares[[#This Row],[year]]=eGRID[Year]),0,1),0))/100</f>
        <v>0</v>
      </c>
      <c r="Q23" s="76">
        <f>SIPC_shares[[#This Row],[%MWh]]*INDEX(eGRID[PLOLPR],MATCH(1,INDEX((SIPC_shares[[#This Row],[ORIS]]=eGRID[ORISPL])*(SIPC_shares[[#This Row],[year]]=eGRID[Year]),0,1),0))/100</f>
        <v>0</v>
      </c>
      <c r="R23" s="76">
        <f>SIPC_shares[[#This Row],[%MWh]]*INDEX(eGRID[PLSOPR],MATCH(1,INDEX((SIPC_shares[[#This Row],[ORIS]]=eGRID[ORISPL])*(SIPC_shares[[#This Row],[year]]=eGRID[Year]),0,1),0))/100</f>
        <v>0</v>
      </c>
      <c r="S23" s="76">
        <f>SIPC_shares[[#This Row],[%MWh]]*INDEX(eGRID[PLWIPR],MATCH(1,INDEX((SIPC_shares[[#This Row],[ORIS]]=eGRID[ORISPL])*(SIPC_shares[[#This Row],[year]]=eGRID[Year]),0,1),0))/100</f>
        <v>0</v>
      </c>
      <c r="T23" s="76">
        <f>SIPC_shares[[#This Row],[%MWh]]*INDEX(eGRID[PLOFPR],MATCH(1,INDEX((SIPC_shares[[#This Row],[ORIS]]=eGRID[ORISPL])*(SIPC_shares[[#This Row],[year]]=eGRID[Year]),0,1),0))/100</f>
        <v>0</v>
      </c>
      <c r="U23" s="76">
        <f>SIPC_shares[[#This Row],[%MWh]]*INDEX(eGRID[PLOPPR],MATCH(1,INDEX((SIPC_shares[[#This Row],[ORIS]]=eGRID[ORISPL])*(SIPC_shares[[#This Row],[year]]=eGRID[Year]),0,1),0))/100</f>
        <v>0</v>
      </c>
    </row>
    <row r="24" spans="1:21">
      <c r="A24">
        <v>2019</v>
      </c>
      <c r="B24" t="s">
        <v>541</v>
      </c>
      <c r="C24">
        <v>57675</v>
      </c>
      <c r="D24" s="216">
        <f>INDEX(SIPC_plants[Share],MATCH(SIPC_shares[[#This Row],[ORIS]],SIPC_plants[ORIS code],0))/INDEX(eGRID[NAMEPCAP],MATCH(1,INDEX((SIPC_shares[[#This Row],[ORIS]]=eGRID[ORISPL])*(SIPC_shares[[#This Row],[year]]=eGRID[Year]),0,1),0))</f>
        <v>6.6489361702127658E-2</v>
      </c>
      <c r="E24" s="23">
        <f>SIPC_shares[[#This Row],[Share]]*INDEX(eGRID[PLNGENAN],MATCH(1,INDEX((SIPC_shares[[#This Row],[ORIS]]=eGRID[ORISPL])*(SIPC_shares[[#This Row],[year]]=eGRID[Year]),0,1),0))</f>
        <v>28551.196808510638</v>
      </c>
      <c r="F24" s="23">
        <f>SUMIFS(SIPC_shares[MWh],SIPC_shares[year],SIPC_shares[[#This Row],[year]])</f>
        <v>2539936.8207740127</v>
      </c>
      <c r="G24" s="76">
        <f>SIPC_shares[[#This Row],[MWh]]/SIPC_shares[[#This Row],[Total MWh]]</f>
        <v>1.1240908267871809E-2</v>
      </c>
      <c r="H24" s="27">
        <f>SIPC_shares[[#This Row],[%MWh]]*INDEX(eGRID[PLCO2RTA],MATCH(1,INDEX((SIPC_shares[[#This Row],[ORIS]]=eGRID[ORISPL])*(SIPC_shares[[#This Row],[year]]=eGRID[Year]),0,1),0))</f>
        <v>0</v>
      </c>
      <c r="I24" s="219">
        <f>SIPC_shares[[#This Row],[%MWh]]*INDEX(eGRID[PLNOXRTA],MATCH(1,INDEX((SIPC_shares[[#This Row],[ORIS]]=eGRID[ORISPL])*(SIPC_shares[[#This Row],[year]]=eGRID[Year]),0,1),0))</f>
        <v>0</v>
      </c>
      <c r="J24" s="219">
        <f>SIPC_shares[[#This Row],[%MWh]]*INDEX(eGRID[PLSO2RTA],MATCH(1,INDEX((SIPC_shares[[#This Row],[ORIS]]=eGRID[ORISPL])*(SIPC_shares[[#This Row],[year]]=eGRID[Year]),0,1),0))</f>
        <v>0</v>
      </c>
      <c r="K24" s="219">
        <f>SIPC_shares[[#This Row],[%MWh]]*INDEX(eGRID[PLCH4RTA],MATCH(1,INDEX((SIPC_shares[[#This Row],[ORIS]]=eGRID[ORISPL])*(SIPC_shares[[#This Row],[year]]=eGRID[Year]),0,1),0))</f>
        <v>0</v>
      </c>
      <c r="L24" s="76">
        <f>SIPC_shares[[#This Row],[%MWh]]*INDEX(eGRID[PLBMPR],MATCH(1,INDEX((SIPC_shares[[#This Row],[ORIS]]=eGRID[ORISPL])*(SIPC_shares[[#This Row],[year]]=eGRID[Year]),0,1),0))/100</f>
        <v>0</v>
      </c>
      <c r="M24" s="76">
        <f>SIPC_shares[[#This Row],[%MWh]]*INDEX(eGRID[PLCLPR],MATCH(1,INDEX((SIPC_shares[[#This Row],[ORIS]]=eGRID[ORISPL])*(SIPC_shares[[#This Row],[year]]=eGRID[Year]),0,1),0))/100</f>
        <v>0</v>
      </c>
      <c r="N24" s="76">
        <f>SIPC_shares[[#This Row],[%MWh]]*INDEX(eGRID[PLHYPR],MATCH(1,INDEX((SIPC_shares[[#This Row],[ORIS]]=eGRID[ORISPL])*(SIPC_shares[[#This Row],[year]]=eGRID[Year]),0,1),0))/100</f>
        <v>0</v>
      </c>
      <c r="O24" s="76">
        <f>SIPC_shares[[#This Row],[%MWh]]*INDEX(eGRID[PLGSPR],MATCH(1,INDEX((SIPC_shares[[#This Row],[ORIS]]=eGRID[ORISPL])*(SIPC_shares[[#This Row],[year]]=eGRID[Year]),0,1),0))/100</f>
        <v>0</v>
      </c>
      <c r="P24" s="76">
        <f>SIPC_shares[[#This Row],[%MWh]]*INDEX(eGRID[PLNCPR],MATCH(1,INDEX((SIPC_shares[[#This Row],[ORIS]]=eGRID[ORISPL])*(SIPC_shares[[#This Row],[year]]=eGRID[Year]),0,1),0))/100</f>
        <v>0</v>
      </c>
      <c r="Q24" s="76">
        <f>SIPC_shares[[#This Row],[%MWh]]*INDEX(eGRID[PLOLPR],MATCH(1,INDEX((SIPC_shares[[#This Row],[ORIS]]=eGRID[ORISPL])*(SIPC_shares[[#This Row],[year]]=eGRID[Year]),0,1),0))/100</f>
        <v>0</v>
      </c>
      <c r="R24" s="76">
        <f>SIPC_shares[[#This Row],[%MWh]]*INDEX(eGRID[PLSOPR],MATCH(1,INDEX((SIPC_shares[[#This Row],[ORIS]]=eGRID[ORISPL])*(SIPC_shares[[#This Row],[year]]=eGRID[Year]),0,1),0))/100</f>
        <v>0</v>
      </c>
      <c r="S24" s="76">
        <f>SIPC_shares[[#This Row],[%MWh]]*INDEX(eGRID[PLWIPR],MATCH(1,INDEX((SIPC_shares[[#This Row],[ORIS]]=eGRID[ORISPL])*(SIPC_shares[[#This Row],[year]]=eGRID[Year]),0,1),0))/100</f>
        <v>1.1240908267871809E-2</v>
      </c>
      <c r="T24" s="76">
        <f>SIPC_shares[[#This Row],[%MWh]]*INDEX(eGRID[PLOFPR],MATCH(1,INDEX((SIPC_shares[[#This Row],[ORIS]]=eGRID[ORISPL])*(SIPC_shares[[#This Row],[year]]=eGRID[Year]),0,1),0))/100</f>
        <v>0</v>
      </c>
      <c r="U24" s="76">
        <f>SIPC_shares[[#This Row],[%MWh]]*INDEX(eGRID[PLOPPR],MATCH(1,INDEX((SIPC_shares[[#This Row],[ORIS]]=eGRID[ORISPL])*(SIPC_shares[[#This Row],[year]]=eGRID[Year]),0,1),0))/100</f>
        <v>0</v>
      </c>
    </row>
    <row r="25" spans="1:21">
      <c r="A25">
        <v>2005</v>
      </c>
      <c r="B25" t="s">
        <v>472</v>
      </c>
      <c r="C25">
        <v>976</v>
      </c>
      <c r="D25" s="216">
        <f>INDEX(SIPC_plants[Share],MATCH(SIPC_shares[[#This Row],[ORIS]],SIPC_plants[ORIS code],0))/INDEX(eGRID[NAMEPCAP],MATCH(1,INDEX((SIPC_shares[[#This Row],[ORIS]]=eGRID[ORISPL])*(SIPC_shares[[#This Row],[year]]=eGRID[Year]),0,1),0))</f>
        <v>1</v>
      </c>
      <c r="E25" s="23">
        <f>SIPC_shares[[#This Row],[Share]]*INDEX(eGRID[PLNGENAN],MATCH(1,INDEX((SIPC_shares[[#This Row],[ORIS]]=eGRID[ORISPL])*(SIPC_shares[[#This Row],[year]]=eGRID[Year]),0,1),0))</f>
        <v>1835312</v>
      </c>
      <c r="F25" s="217">
        <f>SUMIFS(SIPC_shares[MWh],SIPC_shares[year],SIPC_shares[[#This Row],[year]])</f>
        <v>1987181.6307692309</v>
      </c>
      <c r="G25" s="76">
        <f>SIPC_shares[[#This Row],[MWh]]/SIPC_shares[[#This Row],[Total MWh]]</f>
        <v>0.92357536502063842</v>
      </c>
      <c r="H25" s="27">
        <f>SIPC_shares[[#This Row],[%MWh]]*INDEX(eGRID[PLCO2RTA],MATCH(1,INDEX((SIPC_shares[[#This Row],[ORIS]]=eGRID[ORISPL])*(SIPC_shares[[#This Row],[year]]=eGRID[Year]),0,1),0))</f>
        <v>2908.209431541351</v>
      </c>
      <c r="I25" s="219">
        <f>SIPC_shares[[#This Row],[%MWh]]*INDEX(eGRID[PLNOXRTA],MATCH(1,INDEX((SIPC_shares[[#This Row],[ORIS]]=eGRID[ORISPL])*(SIPC_shares[[#This Row],[year]]=eGRID[Year]),0,1),0))</f>
        <v>4.5089872895672594</v>
      </c>
      <c r="J25" s="219">
        <f>SIPC_shares[[#This Row],[%MWh]]*INDEX(eGRID[PLSO2RTA],MATCH(1,INDEX((SIPC_shares[[#This Row],[ORIS]]=eGRID[ORISPL])*(SIPC_shares[[#This Row],[year]]=eGRID[Year]),0,1),0))</f>
        <v>7.2578246484781843</v>
      </c>
      <c r="K25" s="219">
        <f>SIPC_shares[[#This Row],[%MWh]]*INDEX(eGRID[PLCH4RTA],MATCH(1,INDEX((SIPC_shares[[#This Row],[ORIS]]=eGRID[ORISPL])*(SIPC_shares[[#This Row],[year]]=eGRID[Year]),0,1),0))</f>
        <v>3.2108097564942491E-2</v>
      </c>
      <c r="L25" s="76">
        <f>SIPC_shares[[#This Row],[%MWh]]*INDEX(eGRID[PLBMPR],MATCH(1,INDEX((SIPC_shares[[#This Row],[ORIS]]=eGRID[ORISPL])*(SIPC_shares[[#This Row],[year]]=eGRID[Year]),0,1),0))/100</f>
        <v>0</v>
      </c>
      <c r="M25" s="76">
        <f>SIPC_shares[[#This Row],[%MWh]]*INDEX(eGRID[PLCLPR],MATCH(1,INDEX((SIPC_shares[[#This Row],[ORIS]]=eGRID[ORISPL])*(SIPC_shares[[#This Row],[year]]=eGRID[Year]),0,1),0))/100</f>
        <v>0.86894588217966762</v>
      </c>
      <c r="N25" s="76">
        <f>SIPC_shares[[#This Row],[%MWh]]*INDEX(eGRID[PLHYPR],MATCH(1,INDEX((SIPC_shares[[#This Row],[ORIS]]=eGRID[ORISPL])*(SIPC_shares[[#This Row],[year]]=eGRID[Year]),0,1),0))/100</f>
        <v>0</v>
      </c>
      <c r="O25" s="76">
        <f>SIPC_shares[[#This Row],[%MWh]]*INDEX(eGRID[PLGSPR],MATCH(1,INDEX((SIPC_shares[[#This Row],[ORIS]]=eGRID[ORISPL])*(SIPC_shares[[#This Row],[year]]=eGRID[Year]),0,1),0))/100</f>
        <v>9.6781462500512699E-3</v>
      </c>
      <c r="P25" s="76">
        <f>SIPC_shares[[#This Row],[%MWh]]*INDEX(eGRID[PLNCPR],MATCH(1,INDEX((SIPC_shares[[#This Row],[ORIS]]=eGRID[ORISPL])*(SIPC_shares[[#This Row],[year]]=eGRID[Year]),0,1),0))/100</f>
        <v>0</v>
      </c>
      <c r="Q25" s="76">
        <f>SIPC_shares[[#This Row],[%MWh]]*INDEX(eGRID[PLOLPR],MATCH(1,INDEX((SIPC_shares[[#This Row],[ORIS]]=eGRID[ORISPL])*(SIPC_shares[[#This Row],[year]]=eGRID[Year]),0,1),0))/100</f>
        <v>4.4951336590919488E-2</v>
      </c>
      <c r="R25" s="76">
        <f>SIPC_shares[[#This Row],[%MWh]]*INDEX(eGRID[PLSOPR],MATCH(1,INDEX((SIPC_shares[[#This Row],[ORIS]]=eGRID[ORISPL])*(SIPC_shares[[#This Row],[year]]=eGRID[Year]),0,1),0))/100</f>
        <v>0</v>
      </c>
      <c r="S25" s="76">
        <f>SIPC_shares[[#This Row],[%MWh]]*INDEX(eGRID[PLWIPR],MATCH(1,INDEX((SIPC_shares[[#This Row],[ORIS]]=eGRID[ORISPL])*(SIPC_shares[[#This Row],[year]]=eGRID[Year]),0,1),0))/100</f>
        <v>0</v>
      </c>
      <c r="T25" s="76">
        <f>SIPC_shares[[#This Row],[%MWh]]*INDEX(eGRID[PLOFPR],MATCH(1,INDEX((SIPC_shares[[#This Row],[ORIS]]=eGRID[ORISPL])*(SIPC_shares[[#This Row],[year]]=eGRID[Year]),0,1),0))/100</f>
        <v>0</v>
      </c>
      <c r="U25" s="76">
        <f>SIPC_shares[[#This Row],[%MWh]]*INDEX(eGRID[PLOPPR],MATCH(1,INDEX((SIPC_shares[[#This Row],[ORIS]]=eGRID[ORISPL])*(SIPC_shares[[#This Row],[year]]=eGRID[Year]),0,1),0))/100</f>
        <v>0</v>
      </c>
    </row>
    <row r="26" spans="1:21">
      <c r="A26">
        <v>2005</v>
      </c>
      <c r="B26" t="s">
        <v>512</v>
      </c>
      <c r="C26">
        <v>1371</v>
      </c>
      <c r="D26" s="216">
        <f>INDEX(SIPC_plants[Share],MATCH(SIPC_shares[[#This Row],[ORIS]],SIPC_plants[ORIS code],0))/INDEX(eGRID[NAMEPCAP],MATCH(1,INDEX((SIPC_shares[[#This Row],[ORIS]]=eGRID[ORISPL])*(SIPC_shares[[#This Row],[year]]=eGRID[Year]),0,1),0))</f>
        <v>0.2153846153846154</v>
      </c>
      <c r="E26" s="23">
        <f>SIPC_shares[[#This Row],[Share]]*INDEX(eGRID[PLNGENAN],MATCH(1,INDEX((SIPC_shares[[#This Row],[ORIS]]=eGRID[ORISPL])*(SIPC_shares[[#This Row],[year]]=eGRID[Year]),0,1),0))</f>
        <v>151869.63076923077</v>
      </c>
      <c r="F26" s="217">
        <f>SUMIFS(SIPC_shares[MWh],SIPC_shares[year],SIPC_shares[[#This Row],[year]])</f>
        <v>1987181.6307692309</v>
      </c>
      <c r="G26" s="76">
        <f>SIPC_shares[[#This Row],[MWh]]/SIPC_shares[[#This Row],[Total MWh]]</f>
        <v>7.6424634979361486E-2</v>
      </c>
      <c r="H26" s="27">
        <f>SIPC_shares[[#This Row],[%MWh]]*INDEX(eGRID[PLCO2RTA],MATCH(1,INDEX((SIPC_shares[[#This Row],[ORIS]]=eGRID[ORISPL])*(SIPC_shares[[#This Row],[year]]=eGRID[Year]),0,1),0))</f>
        <v>0</v>
      </c>
      <c r="I26" s="219">
        <f>SIPC_shares[[#This Row],[%MWh]]*INDEX(eGRID[PLNOXRTA],MATCH(1,INDEX((SIPC_shares[[#This Row],[ORIS]]=eGRID[ORISPL])*(SIPC_shares[[#This Row],[year]]=eGRID[Year]),0,1),0))</f>
        <v>0</v>
      </c>
      <c r="J26" s="219">
        <f>SIPC_shares[[#This Row],[%MWh]]*INDEX(eGRID[PLSO2RTA],MATCH(1,INDEX((SIPC_shares[[#This Row],[ORIS]]=eGRID[ORISPL])*(SIPC_shares[[#This Row],[year]]=eGRID[Year]),0,1),0))</f>
        <v>0</v>
      </c>
      <c r="K26" s="219">
        <f>SIPC_shares[[#This Row],[%MWh]]*INDEX(eGRID[PLCH4RTA],MATCH(1,INDEX((SIPC_shares[[#This Row],[ORIS]]=eGRID[ORISPL])*(SIPC_shares[[#This Row],[year]]=eGRID[Year]),0,1),0))</f>
        <v>0</v>
      </c>
      <c r="L26" s="76">
        <f>SIPC_shares[[#This Row],[%MWh]]*INDEX(eGRID[PLBMPR],MATCH(1,INDEX((SIPC_shares[[#This Row],[ORIS]]=eGRID[ORISPL])*(SIPC_shares[[#This Row],[year]]=eGRID[Year]),0,1),0))/100</f>
        <v>0</v>
      </c>
      <c r="M26" s="76">
        <f>SIPC_shares[[#This Row],[%MWh]]*INDEX(eGRID[PLCLPR],MATCH(1,INDEX((SIPC_shares[[#This Row],[ORIS]]=eGRID[ORISPL])*(SIPC_shares[[#This Row],[year]]=eGRID[Year]),0,1),0))/100</f>
        <v>0</v>
      </c>
      <c r="N26" s="76">
        <f>SIPC_shares[[#This Row],[%MWh]]*INDEX(eGRID[PLHYPR],MATCH(1,INDEX((SIPC_shares[[#This Row],[ORIS]]=eGRID[ORISPL])*(SIPC_shares[[#This Row],[year]]=eGRID[Year]),0,1),0))/100</f>
        <v>7.6424634979361486E-2</v>
      </c>
      <c r="O26" s="76">
        <f>SIPC_shares[[#This Row],[%MWh]]*INDEX(eGRID[PLGSPR],MATCH(1,INDEX((SIPC_shares[[#This Row],[ORIS]]=eGRID[ORISPL])*(SIPC_shares[[#This Row],[year]]=eGRID[Year]),0,1),0))/100</f>
        <v>0</v>
      </c>
      <c r="P26" s="76">
        <f>SIPC_shares[[#This Row],[%MWh]]*INDEX(eGRID[PLNCPR],MATCH(1,INDEX((SIPC_shares[[#This Row],[ORIS]]=eGRID[ORISPL])*(SIPC_shares[[#This Row],[year]]=eGRID[Year]),0,1),0))/100</f>
        <v>0</v>
      </c>
      <c r="Q26" s="76">
        <f>SIPC_shares[[#This Row],[%MWh]]*INDEX(eGRID[PLOLPR],MATCH(1,INDEX((SIPC_shares[[#This Row],[ORIS]]=eGRID[ORISPL])*(SIPC_shares[[#This Row],[year]]=eGRID[Year]),0,1),0))/100</f>
        <v>0</v>
      </c>
      <c r="R26" s="76">
        <f>SIPC_shares[[#This Row],[%MWh]]*INDEX(eGRID[PLSOPR],MATCH(1,INDEX((SIPC_shares[[#This Row],[ORIS]]=eGRID[ORISPL])*(SIPC_shares[[#This Row],[year]]=eGRID[Year]),0,1),0))/100</f>
        <v>0</v>
      </c>
      <c r="S26" s="76">
        <f>SIPC_shares[[#This Row],[%MWh]]*INDEX(eGRID[PLWIPR],MATCH(1,INDEX((SIPC_shares[[#This Row],[ORIS]]=eGRID[ORISPL])*(SIPC_shares[[#This Row],[year]]=eGRID[Year]),0,1),0))/100</f>
        <v>0</v>
      </c>
      <c r="T26" s="76">
        <f>SIPC_shares[[#This Row],[%MWh]]*INDEX(eGRID[PLOFPR],MATCH(1,INDEX((SIPC_shares[[#This Row],[ORIS]]=eGRID[ORISPL])*(SIPC_shares[[#This Row],[year]]=eGRID[Year]),0,1),0))/100</f>
        <v>0</v>
      </c>
      <c r="U26" s="76">
        <f>SIPC_shares[[#This Row],[%MWh]]*INDEX(eGRID[PLOPPR],MATCH(1,INDEX((SIPC_shares[[#This Row],[ORIS]]=eGRID[ORISPL])*(SIPC_shares[[#This Row],[year]]=eGRID[Year]),0,1),0))/100</f>
        <v>0</v>
      </c>
    </row>
    <row r="28" spans="1:21">
      <c r="A28" t="s">
        <v>534</v>
      </c>
    </row>
    <row r="29" spans="1:21">
      <c r="A29">
        <v>1</v>
      </c>
      <c r="B29" t="s">
        <v>545</v>
      </c>
    </row>
    <row r="30" spans="1:21">
      <c r="A30">
        <v>2</v>
      </c>
      <c r="B30" t="s">
        <v>546</v>
      </c>
    </row>
    <row r="31" spans="1:21">
      <c r="A31">
        <v>3</v>
      </c>
      <c r="B31" t="s">
        <v>602</v>
      </c>
    </row>
  </sheetData>
  <pageMargins left="0.7" right="0.7" top="0.75" bottom="0.75" header="0.3" footer="0.3"/>
  <tableParts count="2">
    <tablePart r:id="rId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46"/>
  <sheetViews>
    <sheetView tabSelected="1" workbookViewId="0">
      <selection activeCell="F21" sqref="F21"/>
    </sheetView>
  </sheetViews>
  <sheetFormatPr defaultRowHeight="14.5"/>
  <cols>
    <col min="1" max="1" width="18.453125" customWidth="1"/>
    <col min="2" max="2" width="19.453125" customWidth="1"/>
    <col min="3" max="3" width="12.54296875" customWidth="1"/>
    <col min="4" max="4" width="16.1796875" bestFit="1" customWidth="1"/>
    <col min="5" max="5" width="15" bestFit="1" customWidth="1"/>
    <col min="6" max="6" width="15.453125" bestFit="1" customWidth="1"/>
    <col min="7" max="7" width="17.453125" customWidth="1"/>
    <col min="9" max="9" width="7.26953125" customWidth="1"/>
    <col min="10" max="10" width="27.7265625" customWidth="1"/>
    <col min="11" max="11" width="16.453125" customWidth="1"/>
    <col min="12" max="12" width="9.54296875" bestFit="1" customWidth="1"/>
    <col min="13" max="13" width="7.1796875" customWidth="1"/>
    <col min="14" max="14" width="7.54296875" customWidth="1"/>
    <col min="15" max="15" width="7.453125" customWidth="1"/>
    <col min="16" max="16" width="10" customWidth="1"/>
    <col min="19" max="19" width="12.81640625" customWidth="1"/>
    <col min="20" max="20" width="9.453125" customWidth="1"/>
    <col min="25" max="25" width="11.1796875" customWidth="1"/>
  </cols>
  <sheetData>
    <row r="1" spans="1:26" ht="15" thickBot="1">
      <c r="A1" s="131" t="s">
        <v>593</v>
      </c>
      <c r="B1" s="83"/>
      <c r="C1" s="83"/>
      <c r="D1" s="83"/>
      <c r="E1" s="83"/>
      <c r="F1" s="83"/>
      <c r="G1" s="83"/>
      <c r="I1" s="131" t="s">
        <v>226</v>
      </c>
      <c r="J1" s="131"/>
      <c r="K1" s="131"/>
      <c r="L1" s="131"/>
      <c r="M1" s="131"/>
      <c r="N1" s="131"/>
      <c r="O1" s="131"/>
      <c r="P1" s="131"/>
      <c r="Q1" s="131"/>
      <c r="R1" s="131"/>
      <c r="S1" s="131"/>
    </row>
    <row r="2" spans="1:26">
      <c r="A2" t="s">
        <v>23</v>
      </c>
      <c r="B2" t="s">
        <v>119</v>
      </c>
      <c r="C2" t="s">
        <v>118</v>
      </c>
      <c r="D2" t="s">
        <v>590</v>
      </c>
      <c r="E2" t="s">
        <v>591</v>
      </c>
      <c r="F2" t="s">
        <v>592</v>
      </c>
      <c r="G2" t="s">
        <v>596</v>
      </c>
      <c r="I2" t="s">
        <v>1</v>
      </c>
      <c r="J2" t="s">
        <v>214</v>
      </c>
      <c r="K2" t="s">
        <v>215</v>
      </c>
      <c r="L2" t="s">
        <v>216</v>
      </c>
      <c r="M2" t="s">
        <v>217</v>
      </c>
      <c r="N2" t="s">
        <v>230</v>
      </c>
      <c r="O2" t="s">
        <v>218</v>
      </c>
      <c r="P2" t="s">
        <v>2</v>
      </c>
      <c r="Q2" t="s">
        <v>219</v>
      </c>
      <c r="R2" t="s">
        <v>112</v>
      </c>
      <c r="S2" t="s">
        <v>220</v>
      </c>
      <c r="T2" t="s">
        <v>221</v>
      </c>
      <c r="U2" t="s">
        <v>222</v>
      </c>
      <c r="V2" t="s">
        <v>223</v>
      </c>
      <c r="W2" t="s">
        <v>85</v>
      </c>
      <c r="X2" t="s">
        <v>224</v>
      </c>
      <c r="Y2" t="s">
        <v>227</v>
      </c>
      <c r="Z2" t="s">
        <v>114</v>
      </c>
    </row>
    <row r="3" spans="1:26">
      <c r="A3" t="s">
        <v>117</v>
      </c>
      <c r="B3">
        <v>24.93</v>
      </c>
      <c r="C3" t="s">
        <v>91</v>
      </c>
      <c r="D3" s="27">
        <v>93.28</v>
      </c>
      <c r="E3" s="27">
        <v>11</v>
      </c>
      <c r="F3" s="27">
        <v>1.6</v>
      </c>
      <c r="G3" s="27">
        <f>Fuels[[#This Row],[CO2 (kg/MMBtu)]]+Fuels[[#This Row],[CH4 (g/MMBtu)]]/1000*INDEX(GWP[GWP100],MATCH("CH4",GWP[Formula],0))+Fuels[[#This Row],[N2O (g/MMBtu)]]/1000*INDEX(GWP[GWP100],MATCH("N2O",GWP[Formula],0))</f>
        <v>94.012000000000015</v>
      </c>
      <c r="I3">
        <v>2019</v>
      </c>
      <c r="J3" t="s">
        <v>225</v>
      </c>
      <c r="K3" s="27">
        <v>881.54</v>
      </c>
      <c r="L3" s="27">
        <v>0.48</v>
      </c>
      <c r="M3" s="27">
        <v>0.64</v>
      </c>
      <c r="N3" s="27"/>
      <c r="O3" s="76">
        <v>0</v>
      </c>
      <c r="P3" s="76">
        <v>0.28000000000000003</v>
      </c>
      <c r="Q3" s="76">
        <v>0.01</v>
      </c>
      <c r="R3" s="76">
        <v>0.37</v>
      </c>
      <c r="S3" s="76">
        <v>0.26</v>
      </c>
      <c r="T3" s="76">
        <v>0</v>
      </c>
      <c r="U3" s="76">
        <v>0</v>
      </c>
      <c r="V3" s="76">
        <v>7.0000000000000007E-2</v>
      </c>
      <c r="W3" s="76">
        <v>0.01</v>
      </c>
      <c r="X3" s="76">
        <v>0</v>
      </c>
      <c r="Y3" s="76">
        <f>SUM(Emissions[[#This Row],[Biomass]:[Unknown]])</f>
        <v>1</v>
      </c>
      <c r="Z3" s="132" t="s">
        <v>148</v>
      </c>
    </row>
    <row r="4" spans="1:26">
      <c r="A4" t="s">
        <v>121</v>
      </c>
      <c r="B4">
        <v>0.13800000000000001</v>
      </c>
      <c r="C4" t="s">
        <v>92</v>
      </c>
      <c r="D4" s="27">
        <v>73.959999999999994</v>
      </c>
      <c r="E4" s="27">
        <v>3</v>
      </c>
      <c r="F4" s="27">
        <v>0.6</v>
      </c>
      <c r="G4" s="27">
        <f>Fuels[[#This Row],[CO2 (kg/MMBtu)]]+Fuels[[#This Row],[CH4 (g/MMBtu)]]/1000*INDEX(GWP[GWP100],MATCH("CH4",GWP[Formula],0))+Fuels[[#This Row],[N2O (g/MMBtu)]]/1000*INDEX(GWP[GWP100],MATCH("N2O",GWP[Formula],0))</f>
        <v>74.203000000000003</v>
      </c>
      <c r="I4">
        <v>2018</v>
      </c>
      <c r="J4" t="s">
        <v>225</v>
      </c>
      <c r="K4" s="27">
        <v>945.1</v>
      </c>
      <c r="L4" s="27">
        <v>0.61</v>
      </c>
      <c r="M4" s="27">
        <v>0.74</v>
      </c>
      <c r="N4" s="27"/>
      <c r="O4" s="76">
        <v>0</v>
      </c>
      <c r="P4" s="76">
        <v>0.32</v>
      </c>
      <c r="Q4" s="76">
        <v>0.01</v>
      </c>
      <c r="R4" s="76">
        <v>0.33</v>
      </c>
      <c r="S4" s="76">
        <v>0.26</v>
      </c>
      <c r="T4" s="76">
        <v>0</v>
      </c>
      <c r="U4" s="76">
        <v>0</v>
      </c>
      <c r="V4" s="76">
        <v>0.06</v>
      </c>
      <c r="W4" s="76">
        <v>0.02</v>
      </c>
      <c r="X4" s="76">
        <v>0</v>
      </c>
      <c r="Y4" s="76">
        <f>SUM(Emissions[[#This Row],[Biomass]:[Unknown]])</f>
        <v>1</v>
      </c>
      <c r="Z4" s="132" t="s">
        <v>148</v>
      </c>
    </row>
    <row r="5" spans="1:26">
      <c r="A5" t="s">
        <v>21</v>
      </c>
      <c r="B5">
        <v>0.128</v>
      </c>
      <c r="C5" t="s">
        <v>92</v>
      </c>
      <c r="D5" s="27">
        <v>73.84</v>
      </c>
      <c r="E5" s="27">
        <v>1.1000000000000001</v>
      </c>
      <c r="F5" s="27">
        <v>0.11</v>
      </c>
      <c r="G5" s="27">
        <f>Fuels[[#This Row],[CO2 (kg/MMBtu)]]+Fuels[[#This Row],[CH4 (g/MMBtu)]]/1000*INDEX(GWP[GWP100],MATCH("CH4",GWP[Formula],0))+Fuels[[#This Row],[N2O (g/MMBtu)]]/1000*INDEX(GWP[GWP100],MATCH("N2O",GWP[Formula],0))</f>
        <v>73.899950000000004</v>
      </c>
      <c r="I5">
        <v>2017</v>
      </c>
      <c r="J5" t="s">
        <v>225</v>
      </c>
      <c r="K5" s="27">
        <v>990.48</v>
      </c>
      <c r="L5" s="27">
        <v>0.74</v>
      </c>
      <c r="M5" s="27">
        <v>1.1299999999999999</v>
      </c>
      <c r="N5" s="27"/>
      <c r="O5" s="76">
        <v>0</v>
      </c>
      <c r="P5" s="76">
        <v>0.35</v>
      </c>
      <c r="Q5" s="76">
        <v>0.01</v>
      </c>
      <c r="R5" s="76">
        <v>0.3</v>
      </c>
      <c r="S5" s="76">
        <v>0.28000000000000003</v>
      </c>
      <c r="T5" s="76">
        <v>0</v>
      </c>
      <c r="U5" s="76">
        <v>0</v>
      </c>
      <c r="V5" s="76">
        <v>0.05</v>
      </c>
      <c r="W5" s="76">
        <v>0.01</v>
      </c>
      <c r="X5" s="76">
        <v>0</v>
      </c>
      <c r="Y5" s="76">
        <f>SUM(Emissions[[#This Row],[Biomass]:[Unknown]])</f>
        <v>1</v>
      </c>
      <c r="Z5" s="132" t="s">
        <v>148</v>
      </c>
    </row>
    <row r="6" spans="1:26">
      <c r="A6" t="s">
        <v>77</v>
      </c>
      <c r="B6">
        <v>0.125</v>
      </c>
      <c r="C6" t="s">
        <v>92</v>
      </c>
      <c r="D6" s="27">
        <v>70.22</v>
      </c>
      <c r="E6" s="27">
        <v>3</v>
      </c>
      <c r="F6" s="27">
        <v>0.6</v>
      </c>
      <c r="G6" s="27">
        <f>Fuels[[#This Row],[CO2 (kg/MMBtu)]]+Fuels[[#This Row],[CH4 (g/MMBtu)]]/1000*INDEX(GWP[GWP100],MATCH("CH4",GWP[Formula],0))+Fuels[[#This Row],[N2O (g/MMBtu)]]/1000*INDEX(GWP[GWP100],MATCH("N2O",GWP[Formula],0))</f>
        <v>70.463000000000008</v>
      </c>
      <c r="I6">
        <v>2016</v>
      </c>
      <c r="J6" t="s">
        <v>225</v>
      </c>
      <c r="K6" s="27">
        <v>956.51</v>
      </c>
      <c r="L6" s="27">
        <v>0.71</v>
      </c>
      <c r="M6" s="27">
        <v>1.25</v>
      </c>
      <c r="N6" s="27"/>
      <c r="O6" s="76">
        <v>0</v>
      </c>
      <c r="P6" s="76">
        <v>0.34</v>
      </c>
      <c r="Q6" s="76">
        <v>0.01</v>
      </c>
      <c r="R6" s="76">
        <v>0.28999999999999998</v>
      </c>
      <c r="S6" s="76">
        <v>0.31</v>
      </c>
      <c r="T6" s="76">
        <v>0</v>
      </c>
      <c r="U6" s="76">
        <v>0</v>
      </c>
      <c r="V6" s="76">
        <v>0.04</v>
      </c>
      <c r="W6" s="76">
        <v>0.01</v>
      </c>
      <c r="X6" s="76">
        <v>0</v>
      </c>
      <c r="Y6" s="76">
        <f>SUM(Emissions[[#This Row],[Biomass]:[Unknown]])</f>
        <v>1</v>
      </c>
      <c r="Z6" s="132" t="s">
        <v>148</v>
      </c>
    </row>
    <row r="7" spans="1:26">
      <c r="A7" t="s">
        <v>20</v>
      </c>
      <c r="B7">
        <v>8.4000000000000005E-2</v>
      </c>
      <c r="C7" t="s">
        <v>92</v>
      </c>
      <c r="D7" s="27">
        <v>68.44</v>
      </c>
      <c r="E7" s="27">
        <v>1.1000000000000001</v>
      </c>
      <c r="F7" s="27">
        <v>0.11</v>
      </c>
      <c r="G7" s="27">
        <f>Fuels[[#This Row],[CO2 (kg/MMBtu)]]+Fuels[[#This Row],[CH4 (g/MMBtu)]]/1000*INDEX(GWP[GWP100],MATCH("CH4",GWP[Formula],0))+Fuels[[#This Row],[N2O (g/MMBtu)]]/1000*INDEX(GWP[GWP100],MATCH("N2O",GWP[Formula],0))</f>
        <v>68.499949999999998</v>
      </c>
      <c r="I7">
        <v>2015</v>
      </c>
      <c r="J7" t="s">
        <v>225</v>
      </c>
      <c r="K7" s="27">
        <v>1061.5999999999999</v>
      </c>
      <c r="L7" s="27">
        <v>0.83</v>
      </c>
      <c r="M7" s="27">
        <v>1.96</v>
      </c>
      <c r="N7" s="27"/>
      <c r="O7" s="76">
        <v>0</v>
      </c>
      <c r="P7" s="76">
        <v>0.4</v>
      </c>
      <c r="Q7" s="76">
        <v>0.01</v>
      </c>
      <c r="R7" s="76">
        <v>0.24</v>
      </c>
      <c r="S7" s="76">
        <v>0.3</v>
      </c>
      <c r="T7" s="76">
        <v>0</v>
      </c>
      <c r="U7" s="76">
        <v>0</v>
      </c>
      <c r="V7" s="76">
        <v>0.04</v>
      </c>
      <c r="W7" s="76">
        <v>0.01</v>
      </c>
      <c r="X7" s="76">
        <v>0</v>
      </c>
      <c r="Y7" s="76">
        <f>SUM(Emissions[[#This Row],[Biomass]:[Unknown]])</f>
        <v>1</v>
      </c>
      <c r="Z7" s="132" t="s">
        <v>148</v>
      </c>
    </row>
    <row r="8" spans="1:26">
      <c r="A8" t="s">
        <v>122</v>
      </c>
      <c r="B8">
        <v>9.0999999999999998E-2</v>
      </c>
      <c r="C8" t="s">
        <v>92</v>
      </c>
      <c r="D8" s="27">
        <v>62.87</v>
      </c>
      <c r="E8" s="27">
        <v>3</v>
      </c>
      <c r="F8" s="27">
        <v>0.6</v>
      </c>
      <c r="G8" s="27">
        <f>Fuels[[#This Row],[CO2 (kg/MMBtu)]]+Fuels[[#This Row],[CH4 (g/MMBtu)]]/1000*INDEX(GWP[GWP100],MATCH("CH4",GWP[Formula],0))+Fuels[[#This Row],[N2O (g/MMBtu)]]/1000*INDEX(GWP[GWP100],MATCH("N2O",GWP[Formula],0))</f>
        <v>63.113</v>
      </c>
      <c r="I8">
        <v>2014</v>
      </c>
      <c r="J8" t="s">
        <v>225</v>
      </c>
      <c r="K8" s="27">
        <v>1130.3</v>
      </c>
      <c r="L8" s="27">
        <v>0.95499999999999996</v>
      </c>
      <c r="M8" s="27">
        <v>2.2749999999999999</v>
      </c>
      <c r="N8" s="27"/>
      <c r="O8" s="76">
        <v>0</v>
      </c>
      <c r="P8" s="76">
        <v>0.435</v>
      </c>
      <c r="Q8" s="76">
        <v>0.01</v>
      </c>
      <c r="R8" s="76">
        <v>0.21</v>
      </c>
      <c r="S8" s="76">
        <v>0.29499999999999998</v>
      </c>
      <c r="T8" s="76">
        <v>0</v>
      </c>
      <c r="U8" s="76">
        <v>0</v>
      </c>
      <c r="V8" s="76">
        <v>0.04</v>
      </c>
      <c r="W8" s="76">
        <v>0.01</v>
      </c>
      <c r="X8" s="76">
        <v>0</v>
      </c>
      <c r="Y8" s="76">
        <f>SUM(Emissions[[#This Row],[Biomass]:[Unknown]])</f>
        <v>1</v>
      </c>
      <c r="Z8" s="132" t="s">
        <v>148</v>
      </c>
    </row>
    <row r="9" spans="1:26">
      <c r="A9" t="s">
        <v>112</v>
      </c>
      <c r="B9" s="243">
        <v>1.026E-3</v>
      </c>
      <c r="C9" s="12" t="s">
        <v>120</v>
      </c>
      <c r="D9" s="27">
        <v>53.06</v>
      </c>
      <c r="E9" s="27">
        <v>1</v>
      </c>
      <c r="F9" s="27">
        <v>0.1</v>
      </c>
      <c r="G9" s="27">
        <f>Fuels[[#This Row],[CO2 (kg/MMBtu)]]+Fuels[[#This Row],[CH4 (g/MMBtu)]]/1000*INDEX(GWP[GWP100],MATCH("CH4",GWP[Formula],0))+Fuels[[#This Row],[N2O (g/MMBtu)]]/1000*INDEX(GWP[GWP100],MATCH("N2O",GWP[Formula],0))</f>
        <v>53.1145</v>
      </c>
      <c r="I9">
        <v>2013</v>
      </c>
      <c r="J9" t="s">
        <v>225</v>
      </c>
      <c r="K9" s="27">
        <v>1112.8</v>
      </c>
      <c r="L9" s="27">
        <v>0.98</v>
      </c>
      <c r="M9" s="27">
        <v>2.2799999999999998</v>
      </c>
      <c r="N9" s="27"/>
      <c r="O9" s="76">
        <v>0</v>
      </c>
      <c r="P9" s="76">
        <v>0.45</v>
      </c>
      <c r="Q9" s="76">
        <v>0.01</v>
      </c>
      <c r="R9" s="76">
        <v>0.2</v>
      </c>
      <c r="S9" s="76">
        <v>0.28999999999999998</v>
      </c>
      <c r="T9" s="76">
        <v>0</v>
      </c>
      <c r="U9" s="76">
        <v>0</v>
      </c>
      <c r="V9" s="76">
        <v>0.04</v>
      </c>
      <c r="W9" s="76">
        <v>0.01</v>
      </c>
      <c r="X9" s="76">
        <v>0</v>
      </c>
      <c r="Y9" s="76">
        <f>SUM(Emissions[[#This Row],[Biomass]:[Unknown]])</f>
        <v>1</v>
      </c>
      <c r="Z9" s="132" t="s">
        <v>148</v>
      </c>
    </row>
    <row r="10" spans="1:26">
      <c r="A10" t="s">
        <v>101</v>
      </c>
      <c r="B10" s="243">
        <f>INDEX(heat[HF],MATCH(Fuels[[#This Row],[Fuel]],heat[Fuel],0))/1000</f>
        <v>0.12032619047619049</v>
      </c>
      <c r="C10" s="12" t="s">
        <v>92</v>
      </c>
      <c r="D10" s="27">
        <f>0.1*INDEX(heat[HF],MATCH("Ethanol",heat[Fuel],0))/(1000*Fuels[[#This Row],[HHV (MMBtu/unit)]])*INDEX(Fuels[CO2 (kg/MMBtu)],MATCH("Ethanol",Fuels[Fuel],0))+0.9*INDEX(heat[HF],MATCH("Gasoline",heat[Fuel],0))/(1000*Fuels[[#This Row],[HHV (MMBtu/unit)]])*INDEX(Fuels[CO2 (kg/MMBtu)],MATCH("Gasoline",Fuels[Fuel],0))</f>
        <v>70.095350337376559</v>
      </c>
      <c r="E10" s="27">
        <f>0.1*INDEX(heat[HF],MATCH("Ethanol",heat[Fuel],0))/(1000*Fuels[[#This Row],[HHV (MMBtu/unit)]])*INDEX(Fuels[CH4 (g/MMBtu)],MATCH("Ethanol",Fuels[Fuel],0))+0.9*INDEX(heat[HF],MATCH("Gasoline",heat[Fuel],0))/(1000*Fuels[[#This Row],[HHV (MMBtu/unit)]])*INDEX(Fuels[CH4 (g/MMBtu)],MATCH("Gasoline",Fuels[Fuel],0))</f>
        <v>2.8669469893345463</v>
      </c>
      <c r="F10" s="27">
        <f>0.1*INDEX(heat[HF],MATCH("Ethanol",heat[Fuel],0))/(1000*Fuels[[#This Row],[HHV (MMBtu/unit)]])*INDEX(Fuels[N2O (g/MMBtu)],MATCH("Ethanol",Fuels[Fuel],0))+0.9*INDEX(heat[HF],MATCH("Gasoline",heat[Fuel],0))/(1000*Fuels[[#This Row],[HHV (MMBtu/unit)]])*INDEX(Fuels[N2O (g/MMBtu)],MATCH("Gasoline",Fuels[Fuel],0))</f>
        <v>0.56568632882838299</v>
      </c>
      <c r="G10" s="242">
        <f>Fuels[[#This Row],[CO2 (kg/MMBtu)]]+Fuels[[#This Row],[CH4 (g/MMBtu)]]/1000*INDEX(GWP[GWP100],MATCH("CH4",GWP[Formula],0))+Fuels[[#This Row],[N2O (g/MMBtu)]]/1000*INDEX(GWP[GWP100],MATCH("N2O",GWP[Formula],0))</f>
        <v>70.325531730217435</v>
      </c>
      <c r="I10">
        <v>2012</v>
      </c>
      <c r="J10" t="s">
        <v>225</v>
      </c>
      <c r="K10" s="27">
        <v>1102.3</v>
      </c>
      <c r="L10" s="27">
        <v>0.98</v>
      </c>
      <c r="M10" s="27">
        <v>2.81</v>
      </c>
      <c r="N10" s="27"/>
      <c r="O10" s="76">
        <v>0</v>
      </c>
      <c r="P10" s="76">
        <v>0.45</v>
      </c>
      <c r="Q10" s="76">
        <v>0</v>
      </c>
      <c r="R10" s="76">
        <v>0.21</v>
      </c>
      <c r="S10" s="76">
        <v>0.28000000000000003</v>
      </c>
      <c r="T10" s="76">
        <v>0</v>
      </c>
      <c r="U10" s="76">
        <v>0</v>
      </c>
      <c r="V10" s="76">
        <v>0.05</v>
      </c>
      <c r="W10" s="76">
        <v>0.01</v>
      </c>
      <c r="X10" s="76">
        <v>0</v>
      </c>
      <c r="Y10" s="76">
        <f>SUM(Emissions[[#This Row],[Biomass]:[Unknown]])</f>
        <v>1</v>
      </c>
      <c r="Z10" s="132" t="s">
        <v>148</v>
      </c>
    </row>
    <row r="11" spans="1:26">
      <c r="A11" t="s">
        <v>96</v>
      </c>
      <c r="B11" s="243">
        <f>INDEX(heat[HF],MATCH(Fuels[[#This Row],[Fuel]],heat[Fuel],0))/1000</f>
        <v>9.4680476190476204E-2</v>
      </c>
      <c r="C11" s="12" t="s">
        <v>92</v>
      </c>
      <c r="D11" s="27">
        <f>0.74*INDEX(heat[HF],MATCH("Ethanol",heat[Fuel],0))/(1000*Fuels[[#This Row],[HHV (MMBtu/unit)]])*INDEX(Fuels[CO2 (kg/MMBtu)],MATCH("Ethanol",Fuels[Fuel],0))+0.26*INDEX(heat[HF],MATCH("Gasoline",heat[Fuel],0))/(1000*Fuels[[#This Row],[HHV (MMBtu/unit)]])*INDEX(Fuels[CO2 (kg/MMBtu)],MATCH("Gasoline",Fuels[Fuel],0))</f>
        <v>69.047743739595319</v>
      </c>
      <c r="E11" s="27">
        <f>0.74*INDEX(heat[HF],MATCH("Ethanol",heat[Fuel],0))/(1000*Fuels[[#This Row],[HHV (MMBtu/unit)]])*INDEX(Fuels[CH4 (g/MMBtu)],MATCH("Ethanol",Fuels[Fuel],0))+0.26*INDEX(heat[HF],MATCH("Gasoline",heat[Fuel],0))/(1000*Fuels[[#This Row],[HHV (MMBtu/unit)]])*INDEX(Fuels[CH4 (g/MMBtu)],MATCH("Gasoline",Fuels[Fuel],0))</f>
        <v>1.7487152276579372</v>
      </c>
      <c r="F11" s="27">
        <f>0.74*INDEX(heat[HF],MATCH("Ethanol",heat[Fuel],0))/(1000*Fuels[[#This Row],[HHV (MMBtu/unit)]])*INDEX(Fuels[N2O (g/MMBtu)],MATCH("Ethanol",Fuels[Fuel],0))+0.26*INDEX(heat[HF],MATCH("Gasoline",heat[Fuel],0))/(1000*Fuels[[#This Row],[HHV (MMBtu/unit)]])*INDEX(Fuels[N2O (g/MMBtu)],MATCH("Gasoline",Fuels[Fuel],0))</f>
        <v>0.27730024292231009</v>
      </c>
      <c r="G11" s="242">
        <f>Fuels[[#This Row],[CO2 (kg/MMBtu)]]+Fuels[[#This Row],[CH4 (g/MMBtu)]]/1000*INDEX(GWP[GWP100],MATCH("CH4",GWP[Formula],0))+Fuels[[#This Row],[N2O (g/MMBtu)]]/1000*INDEX(GWP[GWP100],MATCH("N2O",GWP[Formula],0))</f>
        <v>69.17019233034415</v>
      </c>
      <c r="I11">
        <v>2011</v>
      </c>
      <c r="J11" t="s">
        <v>225</v>
      </c>
      <c r="K11" s="27">
        <v>1165.9000000000001</v>
      </c>
      <c r="L11" s="27">
        <v>1</v>
      </c>
      <c r="M11" s="27">
        <v>4.1500000000000004</v>
      </c>
      <c r="N11" s="27"/>
      <c r="O11" s="76">
        <v>0</v>
      </c>
      <c r="P11" s="76">
        <v>0.49</v>
      </c>
      <c r="Q11" s="76">
        <v>0.01</v>
      </c>
      <c r="R11" s="76">
        <v>0.17</v>
      </c>
      <c r="S11" s="76">
        <v>0.28000000000000003</v>
      </c>
      <c r="T11" s="76">
        <v>0.01</v>
      </c>
      <c r="U11" s="76">
        <v>0</v>
      </c>
      <c r="V11" s="76">
        <v>0.03</v>
      </c>
      <c r="W11" s="76">
        <v>0.01</v>
      </c>
      <c r="X11" s="76">
        <v>0</v>
      </c>
      <c r="Y11" s="76">
        <f>SUM(Emissions[[#This Row],[Biomass]:[Unknown]])</f>
        <v>1</v>
      </c>
      <c r="Z11" s="132" t="s">
        <v>148</v>
      </c>
    </row>
    <row r="12" spans="1:26">
      <c r="B12" s="84"/>
      <c r="C12" s="12"/>
      <c r="D12" s="27"/>
      <c r="E12" s="240"/>
      <c r="F12" s="27"/>
      <c r="G12" s="27"/>
      <c r="I12">
        <v>2010</v>
      </c>
      <c r="J12" t="s">
        <v>225</v>
      </c>
      <c r="K12" s="27">
        <v>1136.5</v>
      </c>
      <c r="L12" s="27">
        <v>1.68</v>
      </c>
      <c r="M12" s="27">
        <v>5.91</v>
      </c>
      <c r="N12" s="27"/>
      <c r="O12" s="76">
        <v>0</v>
      </c>
      <c r="P12" s="76">
        <v>0.51</v>
      </c>
      <c r="Q12" s="76">
        <v>0.02</v>
      </c>
      <c r="R12" s="76">
        <v>0.12</v>
      </c>
      <c r="S12" s="76">
        <v>0.3</v>
      </c>
      <c r="T12" s="76">
        <v>0.01</v>
      </c>
      <c r="U12" s="76">
        <v>0</v>
      </c>
      <c r="V12" s="76">
        <v>0.02</v>
      </c>
      <c r="W12" s="76">
        <v>0.01</v>
      </c>
      <c r="X12" s="76">
        <v>0.01</v>
      </c>
      <c r="Y12" s="76">
        <f>SUM(Emissions[[#This Row],[Biomass]:[Unknown]])</f>
        <v>1</v>
      </c>
      <c r="Z12" s="132" t="s">
        <v>148</v>
      </c>
    </row>
    <row r="13" spans="1:26">
      <c r="A13" t="s">
        <v>534</v>
      </c>
      <c r="B13" s="84"/>
      <c r="C13" s="12"/>
      <c r="D13" s="27"/>
      <c r="E13" s="240"/>
      <c r="F13" s="27"/>
      <c r="G13" s="27"/>
      <c r="I13">
        <v>2009</v>
      </c>
      <c r="J13" t="s">
        <v>225</v>
      </c>
      <c r="K13" s="27">
        <v>1172.8</v>
      </c>
      <c r="L13" s="27">
        <v>1.75</v>
      </c>
      <c r="M13" s="27">
        <v>6.17</v>
      </c>
      <c r="N13" s="27"/>
      <c r="O13" s="76">
        <v>0</v>
      </c>
      <c r="P13" s="76">
        <v>0.43</v>
      </c>
      <c r="Q13" s="76">
        <v>0.01</v>
      </c>
      <c r="R13" s="76">
        <v>7.0000000000000007E-2</v>
      </c>
      <c r="S13" s="76">
        <v>0.22</v>
      </c>
      <c r="T13" s="76">
        <v>7.0000000000000007E-2</v>
      </c>
      <c r="U13" s="76">
        <v>0</v>
      </c>
      <c r="V13" s="76">
        <v>0.01</v>
      </c>
      <c r="W13" s="76">
        <v>0.01</v>
      </c>
      <c r="X13" s="76">
        <v>0.18</v>
      </c>
      <c r="Y13" s="76">
        <f>SUM(Emissions[[#This Row],[Biomass]:[Unknown]])</f>
        <v>1</v>
      </c>
      <c r="Z13" s="132" t="s">
        <v>148</v>
      </c>
    </row>
    <row r="14" spans="1:26">
      <c r="A14" s="257" t="s">
        <v>599</v>
      </c>
      <c r="B14" s="257"/>
      <c r="C14" s="257"/>
      <c r="D14" s="257"/>
      <c r="E14" s="257"/>
      <c r="F14" s="257"/>
      <c r="G14" s="257"/>
      <c r="I14">
        <v>2008</v>
      </c>
      <c r="J14" t="s">
        <v>225</v>
      </c>
      <c r="K14" s="27">
        <v>1251.8</v>
      </c>
      <c r="L14" s="27">
        <v>2.21</v>
      </c>
      <c r="M14" s="27">
        <v>7.99</v>
      </c>
      <c r="N14" s="27"/>
      <c r="O14" s="76">
        <v>0</v>
      </c>
      <c r="P14" s="76">
        <v>0.47</v>
      </c>
      <c r="Q14" s="76">
        <v>0.01</v>
      </c>
      <c r="R14" s="76">
        <v>0.04</v>
      </c>
      <c r="S14" s="76">
        <v>0.28000000000000003</v>
      </c>
      <c r="T14" s="76">
        <v>0</v>
      </c>
      <c r="U14" s="76">
        <v>0</v>
      </c>
      <c r="V14" s="76">
        <v>0</v>
      </c>
      <c r="W14" s="76">
        <v>0.01</v>
      </c>
      <c r="X14" s="76">
        <v>0.19</v>
      </c>
      <c r="Y14" s="76">
        <f>SUM(Emissions[[#This Row],[Biomass]:[Unknown]])</f>
        <v>1</v>
      </c>
      <c r="Z14" s="132" t="s">
        <v>148</v>
      </c>
    </row>
    <row r="15" spans="1:26">
      <c r="A15" s="257"/>
      <c r="B15" s="257"/>
      <c r="C15" s="257"/>
      <c r="D15" s="257"/>
      <c r="E15" s="257"/>
      <c r="F15" s="257"/>
      <c r="G15" s="257"/>
      <c r="I15">
        <v>2007</v>
      </c>
      <c r="J15" t="s">
        <v>225</v>
      </c>
      <c r="K15" s="27">
        <v>1513.1</v>
      </c>
      <c r="L15" s="27">
        <v>1.88</v>
      </c>
      <c r="M15" s="27">
        <v>4.53</v>
      </c>
      <c r="N15" s="27"/>
      <c r="O15" s="76">
        <v>0</v>
      </c>
      <c r="P15" s="76">
        <v>0.55000000000000004</v>
      </c>
      <c r="Q15" s="76">
        <v>0</v>
      </c>
      <c r="R15" s="76">
        <v>0.04</v>
      </c>
      <c r="S15" s="76">
        <v>0.17</v>
      </c>
      <c r="T15" s="76">
        <v>0</v>
      </c>
      <c r="U15" s="76">
        <v>0</v>
      </c>
      <c r="V15" s="76">
        <v>0.05</v>
      </c>
      <c r="W15" s="76">
        <v>0</v>
      </c>
      <c r="X15" s="76">
        <v>0.19</v>
      </c>
      <c r="Y15" s="76">
        <f>SUM(Emissions[[#This Row],[Biomass]:[Unknown]])</f>
        <v>1.0000000000000002</v>
      </c>
      <c r="Z15" s="132" t="s">
        <v>148</v>
      </c>
    </row>
    <row r="16" spans="1:26" ht="15" customHeight="1">
      <c r="I16">
        <v>2005</v>
      </c>
      <c r="J16" t="s">
        <v>212</v>
      </c>
      <c r="K16" s="27">
        <v>1982</v>
      </c>
      <c r="L16" s="27">
        <v>1.71</v>
      </c>
      <c r="M16" s="27">
        <v>7.7949999999999999</v>
      </c>
      <c r="N16" s="27"/>
      <c r="O16" s="76">
        <v>0</v>
      </c>
      <c r="P16" s="76">
        <v>0.97499999999999998</v>
      </c>
      <c r="Q16" s="76">
        <v>0</v>
      </c>
      <c r="R16" s="76">
        <v>5.0000000000000001E-3</v>
      </c>
      <c r="S16" s="76">
        <v>0</v>
      </c>
      <c r="T16" s="76">
        <v>0</v>
      </c>
      <c r="U16" s="76">
        <v>0</v>
      </c>
      <c r="V16" s="76">
        <v>0</v>
      </c>
      <c r="W16" s="76">
        <v>0</v>
      </c>
      <c r="X16" s="76">
        <v>0.02</v>
      </c>
      <c r="Y16" s="76">
        <f>SUM(Emissions[[#This Row],[Biomass]:[Unknown]])</f>
        <v>1</v>
      </c>
      <c r="Z16" s="132" t="s">
        <v>148</v>
      </c>
    </row>
    <row r="17" spans="1:26">
      <c r="A17" s="83" t="s">
        <v>560</v>
      </c>
      <c r="B17" s="83"/>
      <c r="C17" s="83"/>
      <c r="D17" s="83"/>
      <c r="E17" s="83"/>
      <c r="F17" s="83"/>
      <c r="G17" s="83"/>
      <c r="I17">
        <v>2005</v>
      </c>
      <c r="J17" t="s">
        <v>213</v>
      </c>
      <c r="K17" s="27">
        <v>1336</v>
      </c>
      <c r="L17" s="27">
        <v>0.9</v>
      </c>
      <c r="M17" s="27">
        <v>3.51</v>
      </c>
      <c r="N17" s="27"/>
      <c r="O17" s="76">
        <v>0</v>
      </c>
      <c r="P17" s="76">
        <v>0.65</v>
      </c>
      <c r="Q17" s="76">
        <v>0</v>
      </c>
      <c r="R17" s="76">
        <v>0.01</v>
      </c>
      <c r="S17" s="76">
        <v>0.31</v>
      </c>
      <c r="T17" s="76">
        <v>0</v>
      </c>
      <c r="U17" s="76">
        <v>0</v>
      </c>
      <c r="V17" s="76">
        <v>0</v>
      </c>
      <c r="W17" s="76">
        <v>0</v>
      </c>
      <c r="X17" s="76">
        <v>0.03</v>
      </c>
      <c r="Y17" s="76">
        <f>SUM(Emissions[[#This Row],[Biomass]:[Unknown]])</f>
        <v>1</v>
      </c>
      <c r="Z17" s="132" t="s">
        <v>148</v>
      </c>
    </row>
    <row r="18" spans="1:26">
      <c r="A18" t="s">
        <v>561</v>
      </c>
      <c r="B18" t="s">
        <v>562</v>
      </c>
      <c r="C18" t="s">
        <v>563</v>
      </c>
      <c r="D18" t="s">
        <v>564</v>
      </c>
      <c r="I18">
        <v>2019</v>
      </c>
      <c r="J18" t="s">
        <v>474</v>
      </c>
      <c r="K18" s="27">
        <f>SUMIFS(SIPC_shares[CO2 (lb/MWh)],SIPC_shares[[year]:[year]],Emissions[[#This Row],[FY]:[FY]])</f>
        <v>2455.4629642745012</v>
      </c>
      <c r="L18" s="27">
        <f>SUMIFS(SIPC_shares[NOx (lb/MWh)],SIPC_shares[[year]:[year]],Emissions[[#This Row],[FY]:[FY]])</f>
        <v>0.91901791297521962</v>
      </c>
      <c r="M18" s="27">
        <f>SUMIFS(SIPC_shares[SO2 (lb/MWh)],SIPC_shares[[year]:[year]],Emissions[[#This Row],[FY]:[FY]])</f>
        <v>3.3936025941453334</v>
      </c>
      <c r="N18" s="27">
        <f>SUMIFS(SIPC_shares[CH4 (lb/MWh)],SIPC_shares[[year]:[year]],Emissions[[#This Row],[FY]:[FY]])</f>
        <v>0.24962792271981971</v>
      </c>
      <c r="O18" s="76">
        <f>SUMIFS(SIPC_shares[Biomass],SIPC_shares[[year]:[year]],Emissions[[#This Row],[FY]:[FY]])</f>
        <v>0</v>
      </c>
      <c r="P18" s="76">
        <f>SUMIFS(SIPC_shares[Coal],SIPC_shares[[year]:[year]],Emissions[[#This Row],[FY]:[FY]])</f>
        <v>0.94484937133933322</v>
      </c>
      <c r="Q18" s="76">
        <f>SUMIFS(SIPC_shares[Hydro],SIPC_shares[[year]:[year]],Emissions[[#This Row],[FY]:[FY]])</f>
        <v>4.1215804111866421E-2</v>
      </c>
      <c r="R18" s="76">
        <f>SUMIFS(SIPC_shares[Natural Gas],SIPC_shares[[year]:[year]],Emissions[[#This Row],[FY]:[FY]])</f>
        <v>2.2450854225801488E-3</v>
      </c>
      <c r="S18" s="76">
        <f>SUMIFS(SIPC_shares[Nuclear],SIPC_shares[[year]:[year]],Emissions[[#This Row],[FY]:[FY]])</f>
        <v>0</v>
      </c>
      <c r="T18" s="76">
        <f>SUMIFS(SIPC_shares[Oil],SIPC_shares[[year]:[year]],Emissions[[#This Row],[FY]:[FY]])</f>
        <v>4.4883085834856193E-4</v>
      </c>
      <c r="U18" s="76">
        <f>SUMIFS(SIPC_shares[Solar],SIPC_shares[[year]:[year]],Emissions[[#This Row],[FY]:[FY]])</f>
        <v>0</v>
      </c>
      <c r="V18" s="76">
        <f>SUMIFS(SIPC_shares[Wind],SIPC_shares[[year]:[year]],Emissions[[#This Row],[FY]:[FY]])</f>
        <v>1.1240908267871809E-2</v>
      </c>
      <c r="W18" s="76">
        <f>SUMIFS(SIPC_shares[Other],SIPC_shares[[year]:[year]],Emissions[[#This Row],[FY]:[FY]])</f>
        <v>0</v>
      </c>
      <c r="X18" s="76">
        <f>SUMIFS(SIPC_shares[Unknown],SIPC_shares[[year]:[year]],Emissions[[#This Row],[FY]:[FY]])</f>
        <v>0</v>
      </c>
      <c r="Y18" s="76">
        <f>SUM(Emissions[[#This Row],[Biomass]:[Unknown]])</f>
        <v>1.0000000000000002</v>
      </c>
      <c r="Z18" s="132" t="s">
        <v>536</v>
      </c>
    </row>
    <row r="19" spans="1:26">
      <c r="A19" t="s">
        <v>565</v>
      </c>
      <c r="B19" t="s">
        <v>215</v>
      </c>
      <c r="C19" t="s">
        <v>566</v>
      </c>
      <c r="D19">
        <v>1</v>
      </c>
      <c r="I19">
        <v>2005</v>
      </c>
      <c r="J19" t="s">
        <v>474</v>
      </c>
      <c r="K19" s="27">
        <f>SUMIFS(SIPC_shares[CO2 (lb/MWh)],SIPC_shares[[year]:[year]],Emissions[[#This Row],[FY]:[FY]])</f>
        <v>2908.209431541351</v>
      </c>
      <c r="L19" s="27">
        <f>SUMIFS(SIPC_shares[NOx (lb/MWh)],SIPC_shares[[year]:[year]],Emissions[[#This Row],[FY]:[FY]])</f>
        <v>4.5089872895672594</v>
      </c>
      <c r="M19" s="27">
        <f>SUMIFS(SIPC_shares[SO2 (lb/MWh)],SIPC_shares[[year]:[year]],Emissions[[#This Row],[FY]:[FY]])</f>
        <v>7.2578246484781843</v>
      </c>
      <c r="N19" s="27">
        <f>SUMIFS(SIPC_shares[CH4 (lb/MWh)],SIPC_shares[[year]:[year]],Emissions[[#This Row],[FY]:[FY]])</f>
        <v>3.2108097564942491E-2</v>
      </c>
      <c r="O19" s="76">
        <f>SUMIFS(SIPC_shares[Biomass],SIPC_shares[[year]:[year]],Emissions[[#This Row],[FY]:[FY]])</f>
        <v>0</v>
      </c>
      <c r="P19" s="76">
        <f>SUMIFS(SIPC_shares[Coal],SIPC_shares[[year]:[year]],Emissions[[#This Row],[FY]:[FY]])</f>
        <v>0.86894588217966762</v>
      </c>
      <c r="Q19" s="76">
        <f>SUMIFS(SIPC_shares[Hydro],SIPC_shares[[year]:[year]],Emissions[[#This Row],[FY]:[FY]])</f>
        <v>7.6424634979361486E-2</v>
      </c>
      <c r="R19" s="76">
        <f>SUMIFS(SIPC_shares[Natural Gas],SIPC_shares[[year]:[year]],Emissions[[#This Row],[FY]:[FY]])</f>
        <v>9.6781462500512699E-3</v>
      </c>
      <c r="S19" s="76">
        <f>SUMIFS(SIPC_shares[Nuclear],SIPC_shares[[year]:[year]],Emissions[[#This Row],[FY]:[FY]])</f>
        <v>0</v>
      </c>
      <c r="T19" s="76">
        <f>SUMIFS(SIPC_shares[Oil],SIPC_shares[[year]:[year]],Emissions[[#This Row],[FY]:[FY]])</f>
        <v>4.4951336590919488E-2</v>
      </c>
      <c r="U19" s="76">
        <f>SUMIFS(SIPC_shares[Solar],SIPC_shares[[year]:[year]],Emissions[[#This Row],[FY]:[FY]])</f>
        <v>0</v>
      </c>
      <c r="V19" s="76">
        <f>SUMIFS(SIPC_shares[Wind],SIPC_shares[[year]:[year]],Emissions[[#This Row],[FY]:[FY]])</f>
        <v>0</v>
      </c>
      <c r="W19" s="76">
        <f>SUMIFS(SIPC_shares[Other],SIPC_shares[[year]:[year]],Emissions[[#This Row],[FY]:[FY]])</f>
        <v>0</v>
      </c>
      <c r="X19" s="76">
        <f>SUMIFS(SIPC_shares[Unknown],SIPC_shares[[year]:[year]],Emissions[[#This Row],[FY]:[FY]])</f>
        <v>0</v>
      </c>
      <c r="Y19" s="76">
        <f>SUM(Emissions[[#This Row],[Biomass]:[Unknown]])</f>
        <v>0.99999999999999978</v>
      </c>
      <c r="Z19" s="132" t="s">
        <v>536</v>
      </c>
    </row>
    <row r="20" spans="1:26">
      <c r="A20" t="s">
        <v>584</v>
      </c>
      <c r="B20" t="s">
        <v>585</v>
      </c>
      <c r="C20" t="s">
        <v>566</v>
      </c>
      <c r="D20">
        <f>1.8*0.94</f>
        <v>1.6919999999999999</v>
      </c>
      <c r="I20">
        <v>2019</v>
      </c>
      <c r="J20" t="s">
        <v>553</v>
      </c>
      <c r="K20" s="27">
        <f>INDEX(eGRID[PLCO2RTA],MATCH(1,INDEX((6017=eGRID[ORISPL])*(Emissions[[#This Row],[FY]:[FY]]=eGRID[Year]),0,1),0))</f>
        <v>2268.6329999999998</v>
      </c>
      <c r="L20" s="27">
        <f>INDEX(eGRID[PLNOXRTA],MATCH(1,INDEX((6017=eGRID[ORISPL])*(Emissions[[#This Row],[FY]:[FY]]=eGRID[Year]),0,1),0))</f>
        <v>0.97199999999999998</v>
      </c>
      <c r="M20" s="27">
        <f>INDEX(eGRID[PLSO2RTA],MATCH(1,INDEX((6017=eGRID[ORISPL])*(Emissions[[#This Row],[FY]:[FY]]=eGRID[Year]),0,1),0))</f>
        <v>4.6500000000000004</v>
      </c>
      <c r="N20" s="27">
        <f>INDEX(eGRID[PLCH4RTA],MATCH(1,INDEX((6017=eGRID[ORISPL])*(Emissions[[#This Row],[FY]:[FY]]=eGRID[Year]),0,1),0))</f>
        <v>2.5999999999999999E-2</v>
      </c>
      <c r="O20" s="76">
        <f>INDEX(eGRID[PLBMPR],MATCH(1,INDEX((6017=eGRID[ORISPL])*(Emissions[[#This Row],[FY]:[FY]]=eGRID[Year]),0,1),0))/100</f>
        <v>0</v>
      </c>
      <c r="P20" s="76">
        <f>INDEX(eGRID[PLCLPR],MATCH(1,INDEX((6017=eGRID[ORISPL])*(Emissions[[#This Row],[FY]:[FY]]=eGRID[Year]),0,1),0))/100</f>
        <v>0.99702816266950611</v>
      </c>
      <c r="Q20" s="76">
        <f>INDEX(eGRID[PLHYPR],MATCH(1,INDEX((6017=eGRID[ORISPL])*(Emissions[[#This Row],[FY]:[FY]]=eGRID[Year]),0,1),0))/100</f>
        <v>0</v>
      </c>
      <c r="R20" s="76">
        <f>INDEX(eGRID[PLGSPR],MATCH(1,INDEX((6017=eGRID[ORISPL])*(Emissions[[#This Row],[FY]:[FY]]=eGRID[Year]),0,1),0))/100</f>
        <v>0</v>
      </c>
      <c r="S20" s="76">
        <f>INDEX(eGRID[PLNCPR],MATCH(1,INDEX((6017=eGRID[ORISPL])*(Emissions[[#This Row],[FY]:[FY]]=eGRID[Year]),0,1),0))/100</f>
        <v>0</v>
      </c>
      <c r="T20" s="76">
        <f>INDEX(eGRID[PLOLPR],MATCH(1,INDEX((6017=eGRID[ORISPL])*(Emissions[[#This Row],[FY]:[FY]]=eGRID[Year]),0,1),0))/100</f>
        <v>2.9718373304943803E-3</v>
      </c>
      <c r="U20" s="76">
        <f>INDEX(eGRID[PLSOPR],MATCH(1,INDEX((6017=eGRID[ORISPL])*(Emissions[[#This Row],[FY]:[FY]]=eGRID[Year]),0,1),0))/100</f>
        <v>0</v>
      </c>
      <c r="V20" s="76">
        <f>INDEX(eGRID[PLWIPR],MATCH(1,INDEX((6017=eGRID[ORISPL])*(Emissions[[#This Row],[FY]:[FY]]=eGRID[Year]),0,1),0))/100</f>
        <v>0</v>
      </c>
      <c r="W20" s="76">
        <f>INDEX(eGRID[PLOFPR],MATCH(1,INDEX((6017=eGRID[ORISPL])*(Emissions[[#This Row],[FY]:[FY]]=eGRID[Year]),0,1),0))/100</f>
        <v>0</v>
      </c>
      <c r="X20" s="76">
        <f>INDEX(eGRID[PLOPPR],MATCH(1,INDEX((6017=eGRID[ORISPL])*(Emissions[[#This Row],[FY]:[FY]]=eGRID[Year]),0,1),0))/100</f>
        <v>0</v>
      </c>
      <c r="Y20" s="76">
        <f>SUM(Emissions[[#This Row],[Biomass]:[Unknown]])</f>
        <v>1.0000000000000004</v>
      </c>
      <c r="Z20" s="132" t="s">
        <v>170</v>
      </c>
    </row>
    <row r="21" spans="1:26" ht="15" customHeight="1">
      <c r="A21" t="s">
        <v>567</v>
      </c>
      <c r="B21" t="s">
        <v>230</v>
      </c>
      <c r="C21">
        <v>12.4</v>
      </c>
      <c r="D21">
        <v>28</v>
      </c>
      <c r="I21">
        <v>2005</v>
      </c>
      <c r="J21" t="s">
        <v>553</v>
      </c>
      <c r="K21" s="27">
        <f>INDEX(eGRID[PLCO2RTA],MATCH(1,INDEX((6017=eGRID[ORISPL])*(Emissions[[#This Row],[FY]:[FY]]=eGRID[Year]),0,1),0))</f>
        <v>2285.0758000000001</v>
      </c>
      <c r="L21" s="27">
        <f>INDEX(eGRID[PLNOXRTA],MATCH(1,INDEX((6017=eGRID[ORISPL])*(Emissions[[#This Row],[FY]:[FY]]=eGRID[Year]),0,1),0))</f>
        <v>1.3839999999999999</v>
      </c>
      <c r="M21" s="27">
        <f>INDEX(eGRID[PLSO2RTA],MATCH(1,INDEX((6017=eGRID[ORISPL])*(Emissions[[#This Row],[FY]:[FY]]=eGRID[Year]),0,1),0))</f>
        <v>5.7691999999999997</v>
      </c>
      <c r="N21" s="27">
        <f>INDEX(eGRID[PLCH4RTA],MATCH(1,INDEX((6017=eGRID[ORISPL])*(Emissions[[#This Row],[FY]:[FY]]=eGRID[Year]),0,1),0))</f>
        <v>2.5902000000000001E-2</v>
      </c>
      <c r="O21" s="76">
        <f>INDEX(eGRID[PLBMPR],MATCH(1,INDEX((6017=eGRID[ORISPL])*(Emissions[[#This Row],[FY]:[FY]]=eGRID[Year]),0,1),0))/100</f>
        <v>0</v>
      </c>
      <c r="P21" s="76">
        <f>INDEX(eGRID[PLCLPR],MATCH(1,INDEX((6017=eGRID[ORISPL])*(Emissions[[#This Row],[FY]:[FY]]=eGRID[Year]),0,1),0))/100</f>
        <v>0.99910300000000007</v>
      </c>
      <c r="Q21" s="76">
        <f>INDEX(eGRID[PLHYPR],MATCH(1,INDEX((6017=eGRID[ORISPL])*(Emissions[[#This Row],[FY]:[FY]]=eGRID[Year]),0,1),0))/100</f>
        <v>0</v>
      </c>
      <c r="R21" s="76">
        <f>INDEX(eGRID[PLGSPR],MATCH(1,INDEX((6017=eGRID[ORISPL])*(Emissions[[#This Row],[FY]:[FY]]=eGRID[Year]),0,1),0))/100</f>
        <v>0</v>
      </c>
      <c r="S21" s="76">
        <f>INDEX(eGRID[PLNCPR],MATCH(1,INDEX((6017=eGRID[ORISPL])*(Emissions[[#This Row],[FY]:[FY]]=eGRID[Year]),0,1),0))/100</f>
        <v>0</v>
      </c>
      <c r="T21" s="76">
        <f>INDEX(eGRID[PLOLPR],MATCH(1,INDEX((6017=eGRID[ORISPL])*(Emissions[[#This Row],[FY]:[FY]]=eGRID[Year]),0,1),0))/100</f>
        <v>8.9700000000000001E-4</v>
      </c>
      <c r="U21" s="76">
        <f>INDEX(eGRID[PLSOPR],MATCH(1,INDEX((6017=eGRID[ORISPL])*(Emissions[[#This Row],[FY]:[FY]]=eGRID[Year]),0,1),0))/100</f>
        <v>0</v>
      </c>
      <c r="V21" s="76">
        <f>INDEX(eGRID[PLWIPR],MATCH(1,INDEX((6017=eGRID[ORISPL])*(Emissions[[#This Row],[FY]:[FY]]=eGRID[Year]),0,1),0))/100</f>
        <v>0</v>
      </c>
      <c r="W21" s="76">
        <f>INDEX(eGRID[PLOFPR],MATCH(1,INDEX((6017=eGRID[ORISPL])*(Emissions[[#This Row],[FY]:[FY]]=eGRID[Year]),0,1),0))/100</f>
        <v>0</v>
      </c>
      <c r="X21" s="76">
        <f>INDEX(eGRID[PLOPPR],MATCH(1,INDEX((6017=eGRID[ORISPL])*(Emissions[[#This Row],[FY]:[FY]]=eGRID[Year]),0,1),0))/100</f>
        <v>0</v>
      </c>
      <c r="Y21" s="76">
        <f>SUM(Emissions[[#This Row],[Biomass]:[Unknown]])</f>
        <v>1</v>
      </c>
      <c r="Z21" s="132" t="s">
        <v>170</v>
      </c>
    </row>
    <row r="22" spans="1:26">
      <c r="A22" t="s">
        <v>588</v>
      </c>
      <c r="B22" t="s">
        <v>216</v>
      </c>
      <c r="D22">
        <f>-8.2*0.94</f>
        <v>-7.7079999999999993</v>
      </c>
    </row>
    <row r="23" spans="1:26">
      <c r="A23" t="s">
        <v>568</v>
      </c>
      <c r="B23" t="s">
        <v>569</v>
      </c>
      <c r="C23">
        <v>121</v>
      </c>
      <c r="D23">
        <v>265</v>
      </c>
      <c r="I23" t="s">
        <v>534</v>
      </c>
    </row>
    <row r="24" spans="1:26">
      <c r="A24" t="s">
        <v>570</v>
      </c>
      <c r="B24" t="s">
        <v>571</v>
      </c>
      <c r="C24">
        <v>11.9</v>
      </c>
      <c r="D24">
        <f>1760-98</f>
        <v>1662</v>
      </c>
      <c r="I24" t="s">
        <v>552</v>
      </c>
    </row>
    <row r="25" spans="1:26">
      <c r="A25" t="s">
        <v>576</v>
      </c>
      <c r="B25" t="s">
        <v>577</v>
      </c>
      <c r="C25">
        <v>5.2</v>
      </c>
      <c r="D25">
        <v>677</v>
      </c>
      <c r="I25" t="s">
        <v>603</v>
      </c>
    </row>
    <row r="26" spans="1:26">
      <c r="A26" t="s">
        <v>578</v>
      </c>
      <c r="B26" t="s">
        <v>579</v>
      </c>
      <c r="C26">
        <v>28.2</v>
      </c>
      <c r="D26">
        <v>3170</v>
      </c>
      <c r="I26" t="s">
        <v>604</v>
      </c>
    </row>
    <row r="27" spans="1:26">
      <c r="A27" t="s">
        <v>574</v>
      </c>
      <c r="B27" t="s">
        <v>575</v>
      </c>
      <c r="C27">
        <v>13.4</v>
      </c>
      <c r="D27">
        <v>1300</v>
      </c>
      <c r="I27" t="s">
        <v>607</v>
      </c>
    </row>
    <row r="28" spans="1:26">
      <c r="A28" t="s">
        <v>580</v>
      </c>
      <c r="B28" t="s">
        <v>581</v>
      </c>
      <c r="C28">
        <v>47.1</v>
      </c>
      <c r="D28">
        <v>4800</v>
      </c>
    </row>
    <row r="29" spans="1:26">
      <c r="A29" t="s">
        <v>582</v>
      </c>
      <c r="B29" t="s">
        <v>583</v>
      </c>
      <c r="D29">
        <f>0.44*INDEX(GWP[GWP100],MATCH("HFC-125",GWP[Name],0))+0.52*INDEX(GWP[GWP100],MATCH("HFC-143a",GWP[Name],0))+0.04*INDEX(GWP[GWP100],MATCH("HFC-134a",GWP[Name],0))</f>
        <v>3942.8</v>
      </c>
    </row>
    <row r="30" spans="1:26">
      <c r="A30" t="s">
        <v>586</v>
      </c>
      <c r="B30" t="s">
        <v>587</v>
      </c>
      <c r="D30">
        <f>0.5*INDEX(GWP[GWP100],MATCH("HFC-32",GWP[Name],0))+0.5*INDEX(GWP[GWP100],MATCH("HFC-125",GWP[Name],0))</f>
        <v>1923.5</v>
      </c>
    </row>
    <row r="33" spans="1:7" ht="15" thickBot="1">
      <c r="A33" s="131" t="s">
        <v>535</v>
      </c>
      <c r="B33" s="131"/>
      <c r="C33" s="131"/>
      <c r="D33" s="131"/>
    </row>
    <row r="34" spans="1:7" ht="15" customHeight="1">
      <c r="A34" t="s">
        <v>530</v>
      </c>
      <c r="B34" t="s">
        <v>533</v>
      </c>
      <c r="C34" t="s">
        <v>532</v>
      </c>
      <c r="D34" t="s">
        <v>531</v>
      </c>
    </row>
    <row r="35" spans="1:7">
      <c r="A35" t="s">
        <v>524</v>
      </c>
      <c r="B35">
        <v>976</v>
      </c>
      <c r="C35" s="218">
        <v>422</v>
      </c>
      <c r="D35" t="s">
        <v>526</v>
      </c>
    </row>
    <row r="36" spans="1:7" ht="15" customHeight="1">
      <c r="A36" t="s">
        <v>527</v>
      </c>
      <c r="B36">
        <v>55856</v>
      </c>
      <c r="C36">
        <v>125</v>
      </c>
      <c r="D36" t="s">
        <v>526</v>
      </c>
    </row>
    <row r="37" spans="1:7" ht="15" customHeight="1">
      <c r="A37" t="s">
        <v>525</v>
      </c>
      <c r="B37">
        <v>1371</v>
      </c>
      <c r="C37">
        <v>28</v>
      </c>
      <c r="D37" t="s">
        <v>526</v>
      </c>
    </row>
    <row r="38" spans="1:7">
      <c r="A38" t="s">
        <v>528</v>
      </c>
      <c r="B38">
        <v>57675</v>
      </c>
      <c r="C38">
        <v>10</v>
      </c>
      <c r="D38" t="s">
        <v>526</v>
      </c>
    </row>
    <row r="40" spans="1:7">
      <c r="A40" t="s">
        <v>115</v>
      </c>
    </row>
    <row r="41" spans="1:7">
      <c r="A41" s="227" t="s">
        <v>116</v>
      </c>
      <c r="B41" s="241" t="s">
        <v>594</v>
      </c>
      <c r="C41" s="228"/>
      <c r="D41" s="228"/>
      <c r="E41" s="228"/>
      <c r="F41" s="228"/>
      <c r="G41" s="228"/>
    </row>
    <row r="42" spans="1:7">
      <c r="A42" s="227" t="s">
        <v>148</v>
      </c>
      <c r="B42" s="241" t="s">
        <v>228</v>
      </c>
      <c r="C42" s="241"/>
      <c r="D42" s="241"/>
      <c r="E42" s="228"/>
      <c r="F42" s="228"/>
      <c r="G42" s="228"/>
    </row>
    <row r="43" spans="1:7">
      <c r="A43" s="227" t="s">
        <v>170</v>
      </c>
      <c r="B43" s="241" t="s">
        <v>229</v>
      </c>
      <c r="C43" s="241"/>
      <c r="D43" s="241"/>
      <c r="E43" s="228"/>
      <c r="F43" s="228"/>
      <c r="G43" s="228"/>
    </row>
    <row r="44" spans="1:7">
      <c r="A44" s="130" t="s">
        <v>192</v>
      </c>
      <c r="B44" s="85" t="s">
        <v>529</v>
      </c>
    </row>
    <row r="45" spans="1:7">
      <c r="A45" s="258" t="s">
        <v>557</v>
      </c>
      <c r="B45" t="s">
        <v>559</v>
      </c>
    </row>
    <row r="46" spans="1:7">
      <c r="A46" s="258"/>
      <c r="B46" s="85" t="s">
        <v>558</v>
      </c>
    </row>
  </sheetData>
  <mergeCells count="2">
    <mergeCell ref="A14:G15"/>
    <mergeCell ref="A45:A46"/>
  </mergeCells>
  <hyperlinks>
    <hyperlink ref="B42:D42" r:id="rId1" display="https://www.icc.illinois.gov/industry-reports/environmental-disclosure" xr:uid="{00000000-0004-0000-0C00-000000000000}"/>
    <hyperlink ref="B43:D43" r:id="rId2" display="U.S. EPA, Emissions &amp; Generation Resource Integrated Database (eGRID)" xr:uid="{00000000-0004-0000-0C00-000001000000}"/>
    <hyperlink ref="B44" r:id="rId3" xr:uid="{00000000-0004-0000-0C00-000002000000}"/>
    <hyperlink ref="B46" r:id="rId4" xr:uid="{00000000-0004-0000-0C00-000003000000}"/>
    <hyperlink ref="B41" r:id="rId5" display="U.S. EPA, Center of Corporate Climate Leadership GHG Emissions Factors Hub, March 2018." xr:uid="{00000000-0004-0000-0C00-000004000000}"/>
  </hyperlinks>
  <pageMargins left="0.7" right="0.7" top="0.75" bottom="0.75" header="0.3" footer="0.3"/>
  <legacyDrawing r:id="rId6"/>
  <tableParts count="4">
    <tablePart r:id="rId7"/>
    <tablePart r:id="rId8"/>
    <tablePart r:id="rId9"/>
    <tablePart r:id="rId1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51978BE9217EF40920D45D8138AEAA2" ma:contentTypeVersion="13" ma:contentTypeDescription="Create a new document." ma:contentTypeScope="" ma:versionID="fd273b6026022c6be1b0eafb502ecee8">
  <xsd:schema xmlns:xsd="http://www.w3.org/2001/XMLSchema" xmlns:xs="http://www.w3.org/2001/XMLSchema" xmlns:p="http://schemas.microsoft.com/office/2006/metadata/properties" xmlns:ns1="http://schemas.microsoft.com/sharepoint/v3" xmlns:ns3="fe9354ac-11a5-41c4-a428-5a25a129dd1a" xmlns:ns4="bbb2de3e-6ceb-4670-99f4-91093e4dd1fb" targetNamespace="http://schemas.microsoft.com/office/2006/metadata/properties" ma:root="true" ma:fieldsID="a1409a04dcc48fec1e0b4323c953b722" ns1:_="" ns3:_="" ns4:_="">
    <xsd:import namespace="http://schemas.microsoft.com/sharepoint/v3"/>
    <xsd:import namespace="fe9354ac-11a5-41c4-a428-5a25a129dd1a"/>
    <xsd:import namespace="bbb2de3e-6ceb-4670-99f4-91093e4dd1fb"/>
    <xsd:element name="properties">
      <xsd:complexType>
        <xsd:sequence>
          <xsd:element name="documentManagement">
            <xsd:complexType>
              <xsd:all>
                <xsd:element ref="ns3:SharedWithDetails" minOccurs="0"/>
                <xsd:element ref="ns3:SharingHintHash" minOccurs="0"/>
                <xsd:element ref="ns3:SharedWithUsers" minOccurs="0"/>
                <xsd:element ref="ns4:MediaServiceMetadata" minOccurs="0"/>
                <xsd:element ref="ns4:MediaServiceFastMetadata" minOccurs="0"/>
                <xsd:element ref="ns1:_ip_UnifiedCompliancePolicyProperties" minOccurs="0"/>
                <xsd:element ref="ns1:_ip_UnifiedCompliancePolicyUIAction"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description="" ma:hidden="true" ma:internalName="_ip_UnifiedCompliancePolicyProperties">
      <xsd:simpleType>
        <xsd:restriction base="dms:Note"/>
      </xsd:simpleType>
    </xsd:element>
    <xsd:element name="_ip_UnifiedCompliancePolicyUIAction" ma:index="14" nillable="true" ma:displayName="Unified Compliance Policy UI Action" ma:descrip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e9354ac-11a5-41c4-a428-5a25a129dd1a" elementFormDefault="qualified">
    <xsd:import namespace="http://schemas.microsoft.com/office/2006/documentManagement/types"/>
    <xsd:import namespace="http://schemas.microsoft.com/office/infopath/2007/PartnerControls"/>
    <xsd:element name="SharedWithDetails" ma:index="8" nillable="true" ma:displayName="Shared With Details" ma:description="" ma:internalName="SharedWithDetails" ma:readOnly="true">
      <xsd:simpleType>
        <xsd:restriction base="dms:Note">
          <xsd:maxLength value="255"/>
        </xsd:restriction>
      </xsd:simpleType>
    </xsd:element>
    <xsd:element name="SharingHintHash" ma:index="9" nillable="true" ma:displayName="Sharing Hint Hash" ma:description="" ma:hidden="true" ma:internalName="SharingHintHash" ma:readOnly="true">
      <xsd:simpleType>
        <xsd:restriction base="dms:Text"/>
      </xsd:simpleType>
    </xsd:element>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bb2de3e-6ceb-4670-99f4-91093e4dd1fb"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85EF86-22FC-4E62-B056-7DB45DD67B1E}">
  <ds:schemaRefs>
    <ds:schemaRef ds:uri="http://schemas.microsoft.com/sharepoint/v3"/>
    <ds:schemaRef ds:uri="http://schemas.microsoft.com/office/2006/documentManagement/types"/>
    <ds:schemaRef ds:uri="http://schemas.microsoft.com/office/2006/metadata/properties"/>
    <ds:schemaRef ds:uri="http://www.w3.org/XML/1998/namespace"/>
    <ds:schemaRef ds:uri="http://purl.org/dc/terms/"/>
    <ds:schemaRef ds:uri="fe9354ac-11a5-41c4-a428-5a25a129dd1a"/>
    <ds:schemaRef ds:uri="http://purl.org/dc/elements/1.1/"/>
    <ds:schemaRef ds:uri="http://schemas.openxmlformats.org/package/2006/metadata/core-properties"/>
    <ds:schemaRef ds:uri="http://schemas.microsoft.com/office/infopath/2007/PartnerControls"/>
    <ds:schemaRef ds:uri="bbb2de3e-6ceb-4670-99f4-91093e4dd1fb"/>
    <ds:schemaRef ds:uri="http://purl.org/dc/dcmitype/"/>
  </ds:schemaRefs>
</ds:datastoreItem>
</file>

<file path=customXml/itemProps2.xml><?xml version="1.0" encoding="utf-8"?>
<ds:datastoreItem xmlns:ds="http://schemas.openxmlformats.org/officeDocument/2006/customXml" ds:itemID="{C7349140-8DE8-4B85-B3A1-666E45BD5EDA}">
  <ds:schemaRefs>
    <ds:schemaRef ds:uri="http://schemas.microsoft.com/sharepoint/v3/contenttype/forms"/>
  </ds:schemaRefs>
</ds:datastoreItem>
</file>

<file path=customXml/itemProps3.xml><?xml version="1.0" encoding="utf-8"?>
<ds:datastoreItem xmlns:ds="http://schemas.openxmlformats.org/officeDocument/2006/customXml" ds:itemID="{BD3969F5-F4DA-44F7-ADAC-EADFDBD81F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9354ac-11a5-41c4-a428-5a25a129dd1a"/>
    <ds:schemaRef ds:uri="bbb2de3e-6ceb-4670-99f4-91093e4dd1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Usage Summary</vt:lpstr>
      <vt:lpstr>Cost Summary</vt:lpstr>
      <vt:lpstr>Utility Data</vt:lpstr>
      <vt:lpstr>Fleet Fuel</vt:lpstr>
      <vt:lpstr>Heat</vt:lpstr>
      <vt:lpstr>Plant</vt:lpstr>
      <vt:lpstr>Electricity</vt:lpstr>
      <vt:lpstr>eGRID</vt:lpstr>
      <vt:lpstr>CO2</vt:lpstr>
      <vt:lpstr>fuel</vt:lpstr>
      <vt:lpstr>'Utility Data'!Print_Area</vt:lpstr>
      <vt:lpstr>purch</vt:lpstr>
      <vt:lpstr>subcode</vt:lpstr>
    </vt:vector>
  </TitlesOfParts>
  <Company>Plant &amp; Service Operations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Justin Harrell</dc:creator>
  <cp:lastModifiedBy>Justin Harrell</cp:lastModifiedBy>
  <cp:lastPrinted>2010-01-27T22:47:46Z</cp:lastPrinted>
  <dcterms:created xsi:type="dcterms:W3CDTF">2008-08-01T20:53:25Z</dcterms:created>
  <dcterms:modified xsi:type="dcterms:W3CDTF">2019-12-20T04:25:57Z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0x010100851978BE9217EF40920D45D8138AEAA2</vt:lpwstr>
  </property>
</Properties>
</file>